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O:\Reports\Constraint and Curtailment Reports\Quarterly Reports\2026\"/>
    </mc:Choice>
  </mc:AlternateContent>
  <xr:revisionPtr revIDLastSave="0" documentId="13_ncr:1_{9A5A0FEE-9CE8-4364-A265-4B067A8287A7}" xr6:coauthVersionLast="47" xr6:coauthVersionMax="47" xr10:uidLastSave="{00000000-0000-0000-0000-000000000000}"/>
  <bookViews>
    <workbookView xWindow="-110" yWindow="-110" windowWidth="19420" windowHeight="11620" tabRatio="780" xr2:uid="{00000000-000D-0000-FFFF-FFFF00000000}"/>
  </bookViews>
  <sheets>
    <sheet name="DD Summary" sheetId="7" r:id="rId1"/>
    <sheet name="DD Perc from 2011 to date" sheetId="4" r:id="rId2"/>
    <sheet name="Regional Wind" sheetId="5" r:id="rId3"/>
    <sheet name="Wind and Solar Monthly Detailed" sheetId="2" r:id="rId4"/>
    <sheet name="All RES DD Monthly Detailed" sheetId="9" r:id="rId5"/>
    <sheet name="Daily Total Charts" sheetId="8" r:id="rId6"/>
  </sheets>
  <definedNames>
    <definedName name="Summary_Prc">'Wind and Solar Monthly Detailed'!$O$131:$P$147,'Wind and Solar Monthly Detailed'!$S$131:$S$147,'Wind and Solar Monthly Detailed'!$X$131:$X$147,'Wind and Solar Monthly Detailed'!$AN$131:$AO$147,'Wind and Solar Monthly Detailed'!$AR$131:$AR$147,'Wind and Solar Monthly Detailed'!$AW$131:$AW$147,'Wind and Solar Monthly Detailed'!$BM$131:$BN$147,'Wind and Solar Monthly Detailed'!$BQ$131:$BQ$147,'Wind and Solar Monthly Detailed'!$BV$131:$BV$147,'Wind and Solar Monthly Detailed'!$CL$131:$CM$147,'Wind and Solar Monthly Detailed'!$CP$131:$CP$147</definedName>
    <definedName name="Summary_Prc2024">'Wind and Solar Monthly Detailed'!$O$173:$P$189,'Wind and Solar Monthly Detailed'!$S$173:$S$189,'Wind and Solar Monthly Detailed'!$X$173:$X$189,'Wind and Solar Monthly Detailed'!$AN$173:$AO$189,'Wind and Solar Monthly Detailed'!$AR$173:$AR$189,'Wind and Solar Monthly Detailed'!$AW$173:$AW$189,'Wind and Solar Monthly Detailed'!$BM$173:$BN$189,'Wind and Solar Monthly Detailed'!$BQ$173:$BQ$189,'Wind and Solar Monthly Detailed'!$BV$173:$BV$189,'Wind and Solar Monthly Detailed'!$CL$173:$CM$189,'Wind and Solar Monthly Detailed'!$CP$173:$CP$189,'Wind and Solar Monthly Detailed'!$CU$173:$CU$189,'Wind and Solar Monthly Detailed'!$DK$173:$DL$189,'Wind and Solar Monthly Detailed'!$DO$173:$DO$189,'Wind and Solar Monthly Detailed'!$DT$173:$DT$189,'Wind and Solar Monthly Detailed'!$EJ$173:$EK$189,'Wind and Solar Monthly Detailed'!$EN$173:$EN$189</definedName>
    <definedName name="Summary_Prc2025">'Wind and Solar Monthly Detailed'!$O$194:$P$210,'Wind and Solar Monthly Detailed'!$S$194:$S$210,'Wind and Solar Monthly Detailed'!$X$194:$X$210,'Wind and Solar Monthly Detailed'!$AN$194:$AO$210,'Wind and Solar Monthly Detailed'!$AR$194:$AR$210,'Wind and Solar Monthly Detailed'!$AW$194:$AW$210,'Wind and Solar Monthly Detailed'!$BM$194:$BN$210,'Wind and Solar Monthly Detailed'!$BQ$194:$BQ$210,'Wind and Solar Monthly Detailed'!$BV$194:$BV$210,'Wind and Solar Monthly Detailed'!$CL$194:$CM$210,'Wind and Solar Monthly Detailed'!$CP$194:$CP$210,'Wind and Solar Monthly Detailed'!$CU$194:$CU$210,'Wind and Solar Monthly Detailed'!$DK$194:$DL$210,'Wind and Solar Monthly Detailed'!$DO$194:$DO$210,'Wind and Solar Monthly Detailed'!$DT$194:$DT$210,'Wind and Solar Monthly Detailed'!$EJ$194:$EK$210,'Wind and Solar Monthly Detailed'!$EN$194:$EN$210</definedName>
    <definedName name="Summary_Prc2026">'Wind and Solar Monthly Detailed'!$O$215:$P$231,'Wind and Solar Monthly Detailed'!$S$215:$S$231,'Wind and Solar Monthly Detailed'!$X$215:$X$231,'Wind and Solar Monthly Detailed'!$AN$215:$AO$231,'Wind and Solar Monthly Detailed'!$AR$215:$AR$231,'Wind and Solar Monthly Detailed'!$AW$215:$AW$231,'Wind and Solar Monthly Detailed'!$BM$215:$BN$231,'Wind and Solar Monthly Detailed'!$BQ$215:$BQ$231,'Wind and Solar Monthly Detailed'!$BV$215:$BV$231,'Wind and Solar Monthly Detailed'!$CL$215:$CM$231,'Wind and Solar Monthly Detailed'!$CP$215:$CP$231,'Wind and Solar Monthly Detailed'!$CU$215:$CU$231,'Wind and Solar Monthly Detailed'!$DK$215:$DL$231,'Wind and Solar Monthly Detailed'!$DO$215:$DO$231,'Wind and Solar Monthly Detailed'!$DT$215:$DT$231,'Wind and Solar Monthly Detailed'!$EJ$215:$EK$231,'Wind and Solar Monthly Detailed'!$EN$215:$EN$231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6" i="4" l="1"/>
  <c r="AW231" i="9"/>
  <c r="AV231" i="9"/>
  <c r="AU231" i="9"/>
  <c r="AS231" i="9"/>
  <c r="AR231" i="9"/>
  <c r="AQ231" i="9"/>
  <c r="AO231" i="9"/>
  <c r="AN231" i="9"/>
  <c r="AM231" i="9"/>
  <c r="AK231" i="9"/>
  <c r="AJ231" i="9"/>
  <c r="AI231" i="9"/>
  <c r="AG231" i="9"/>
  <c r="AF231" i="9"/>
  <c r="AE231" i="9"/>
  <c r="U231" i="9"/>
  <c r="T231" i="9"/>
  <c r="S231" i="9"/>
  <c r="Q231" i="9"/>
  <c r="P231" i="9"/>
  <c r="O231" i="9"/>
  <c r="M231" i="9"/>
  <c r="L231" i="9"/>
  <c r="K231" i="9"/>
  <c r="I231" i="9"/>
  <c r="H231" i="9"/>
  <c r="G231" i="9"/>
  <c r="E231" i="9"/>
  <c r="D231" i="9"/>
  <c r="C231" i="9"/>
  <c r="BY230" i="9"/>
  <c r="BX230" i="9"/>
  <c r="BW230" i="9"/>
  <c r="BZ230" i="9" s="1"/>
  <c r="BU230" i="9"/>
  <c r="BT230" i="9"/>
  <c r="BS230" i="9"/>
  <c r="BV230" i="9" s="1"/>
  <c r="BQ230" i="9"/>
  <c r="BP230" i="9"/>
  <c r="BO230" i="9"/>
  <c r="BR230" i="9" s="1"/>
  <c r="BM230" i="9"/>
  <c r="BL230" i="9"/>
  <c r="BK230" i="9"/>
  <c r="BN230" i="9" s="1"/>
  <c r="BI230" i="9"/>
  <c r="CC230" i="9" s="1"/>
  <c r="BH230" i="9"/>
  <c r="CB230" i="9" s="1"/>
  <c r="BG230" i="9"/>
  <c r="BA230" i="9"/>
  <c r="AZ230" i="9"/>
  <c r="AY230" i="9"/>
  <c r="BB230" i="9" s="1"/>
  <c r="AX230" i="9"/>
  <c r="AT230" i="9"/>
  <c r="AP230" i="9"/>
  <c r="AL230" i="9"/>
  <c r="AH230" i="9"/>
  <c r="Y230" i="9"/>
  <c r="X230" i="9"/>
  <c r="W230" i="9"/>
  <c r="Z230" i="9" s="1"/>
  <c r="V230" i="9"/>
  <c r="R230" i="9"/>
  <c r="N230" i="9"/>
  <c r="J230" i="9"/>
  <c r="F230" i="9"/>
  <c r="BY229" i="9"/>
  <c r="BX229" i="9"/>
  <c r="BW229" i="9"/>
  <c r="BZ229" i="9" s="1"/>
  <c r="BU229" i="9"/>
  <c r="BT229" i="9"/>
  <c r="BS229" i="9"/>
  <c r="BV229" i="9" s="1"/>
  <c r="BQ229" i="9"/>
  <c r="BP229" i="9"/>
  <c r="BO229" i="9"/>
  <c r="BR229" i="9" s="1"/>
  <c r="BM229" i="9"/>
  <c r="BL229" i="9"/>
  <c r="BK229" i="9"/>
  <c r="BN229" i="9" s="1"/>
  <c r="BI229" i="9"/>
  <c r="CC229" i="9" s="1"/>
  <c r="BH229" i="9"/>
  <c r="CB229" i="9" s="1"/>
  <c r="BG229" i="9"/>
  <c r="BA229" i="9"/>
  <c r="AZ229" i="9"/>
  <c r="AY229" i="9"/>
  <c r="BB229" i="9" s="1"/>
  <c r="AX229" i="9"/>
  <c r="AT229" i="9"/>
  <c r="AP229" i="9"/>
  <c r="AL229" i="9"/>
  <c r="AH229" i="9"/>
  <c r="Y229" i="9"/>
  <c r="X229" i="9"/>
  <c r="W229" i="9"/>
  <c r="Z229" i="9" s="1"/>
  <c r="V229" i="9"/>
  <c r="R229" i="9"/>
  <c r="N229" i="9"/>
  <c r="J229" i="9"/>
  <c r="F229" i="9"/>
  <c r="BY228" i="9"/>
  <c r="BY231" i="9" s="1"/>
  <c r="BX228" i="9"/>
  <c r="BX231" i="9" s="1"/>
  <c r="BW228" i="9"/>
  <c r="BU228" i="9"/>
  <c r="BU231" i="9" s="1"/>
  <c r="BT228" i="9"/>
  <c r="BT231" i="9" s="1"/>
  <c r="BS228" i="9"/>
  <c r="BQ228" i="9"/>
  <c r="BQ231" i="9" s="1"/>
  <c r="BP228" i="9"/>
  <c r="BP231" i="9" s="1"/>
  <c r="BO228" i="9"/>
  <c r="BM228" i="9"/>
  <c r="BM231" i="9" s="1"/>
  <c r="BL228" i="9"/>
  <c r="BL231" i="9" s="1"/>
  <c r="BK228" i="9"/>
  <c r="BI228" i="9"/>
  <c r="BH228" i="9"/>
  <c r="BG228" i="9"/>
  <c r="BA228" i="9"/>
  <c r="BA231" i="9" s="1"/>
  <c r="AZ228" i="9"/>
  <c r="AZ231" i="9" s="1"/>
  <c r="AY228" i="9"/>
  <c r="AX228" i="9"/>
  <c r="AT228" i="9"/>
  <c r="AP228" i="9"/>
  <c r="AL228" i="9"/>
  <c r="AH228" i="9"/>
  <c r="Y228" i="9"/>
  <c r="Y231" i="9" s="1"/>
  <c r="X228" i="9"/>
  <c r="X231" i="9" s="1"/>
  <c r="W228" i="9"/>
  <c r="V228" i="9"/>
  <c r="R228" i="9"/>
  <c r="N228" i="9"/>
  <c r="J228" i="9"/>
  <c r="F228" i="9"/>
  <c r="AW227" i="9"/>
  <c r="AV227" i="9"/>
  <c r="AU227" i="9"/>
  <c r="AX227" i="9" s="1"/>
  <c r="AS227" i="9"/>
  <c r="AR227" i="9"/>
  <c r="AQ227" i="9"/>
  <c r="AT227" i="9" s="1"/>
  <c r="AO227" i="9"/>
  <c r="AN227" i="9"/>
  <c r="AM227" i="9"/>
  <c r="AP227" i="9" s="1"/>
  <c r="AK227" i="9"/>
  <c r="AJ227" i="9"/>
  <c r="AI227" i="9"/>
  <c r="AL227" i="9" s="1"/>
  <c r="AG227" i="9"/>
  <c r="AF227" i="9"/>
  <c r="AE227" i="9"/>
  <c r="AH227" i="9" s="1"/>
  <c r="U227" i="9"/>
  <c r="T227" i="9"/>
  <c r="S227" i="9"/>
  <c r="V227" i="9" s="1"/>
  <c r="Q227" i="9"/>
  <c r="P227" i="9"/>
  <c r="O227" i="9"/>
  <c r="R227" i="9" s="1"/>
  <c r="M227" i="9"/>
  <c r="L227" i="9"/>
  <c r="K227" i="9"/>
  <c r="N227" i="9" s="1"/>
  <c r="I227" i="9"/>
  <c r="H227" i="9"/>
  <c r="G227" i="9"/>
  <c r="J227" i="9" s="1"/>
  <c r="E227" i="9"/>
  <c r="D227" i="9"/>
  <c r="C227" i="9"/>
  <c r="F227" i="9" s="1"/>
  <c r="BY226" i="9"/>
  <c r="BX226" i="9"/>
  <c r="BW226" i="9"/>
  <c r="BZ226" i="9" s="1"/>
  <c r="BU226" i="9"/>
  <c r="BT226" i="9"/>
  <c r="BS226" i="9"/>
  <c r="BV226" i="9" s="1"/>
  <c r="BQ226" i="9"/>
  <c r="BP226" i="9"/>
  <c r="BO226" i="9"/>
  <c r="BR226" i="9" s="1"/>
  <c r="BM226" i="9"/>
  <c r="BL226" i="9"/>
  <c r="BK226" i="9"/>
  <c r="BN226" i="9" s="1"/>
  <c r="BI226" i="9"/>
  <c r="CC226" i="9" s="1"/>
  <c r="BH226" i="9"/>
  <c r="CB226" i="9" s="1"/>
  <c r="BG226" i="9"/>
  <c r="BA226" i="9"/>
  <c r="AZ226" i="9"/>
  <c r="AY226" i="9"/>
  <c r="BB226" i="9" s="1"/>
  <c r="AX226" i="9"/>
  <c r="AT226" i="9"/>
  <c r="AP226" i="9"/>
  <c r="AL226" i="9"/>
  <c r="AH226" i="9"/>
  <c r="Y226" i="9"/>
  <c r="X226" i="9"/>
  <c r="W226" i="9"/>
  <c r="Z226" i="9" s="1"/>
  <c r="V226" i="9"/>
  <c r="R226" i="9"/>
  <c r="N226" i="9"/>
  <c r="J226" i="9"/>
  <c r="F226" i="9"/>
  <c r="BY225" i="9"/>
  <c r="BX225" i="9"/>
  <c r="BW225" i="9"/>
  <c r="BZ225" i="9" s="1"/>
  <c r="BU225" i="9"/>
  <c r="BT225" i="9"/>
  <c r="BS225" i="9"/>
  <c r="BV225" i="9" s="1"/>
  <c r="BQ225" i="9"/>
  <c r="BP225" i="9"/>
  <c r="BO225" i="9"/>
  <c r="BR225" i="9" s="1"/>
  <c r="BM225" i="9"/>
  <c r="BL225" i="9"/>
  <c r="BK225" i="9"/>
  <c r="BN225" i="9" s="1"/>
  <c r="BI225" i="9"/>
  <c r="CC225" i="9" s="1"/>
  <c r="BH225" i="9"/>
  <c r="CB225" i="9" s="1"/>
  <c r="BG225" i="9"/>
  <c r="BA225" i="9"/>
  <c r="AZ225" i="9"/>
  <c r="AY225" i="9"/>
  <c r="BB225" i="9" s="1"/>
  <c r="AX225" i="9"/>
  <c r="AT225" i="9"/>
  <c r="AP225" i="9"/>
  <c r="AL225" i="9"/>
  <c r="AH225" i="9"/>
  <c r="Y225" i="9"/>
  <c r="X225" i="9"/>
  <c r="W225" i="9"/>
  <c r="Z225" i="9" s="1"/>
  <c r="V225" i="9"/>
  <c r="R225" i="9"/>
  <c r="N225" i="9"/>
  <c r="J225" i="9"/>
  <c r="F225" i="9"/>
  <c r="BY224" i="9"/>
  <c r="BY227" i="9" s="1"/>
  <c r="BX224" i="9"/>
  <c r="BX227" i="9" s="1"/>
  <c r="BW224" i="9"/>
  <c r="BU224" i="9"/>
  <c r="BU227" i="9" s="1"/>
  <c r="BT224" i="9"/>
  <c r="BT227" i="9" s="1"/>
  <c r="BS224" i="9"/>
  <c r="BQ224" i="9"/>
  <c r="BQ227" i="9" s="1"/>
  <c r="BP224" i="9"/>
  <c r="BP227" i="9" s="1"/>
  <c r="BO224" i="9"/>
  <c r="BM224" i="9"/>
  <c r="BM227" i="9" s="1"/>
  <c r="BL224" i="9"/>
  <c r="BL227" i="9" s="1"/>
  <c r="BK224" i="9"/>
  <c r="BI224" i="9"/>
  <c r="BH224" i="9"/>
  <c r="BG224" i="9"/>
  <c r="BA224" i="9"/>
  <c r="BA227" i="9" s="1"/>
  <c r="AZ224" i="9"/>
  <c r="AZ227" i="9" s="1"/>
  <c r="AY224" i="9"/>
  <c r="AX224" i="9"/>
  <c r="AT224" i="9"/>
  <c r="AP224" i="9"/>
  <c r="AL224" i="9"/>
  <c r="AH224" i="9"/>
  <c r="Y224" i="9"/>
  <c r="Y227" i="9" s="1"/>
  <c r="X224" i="9"/>
  <c r="X227" i="9" s="1"/>
  <c r="W224" i="9"/>
  <c r="V224" i="9"/>
  <c r="R224" i="9"/>
  <c r="N224" i="9"/>
  <c r="J224" i="9"/>
  <c r="F224" i="9"/>
  <c r="AW223" i="9"/>
  <c r="AV223" i="9"/>
  <c r="AU223" i="9"/>
  <c r="AX223" i="9" s="1"/>
  <c r="AS223" i="9"/>
  <c r="AR223" i="9"/>
  <c r="AQ223" i="9"/>
  <c r="AT223" i="9" s="1"/>
  <c r="AO223" i="9"/>
  <c r="AN223" i="9"/>
  <c r="AM223" i="9"/>
  <c r="AP223" i="9" s="1"/>
  <c r="AK223" i="9"/>
  <c r="AJ223" i="9"/>
  <c r="AI223" i="9"/>
  <c r="AL223" i="9" s="1"/>
  <c r="AG223" i="9"/>
  <c r="AF223" i="9"/>
  <c r="AE223" i="9"/>
  <c r="AH223" i="9" s="1"/>
  <c r="U223" i="9"/>
  <c r="T223" i="9"/>
  <c r="S223" i="9"/>
  <c r="V223" i="9" s="1"/>
  <c r="Q223" i="9"/>
  <c r="P223" i="9"/>
  <c r="O223" i="9"/>
  <c r="R223" i="9" s="1"/>
  <c r="M223" i="9"/>
  <c r="L223" i="9"/>
  <c r="K223" i="9"/>
  <c r="N223" i="9" s="1"/>
  <c r="I223" i="9"/>
  <c r="H223" i="9"/>
  <c r="G223" i="9"/>
  <c r="J223" i="9" s="1"/>
  <c r="E223" i="9"/>
  <c r="D223" i="9"/>
  <c r="C223" i="9"/>
  <c r="F223" i="9" s="1"/>
  <c r="BY222" i="9"/>
  <c r="BX222" i="9"/>
  <c r="BW222" i="9"/>
  <c r="BZ222" i="9" s="1"/>
  <c r="BU222" i="9"/>
  <c r="BT222" i="9"/>
  <c r="BS222" i="9"/>
  <c r="BV222" i="9" s="1"/>
  <c r="BQ222" i="9"/>
  <c r="BP222" i="9"/>
  <c r="BO222" i="9"/>
  <c r="BR222" i="9" s="1"/>
  <c r="BM222" i="9"/>
  <c r="BL222" i="9"/>
  <c r="BK222" i="9"/>
  <c r="BN222" i="9" s="1"/>
  <c r="BI222" i="9"/>
  <c r="CC222" i="9" s="1"/>
  <c r="BH222" i="9"/>
  <c r="CB222" i="9" s="1"/>
  <c r="BG222" i="9"/>
  <c r="BA222" i="9"/>
  <c r="AZ222" i="9"/>
  <c r="AY222" i="9"/>
  <c r="BB222" i="9" s="1"/>
  <c r="AX222" i="9"/>
  <c r="AT222" i="9"/>
  <c r="AP222" i="9"/>
  <c r="AL222" i="9"/>
  <c r="AH222" i="9"/>
  <c r="Y222" i="9"/>
  <c r="X222" i="9"/>
  <c r="W222" i="9"/>
  <c r="Z222" i="9" s="1"/>
  <c r="V222" i="9"/>
  <c r="R222" i="9"/>
  <c r="N222" i="9"/>
  <c r="J222" i="9"/>
  <c r="F222" i="9"/>
  <c r="BY221" i="9"/>
  <c r="BX221" i="9"/>
  <c r="BW221" i="9"/>
  <c r="BZ221" i="9" s="1"/>
  <c r="BU221" i="9"/>
  <c r="BT221" i="9"/>
  <c r="BS221" i="9"/>
  <c r="BV221" i="9" s="1"/>
  <c r="BQ221" i="9"/>
  <c r="BP221" i="9"/>
  <c r="BO221" i="9"/>
  <c r="BR221" i="9" s="1"/>
  <c r="BM221" i="9"/>
  <c r="BL221" i="9"/>
  <c r="BK221" i="9"/>
  <c r="BN221" i="9" s="1"/>
  <c r="BI221" i="9"/>
  <c r="CC221" i="9" s="1"/>
  <c r="BH221" i="9"/>
  <c r="CB221" i="9" s="1"/>
  <c r="BG221" i="9"/>
  <c r="BA221" i="9"/>
  <c r="AZ221" i="9"/>
  <c r="AY221" i="9"/>
  <c r="BB221" i="9" s="1"/>
  <c r="AX221" i="9"/>
  <c r="AT221" i="9"/>
  <c r="AP221" i="9"/>
  <c r="AL221" i="9"/>
  <c r="AH221" i="9"/>
  <c r="Y221" i="9"/>
  <c r="X221" i="9"/>
  <c r="W221" i="9"/>
  <c r="Z221" i="9" s="1"/>
  <c r="V221" i="9"/>
  <c r="R221" i="9"/>
  <c r="N221" i="9"/>
  <c r="J221" i="9"/>
  <c r="F221" i="9"/>
  <c r="BY220" i="9"/>
  <c r="BY223" i="9" s="1"/>
  <c r="BX220" i="9"/>
  <c r="BX223" i="9" s="1"/>
  <c r="BW220" i="9"/>
  <c r="BU220" i="9"/>
  <c r="BU223" i="9" s="1"/>
  <c r="BT220" i="9"/>
  <c r="BT223" i="9" s="1"/>
  <c r="BS220" i="9"/>
  <c r="BQ220" i="9"/>
  <c r="BQ223" i="9" s="1"/>
  <c r="BP220" i="9"/>
  <c r="BP223" i="9" s="1"/>
  <c r="BO220" i="9"/>
  <c r="BM220" i="9"/>
  <c r="BM223" i="9" s="1"/>
  <c r="BL220" i="9"/>
  <c r="BL223" i="9" s="1"/>
  <c r="BK220" i="9"/>
  <c r="BI220" i="9"/>
  <c r="BH220" i="9"/>
  <c r="BG220" i="9"/>
  <c r="BA220" i="9"/>
  <c r="BA223" i="9" s="1"/>
  <c r="AZ220" i="9"/>
  <c r="AZ223" i="9" s="1"/>
  <c r="AY220" i="9"/>
  <c r="AX220" i="9"/>
  <c r="AT220" i="9"/>
  <c r="AP220" i="9"/>
  <c r="AL220" i="9"/>
  <c r="AH220" i="9"/>
  <c r="Y220" i="9"/>
  <c r="Y223" i="9" s="1"/>
  <c r="X220" i="9"/>
  <c r="X223" i="9" s="1"/>
  <c r="W220" i="9"/>
  <c r="V220" i="9"/>
  <c r="R220" i="9"/>
  <c r="N220" i="9"/>
  <c r="J220" i="9"/>
  <c r="F220" i="9"/>
  <c r="AW219" i="9"/>
  <c r="AV219" i="9"/>
  <c r="AU219" i="9"/>
  <c r="AX219" i="9" s="1"/>
  <c r="AS219" i="9"/>
  <c r="AR219" i="9"/>
  <c r="AQ219" i="9"/>
  <c r="AT219" i="9" s="1"/>
  <c r="AO219" i="9"/>
  <c r="AN219" i="9"/>
  <c r="AM219" i="9"/>
  <c r="AP219" i="9" s="1"/>
  <c r="AK219" i="9"/>
  <c r="AJ219" i="9"/>
  <c r="AI219" i="9"/>
  <c r="AL219" i="9" s="1"/>
  <c r="AG219" i="9"/>
  <c r="AF219" i="9"/>
  <c r="AE219" i="9"/>
  <c r="AH219" i="9" s="1"/>
  <c r="U219" i="9"/>
  <c r="T219" i="9"/>
  <c r="S219" i="9"/>
  <c r="V219" i="9" s="1"/>
  <c r="Q219" i="9"/>
  <c r="P219" i="9"/>
  <c r="O219" i="9"/>
  <c r="R219" i="9" s="1"/>
  <c r="M219" i="9"/>
  <c r="L219" i="9"/>
  <c r="K219" i="9"/>
  <c r="N219" i="9" s="1"/>
  <c r="I219" i="9"/>
  <c r="H219" i="9"/>
  <c r="G219" i="9"/>
  <c r="J219" i="9" s="1"/>
  <c r="E219" i="9"/>
  <c r="D219" i="9"/>
  <c r="C219" i="9"/>
  <c r="F219" i="9" s="1"/>
  <c r="BY218" i="9"/>
  <c r="BX218" i="9"/>
  <c r="BW218" i="9"/>
  <c r="BZ218" i="9" s="1"/>
  <c r="BU218" i="9"/>
  <c r="BT218" i="9"/>
  <c r="BS218" i="9"/>
  <c r="BV218" i="9" s="1"/>
  <c r="BQ218" i="9"/>
  <c r="BP218" i="9"/>
  <c r="BO218" i="9"/>
  <c r="BR218" i="9" s="1"/>
  <c r="BM218" i="9"/>
  <c r="BL218" i="9"/>
  <c r="BK218" i="9"/>
  <c r="BN218" i="9" s="1"/>
  <c r="BI218" i="9"/>
  <c r="CC218" i="9" s="1"/>
  <c r="BH218" i="9"/>
  <c r="CB218" i="9" s="1"/>
  <c r="BG218" i="9"/>
  <c r="BA218" i="9"/>
  <c r="AZ218" i="9"/>
  <c r="AY218" i="9"/>
  <c r="BB218" i="9" s="1"/>
  <c r="AX218" i="9"/>
  <c r="AT218" i="9"/>
  <c r="AP218" i="9"/>
  <c r="AL218" i="9"/>
  <c r="AH218" i="9"/>
  <c r="Y218" i="9"/>
  <c r="X218" i="9"/>
  <c r="W218" i="9"/>
  <c r="Z218" i="9" s="1"/>
  <c r="V218" i="9"/>
  <c r="R218" i="9"/>
  <c r="N218" i="9"/>
  <c r="J218" i="9"/>
  <c r="F218" i="9"/>
  <c r="BY217" i="9"/>
  <c r="BX217" i="9"/>
  <c r="BW217" i="9"/>
  <c r="BZ217" i="9" s="1"/>
  <c r="BU217" i="9"/>
  <c r="BT217" i="9"/>
  <c r="BS217" i="9"/>
  <c r="BV217" i="9" s="1"/>
  <c r="BQ217" i="9"/>
  <c r="BP217" i="9"/>
  <c r="BO217" i="9"/>
  <c r="BR217" i="9" s="1"/>
  <c r="BM217" i="9"/>
  <c r="BL217" i="9"/>
  <c r="BK217" i="9"/>
  <c r="BN217" i="9" s="1"/>
  <c r="BI217" i="9"/>
  <c r="CC217" i="9" s="1"/>
  <c r="BH217" i="9"/>
  <c r="CB217" i="9" s="1"/>
  <c r="BG217" i="9"/>
  <c r="BA217" i="9"/>
  <c r="AZ217" i="9"/>
  <c r="AY217" i="9"/>
  <c r="BB217" i="9" s="1"/>
  <c r="AX217" i="9"/>
  <c r="AT217" i="9"/>
  <c r="AP217" i="9"/>
  <c r="AL217" i="9"/>
  <c r="AH217" i="9"/>
  <c r="Y217" i="9"/>
  <c r="X217" i="9"/>
  <c r="W217" i="9"/>
  <c r="Z217" i="9" s="1"/>
  <c r="V217" i="9"/>
  <c r="R217" i="9"/>
  <c r="N217" i="9"/>
  <c r="J217" i="9"/>
  <c r="F217" i="9"/>
  <c r="BY216" i="9"/>
  <c r="BY219" i="9" s="1"/>
  <c r="BX216" i="9"/>
  <c r="BX219" i="9" s="1"/>
  <c r="BW216" i="9"/>
  <c r="BU216" i="9"/>
  <c r="BU219" i="9" s="1"/>
  <c r="BT216" i="9"/>
  <c r="BT219" i="9" s="1"/>
  <c r="BS216" i="9"/>
  <c r="BQ216" i="9"/>
  <c r="BQ219" i="9" s="1"/>
  <c r="BP216" i="9"/>
  <c r="BP219" i="9" s="1"/>
  <c r="BO216" i="9"/>
  <c r="BM216" i="9"/>
  <c r="BM219" i="9" s="1"/>
  <c r="BL216" i="9"/>
  <c r="BL219" i="9" s="1"/>
  <c r="BK216" i="9"/>
  <c r="BI216" i="9"/>
  <c r="BH216" i="9"/>
  <c r="BG216" i="9"/>
  <c r="BA216" i="9"/>
  <c r="BA219" i="9" s="1"/>
  <c r="AZ216" i="9"/>
  <c r="AZ219" i="9" s="1"/>
  <c r="AY216" i="9"/>
  <c r="AX216" i="9"/>
  <c r="AT216" i="9"/>
  <c r="AP216" i="9"/>
  <c r="AL216" i="9"/>
  <c r="AH216" i="9"/>
  <c r="Y216" i="9"/>
  <c r="Y219" i="9" s="1"/>
  <c r="X216" i="9"/>
  <c r="X219" i="9" s="1"/>
  <c r="W216" i="9"/>
  <c r="V216" i="9"/>
  <c r="R216" i="9"/>
  <c r="N216" i="9"/>
  <c r="J216" i="9"/>
  <c r="F216" i="9"/>
  <c r="N215" i="2"/>
  <c r="O215" i="2"/>
  <c r="P215" i="2"/>
  <c r="Q215" i="2"/>
  <c r="EH230" i="2"/>
  <c r="EG230" i="2"/>
  <c r="EF230" i="2"/>
  <c r="EE230" i="2"/>
  <c r="ED230" i="2"/>
  <c r="EC230" i="2"/>
  <c r="EB230" i="2"/>
  <c r="EA230" i="2"/>
  <c r="DZ230" i="2"/>
  <c r="DY230" i="2"/>
  <c r="DX230" i="2"/>
  <c r="DI230" i="2"/>
  <c r="DH230" i="2"/>
  <c r="DG230" i="2"/>
  <c r="DF230" i="2"/>
  <c r="DE230" i="2"/>
  <c r="DD230" i="2"/>
  <c r="DC230" i="2"/>
  <c r="DB230" i="2"/>
  <c r="DA230" i="2"/>
  <c r="CZ230" i="2"/>
  <c r="CY230" i="2"/>
  <c r="CJ230" i="2"/>
  <c r="CI230" i="2"/>
  <c r="CH230" i="2"/>
  <c r="CG230" i="2"/>
  <c r="CF230" i="2"/>
  <c r="CE230" i="2"/>
  <c r="CD230" i="2"/>
  <c r="CC230" i="2"/>
  <c r="CB230" i="2"/>
  <c r="CA230" i="2"/>
  <c r="BZ230" i="2"/>
  <c r="BK230" i="2"/>
  <c r="BJ230" i="2"/>
  <c r="BI230" i="2"/>
  <c r="BH230" i="2"/>
  <c r="BG230" i="2"/>
  <c r="BF230" i="2"/>
  <c r="BE230" i="2"/>
  <c r="BD230" i="2"/>
  <c r="BC230" i="2"/>
  <c r="BB230" i="2"/>
  <c r="BA230" i="2"/>
  <c r="AL230" i="2"/>
  <c r="AK230" i="2"/>
  <c r="AJ230" i="2"/>
  <c r="AI230" i="2"/>
  <c r="AH230" i="2"/>
  <c r="AG230" i="2"/>
  <c r="AF230" i="2"/>
  <c r="AE230" i="2"/>
  <c r="AD230" i="2"/>
  <c r="AC230" i="2"/>
  <c r="AB230" i="2"/>
  <c r="M230" i="2"/>
  <c r="L230" i="2"/>
  <c r="K230" i="2"/>
  <c r="J230" i="2"/>
  <c r="I230" i="2"/>
  <c r="H230" i="2"/>
  <c r="G230" i="2"/>
  <c r="F230" i="2"/>
  <c r="E230" i="2"/>
  <c r="D230" i="2"/>
  <c r="C230" i="2"/>
  <c r="ER229" i="2"/>
  <c r="EQ229" i="2"/>
  <c r="EP229" i="2"/>
  <c r="EO229" i="2"/>
  <c r="EN229" i="2"/>
  <c r="EM229" i="2"/>
  <c r="EL229" i="2"/>
  <c r="EK229" i="2"/>
  <c r="EJ229" i="2"/>
  <c r="EI229" i="2"/>
  <c r="DS229" i="2"/>
  <c r="DR229" i="2"/>
  <c r="DQ229" i="2"/>
  <c r="DP229" i="2"/>
  <c r="DO229" i="2"/>
  <c r="DN229" i="2"/>
  <c r="DM229" i="2"/>
  <c r="DL229" i="2"/>
  <c r="DK229" i="2"/>
  <c r="DJ229" i="2"/>
  <c r="CT229" i="2"/>
  <c r="CS229" i="2"/>
  <c r="CR229" i="2"/>
  <c r="CQ229" i="2"/>
  <c r="CP229" i="2"/>
  <c r="CO229" i="2"/>
  <c r="CN229" i="2"/>
  <c r="CM229" i="2"/>
  <c r="CL229" i="2"/>
  <c r="CK229" i="2"/>
  <c r="BU229" i="2"/>
  <c r="BT229" i="2"/>
  <c r="BS229" i="2"/>
  <c r="BR229" i="2"/>
  <c r="BQ229" i="2"/>
  <c r="BP229" i="2"/>
  <c r="BO229" i="2"/>
  <c r="BN229" i="2"/>
  <c r="BM229" i="2"/>
  <c r="BL229" i="2"/>
  <c r="AV229" i="2"/>
  <c r="AU229" i="2"/>
  <c r="AT229" i="2"/>
  <c r="AS229" i="2"/>
  <c r="AR229" i="2"/>
  <c r="AQ229" i="2"/>
  <c r="AP229" i="2"/>
  <c r="AO229" i="2"/>
  <c r="AN229" i="2"/>
  <c r="AM229" i="2"/>
  <c r="W229" i="2"/>
  <c r="V229" i="2"/>
  <c r="U229" i="2"/>
  <c r="T229" i="2"/>
  <c r="S229" i="2"/>
  <c r="R229" i="2"/>
  <c r="Q229" i="2"/>
  <c r="P229" i="2"/>
  <c r="O229" i="2"/>
  <c r="N229" i="2"/>
  <c r="ER228" i="2"/>
  <c r="EQ228" i="2"/>
  <c r="EP228" i="2"/>
  <c r="EO228" i="2"/>
  <c r="EN228" i="2"/>
  <c r="EM228" i="2"/>
  <c r="EL228" i="2"/>
  <c r="EK228" i="2"/>
  <c r="EJ228" i="2"/>
  <c r="EI228" i="2"/>
  <c r="DS228" i="2"/>
  <c r="DR228" i="2"/>
  <c r="DQ228" i="2"/>
  <c r="DP228" i="2"/>
  <c r="DO228" i="2"/>
  <c r="DN228" i="2"/>
  <c r="DM228" i="2"/>
  <c r="DL228" i="2"/>
  <c r="DK228" i="2"/>
  <c r="DJ228" i="2"/>
  <c r="CT228" i="2"/>
  <c r="CS228" i="2"/>
  <c r="CR228" i="2"/>
  <c r="CQ228" i="2"/>
  <c r="CP228" i="2"/>
  <c r="CO228" i="2"/>
  <c r="CN228" i="2"/>
  <c r="CM228" i="2"/>
  <c r="CL228" i="2"/>
  <c r="CK228" i="2"/>
  <c r="BU228" i="2"/>
  <c r="BT228" i="2"/>
  <c r="BS228" i="2"/>
  <c r="BR228" i="2"/>
  <c r="BQ228" i="2"/>
  <c r="BP228" i="2"/>
  <c r="BO228" i="2"/>
  <c r="BN228" i="2"/>
  <c r="BM228" i="2"/>
  <c r="BL228" i="2"/>
  <c r="AV228" i="2"/>
  <c r="AU228" i="2"/>
  <c r="AT228" i="2"/>
  <c r="AS228" i="2"/>
  <c r="AR228" i="2"/>
  <c r="AQ228" i="2"/>
  <c r="AP228" i="2"/>
  <c r="AO228" i="2"/>
  <c r="AN228" i="2"/>
  <c r="AM228" i="2"/>
  <c r="W228" i="2"/>
  <c r="V228" i="2"/>
  <c r="U228" i="2"/>
  <c r="T228" i="2"/>
  <c r="S228" i="2"/>
  <c r="R228" i="2"/>
  <c r="Q228" i="2"/>
  <c r="P228" i="2"/>
  <c r="O228" i="2"/>
  <c r="N228" i="2"/>
  <c r="ER227" i="2"/>
  <c r="EQ227" i="2"/>
  <c r="EP227" i="2"/>
  <c r="EO227" i="2"/>
  <c r="EN227" i="2"/>
  <c r="EM227" i="2"/>
  <c r="EL227" i="2"/>
  <c r="EK227" i="2"/>
  <c r="EJ227" i="2"/>
  <c r="EI227" i="2"/>
  <c r="DS227" i="2"/>
  <c r="DR227" i="2"/>
  <c r="DQ227" i="2"/>
  <c r="DP227" i="2"/>
  <c r="DO227" i="2"/>
  <c r="DN227" i="2"/>
  <c r="DM227" i="2"/>
  <c r="DL227" i="2"/>
  <c r="DK227" i="2"/>
  <c r="DJ227" i="2"/>
  <c r="CT227" i="2"/>
  <c r="CS227" i="2"/>
  <c r="CR227" i="2"/>
  <c r="CQ227" i="2"/>
  <c r="CP227" i="2"/>
  <c r="CO227" i="2"/>
  <c r="CN227" i="2"/>
  <c r="CM227" i="2"/>
  <c r="CL227" i="2"/>
  <c r="CK227" i="2"/>
  <c r="BU227" i="2"/>
  <c r="BT227" i="2"/>
  <c r="BS227" i="2"/>
  <c r="BR227" i="2"/>
  <c r="BQ227" i="2"/>
  <c r="BP227" i="2"/>
  <c r="BO227" i="2"/>
  <c r="BN227" i="2"/>
  <c r="BM227" i="2"/>
  <c r="BL227" i="2"/>
  <c r="AV227" i="2"/>
  <c r="AU227" i="2"/>
  <c r="AT227" i="2"/>
  <c r="AS227" i="2"/>
  <c r="AR227" i="2"/>
  <c r="AQ227" i="2"/>
  <c r="AP227" i="2"/>
  <c r="AO227" i="2"/>
  <c r="AN227" i="2"/>
  <c r="AM227" i="2"/>
  <c r="W227" i="2"/>
  <c r="V227" i="2"/>
  <c r="U227" i="2"/>
  <c r="T227" i="2"/>
  <c r="S227" i="2"/>
  <c r="R227" i="2"/>
  <c r="Q227" i="2"/>
  <c r="P227" i="2"/>
  <c r="O227" i="2"/>
  <c r="N227" i="2"/>
  <c r="EH226" i="2"/>
  <c r="EG226" i="2"/>
  <c r="EF226" i="2"/>
  <c r="EE226" i="2"/>
  <c r="ED226" i="2"/>
  <c r="EC226" i="2"/>
  <c r="EB226" i="2"/>
  <c r="EA226" i="2"/>
  <c r="DZ226" i="2"/>
  <c r="DY226" i="2"/>
  <c r="DX226" i="2"/>
  <c r="DI226" i="2"/>
  <c r="DH226" i="2"/>
  <c r="DG226" i="2"/>
  <c r="DF226" i="2"/>
  <c r="DE226" i="2"/>
  <c r="DD226" i="2"/>
  <c r="DC226" i="2"/>
  <c r="DB226" i="2"/>
  <c r="DA226" i="2"/>
  <c r="CZ226" i="2"/>
  <c r="CY226" i="2"/>
  <c r="CJ226" i="2"/>
  <c r="CI226" i="2"/>
  <c r="CH226" i="2"/>
  <c r="CG226" i="2"/>
  <c r="CF226" i="2"/>
  <c r="CE226" i="2"/>
  <c r="CD226" i="2"/>
  <c r="CC226" i="2"/>
  <c r="CB226" i="2"/>
  <c r="CA226" i="2"/>
  <c r="BZ226" i="2"/>
  <c r="BK226" i="2"/>
  <c r="BJ226" i="2"/>
  <c r="BI226" i="2"/>
  <c r="BH226" i="2"/>
  <c r="BG226" i="2"/>
  <c r="BF226" i="2"/>
  <c r="BE226" i="2"/>
  <c r="BD226" i="2"/>
  <c r="BC226" i="2"/>
  <c r="BB226" i="2"/>
  <c r="BA226" i="2"/>
  <c r="AL226" i="2"/>
  <c r="AK226" i="2"/>
  <c r="AJ226" i="2"/>
  <c r="AI226" i="2"/>
  <c r="AH226" i="2"/>
  <c r="AG226" i="2"/>
  <c r="AF226" i="2"/>
  <c r="AE226" i="2"/>
  <c r="AD226" i="2"/>
  <c r="AC226" i="2"/>
  <c r="AB226" i="2"/>
  <c r="M226" i="2"/>
  <c r="L226" i="2"/>
  <c r="K226" i="2"/>
  <c r="J226" i="2"/>
  <c r="I226" i="2"/>
  <c r="H226" i="2"/>
  <c r="G226" i="2"/>
  <c r="F226" i="2"/>
  <c r="E226" i="2"/>
  <c r="D226" i="2"/>
  <c r="C226" i="2"/>
  <c r="ER225" i="2"/>
  <c r="EQ225" i="2"/>
  <c r="EP225" i="2"/>
  <c r="EO225" i="2"/>
  <c r="EN225" i="2"/>
  <c r="EM225" i="2"/>
  <c r="EL225" i="2"/>
  <c r="EK225" i="2"/>
  <c r="EJ225" i="2"/>
  <c r="EI225" i="2"/>
  <c r="DS225" i="2"/>
  <c r="DR225" i="2"/>
  <c r="DQ225" i="2"/>
  <c r="DP225" i="2"/>
  <c r="DO225" i="2"/>
  <c r="DN225" i="2"/>
  <c r="DM225" i="2"/>
  <c r="DL225" i="2"/>
  <c r="DK225" i="2"/>
  <c r="DJ225" i="2"/>
  <c r="CT225" i="2"/>
  <c r="CS225" i="2"/>
  <c r="CR225" i="2"/>
  <c r="CQ225" i="2"/>
  <c r="CP225" i="2"/>
  <c r="CO225" i="2"/>
  <c r="CN225" i="2"/>
  <c r="CM225" i="2"/>
  <c r="CL225" i="2"/>
  <c r="CK225" i="2"/>
  <c r="BU225" i="2"/>
  <c r="BT225" i="2"/>
  <c r="BS225" i="2"/>
  <c r="BR225" i="2"/>
  <c r="BQ225" i="2"/>
  <c r="BP225" i="2"/>
  <c r="BO225" i="2"/>
  <c r="BN225" i="2"/>
  <c r="BM225" i="2"/>
  <c r="BL225" i="2"/>
  <c r="AV225" i="2"/>
  <c r="AU225" i="2"/>
  <c r="AT225" i="2"/>
  <c r="AS225" i="2"/>
  <c r="AR225" i="2"/>
  <c r="AQ225" i="2"/>
  <c r="AP225" i="2"/>
  <c r="AO225" i="2"/>
  <c r="AN225" i="2"/>
  <c r="AM225" i="2"/>
  <c r="W225" i="2"/>
  <c r="V225" i="2"/>
  <c r="U225" i="2"/>
  <c r="T225" i="2"/>
  <c r="S225" i="2"/>
  <c r="R225" i="2"/>
  <c r="Q225" i="2"/>
  <c r="P225" i="2"/>
  <c r="O225" i="2"/>
  <c r="N225" i="2"/>
  <c r="ER224" i="2"/>
  <c r="EQ224" i="2"/>
  <c r="EP224" i="2"/>
  <c r="EO224" i="2"/>
  <c r="EN224" i="2"/>
  <c r="EM224" i="2"/>
  <c r="EL224" i="2"/>
  <c r="EK224" i="2"/>
  <c r="EJ224" i="2"/>
  <c r="EI224" i="2"/>
  <c r="DS224" i="2"/>
  <c r="DR224" i="2"/>
  <c r="DQ224" i="2"/>
  <c r="DP224" i="2"/>
  <c r="DO224" i="2"/>
  <c r="DN224" i="2"/>
  <c r="DM224" i="2"/>
  <c r="DL224" i="2"/>
  <c r="DK224" i="2"/>
  <c r="DJ224" i="2"/>
  <c r="CT224" i="2"/>
  <c r="CS224" i="2"/>
  <c r="CR224" i="2"/>
  <c r="CQ224" i="2"/>
  <c r="CP224" i="2"/>
  <c r="CO224" i="2"/>
  <c r="CN224" i="2"/>
  <c r="CM224" i="2"/>
  <c r="CL224" i="2"/>
  <c r="CK224" i="2"/>
  <c r="BU224" i="2"/>
  <c r="BT224" i="2"/>
  <c r="BS224" i="2"/>
  <c r="BR224" i="2"/>
  <c r="BQ224" i="2"/>
  <c r="BP224" i="2"/>
  <c r="BO224" i="2"/>
  <c r="BN224" i="2"/>
  <c r="BM224" i="2"/>
  <c r="BL224" i="2"/>
  <c r="AV224" i="2"/>
  <c r="AU224" i="2"/>
  <c r="AT224" i="2"/>
  <c r="AS224" i="2"/>
  <c r="AR224" i="2"/>
  <c r="AQ224" i="2"/>
  <c r="AP224" i="2"/>
  <c r="AO224" i="2"/>
  <c r="AN224" i="2"/>
  <c r="AM224" i="2"/>
  <c r="W224" i="2"/>
  <c r="V224" i="2"/>
  <c r="U224" i="2"/>
  <c r="T224" i="2"/>
  <c r="S224" i="2"/>
  <c r="R224" i="2"/>
  <c r="Q224" i="2"/>
  <c r="P224" i="2"/>
  <c r="O224" i="2"/>
  <c r="N224" i="2"/>
  <c r="ER223" i="2"/>
  <c r="EQ223" i="2"/>
  <c r="EP223" i="2"/>
  <c r="EO223" i="2"/>
  <c r="EN223" i="2"/>
  <c r="EM223" i="2"/>
  <c r="EL223" i="2"/>
  <c r="EK223" i="2"/>
  <c r="EJ223" i="2"/>
  <c r="EI223" i="2"/>
  <c r="DS223" i="2"/>
  <c r="DR223" i="2"/>
  <c r="DQ223" i="2"/>
  <c r="DP223" i="2"/>
  <c r="DO223" i="2"/>
  <c r="DN223" i="2"/>
  <c r="DM223" i="2"/>
  <c r="DL223" i="2"/>
  <c r="DK223" i="2"/>
  <c r="DJ223" i="2"/>
  <c r="CT223" i="2"/>
  <c r="CS223" i="2"/>
  <c r="CR223" i="2"/>
  <c r="CQ223" i="2"/>
  <c r="CP223" i="2"/>
  <c r="CO223" i="2"/>
  <c r="CN223" i="2"/>
  <c r="CM223" i="2"/>
  <c r="CL223" i="2"/>
  <c r="CK223" i="2"/>
  <c r="BU223" i="2"/>
  <c r="BT223" i="2"/>
  <c r="BS223" i="2"/>
  <c r="BR223" i="2"/>
  <c r="BQ223" i="2"/>
  <c r="BP223" i="2"/>
  <c r="BO223" i="2"/>
  <c r="BN223" i="2"/>
  <c r="BM223" i="2"/>
  <c r="BL223" i="2"/>
  <c r="AV223" i="2"/>
  <c r="AU223" i="2"/>
  <c r="AT223" i="2"/>
  <c r="AS223" i="2"/>
  <c r="AR223" i="2"/>
  <c r="AQ223" i="2"/>
  <c r="AP223" i="2"/>
  <c r="AO223" i="2"/>
  <c r="AN223" i="2"/>
  <c r="AM223" i="2"/>
  <c r="W223" i="2"/>
  <c r="V223" i="2"/>
  <c r="U223" i="2"/>
  <c r="T223" i="2"/>
  <c r="S223" i="2"/>
  <c r="R223" i="2"/>
  <c r="Q223" i="2"/>
  <c r="P223" i="2"/>
  <c r="O223" i="2"/>
  <c r="N223" i="2"/>
  <c r="EH222" i="2"/>
  <c r="EG222" i="2"/>
  <c r="EF222" i="2"/>
  <c r="EE222" i="2"/>
  <c r="ED222" i="2"/>
  <c r="EC222" i="2"/>
  <c r="EB222" i="2"/>
  <c r="EA222" i="2"/>
  <c r="DZ222" i="2"/>
  <c r="DY222" i="2"/>
  <c r="DX222" i="2"/>
  <c r="DI222" i="2"/>
  <c r="DH222" i="2"/>
  <c r="DG222" i="2"/>
  <c r="DF222" i="2"/>
  <c r="DE222" i="2"/>
  <c r="DD222" i="2"/>
  <c r="DC222" i="2"/>
  <c r="DB222" i="2"/>
  <c r="DA222" i="2"/>
  <c r="CZ222" i="2"/>
  <c r="CY222" i="2"/>
  <c r="CJ222" i="2"/>
  <c r="CI222" i="2"/>
  <c r="CH222" i="2"/>
  <c r="CG222" i="2"/>
  <c r="CF222" i="2"/>
  <c r="CE222" i="2"/>
  <c r="CD222" i="2"/>
  <c r="CC222" i="2"/>
  <c r="CB222" i="2"/>
  <c r="CA222" i="2"/>
  <c r="BZ222" i="2"/>
  <c r="BK222" i="2"/>
  <c r="BJ222" i="2"/>
  <c r="BI222" i="2"/>
  <c r="BH222" i="2"/>
  <c r="BG222" i="2"/>
  <c r="BF222" i="2"/>
  <c r="BE222" i="2"/>
  <c r="BD222" i="2"/>
  <c r="BC222" i="2"/>
  <c r="BB222" i="2"/>
  <c r="BA222" i="2"/>
  <c r="AL222" i="2"/>
  <c r="AK222" i="2"/>
  <c r="AJ222" i="2"/>
  <c r="AI222" i="2"/>
  <c r="AH222" i="2"/>
  <c r="AG222" i="2"/>
  <c r="AF222" i="2"/>
  <c r="AE222" i="2"/>
  <c r="AD222" i="2"/>
  <c r="AC222" i="2"/>
  <c r="AB222" i="2"/>
  <c r="M222" i="2"/>
  <c r="L222" i="2"/>
  <c r="K222" i="2"/>
  <c r="J222" i="2"/>
  <c r="I222" i="2"/>
  <c r="H222" i="2"/>
  <c r="G222" i="2"/>
  <c r="F222" i="2"/>
  <c r="E222" i="2"/>
  <c r="D222" i="2"/>
  <c r="C222" i="2"/>
  <c r="ER221" i="2"/>
  <c r="EQ221" i="2"/>
  <c r="EP221" i="2"/>
  <c r="EO221" i="2"/>
  <c r="EN221" i="2"/>
  <c r="EM221" i="2"/>
  <c r="EL221" i="2"/>
  <c r="EK221" i="2"/>
  <c r="EJ221" i="2"/>
  <c r="EI221" i="2"/>
  <c r="DS221" i="2"/>
  <c r="DR221" i="2"/>
  <c r="DQ221" i="2"/>
  <c r="DP221" i="2"/>
  <c r="DO221" i="2"/>
  <c r="DN221" i="2"/>
  <c r="DM221" i="2"/>
  <c r="DL221" i="2"/>
  <c r="DK221" i="2"/>
  <c r="DJ221" i="2"/>
  <c r="CT221" i="2"/>
  <c r="CS221" i="2"/>
  <c r="CR221" i="2"/>
  <c r="CQ221" i="2"/>
  <c r="CP221" i="2"/>
  <c r="CO221" i="2"/>
  <c r="CN221" i="2"/>
  <c r="CM221" i="2"/>
  <c r="CL221" i="2"/>
  <c r="CK221" i="2"/>
  <c r="BU221" i="2"/>
  <c r="BT221" i="2"/>
  <c r="BS221" i="2"/>
  <c r="BR221" i="2"/>
  <c r="BQ221" i="2"/>
  <c r="BP221" i="2"/>
  <c r="BO221" i="2"/>
  <c r="BN221" i="2"/>
  <c r="BM221" i="2"/>
  <c r="BL221" i="2"/>
  <c r="AV221" i="2"/>
  <c r="AU221" i="2"/>
  <c r="AT221" i="2"/>
  <c r="AS221" i="2"/>
  <c r="AR221" i="2"/>
  <c r="AQ221" i="2"/>
  <c r="AP221" i="2"/>
  <c r="AO221" i="2"/>
  <c r="AN221" i="2"/>
  <c r="AM221" i="2"/>
  <c r="W221" i="2"/>
  <c r="V221" i="2"/>
  <c r="U221" i="2"/>
  <c r="T221" i="2"/>
  <c r="S221" i="2"/>
  <c r="R221" i="2"/>
  <c r="Q221" i="2"/>
  <c r="P221" i="2"/>
  <c r="O221" i="2"/>
  <c r="N221" i="2"/>
  <c r="ER220" i="2"/>
  <c r="EQ220" i="2"/>
  <c r="EP220" i="2"/>
  <c r="EO220" i="2"/>
  <c r="EN220" i="2"/>
  <c r="EM220" i="2"/>
  <c r="EL220" i="2"/>
  <c r="EK220" i="2"/>
  <c r="EJ220" i="2"/>
  <c r="EI220" i="2"/>
  <c r="DS220" i="2"/>
  <c r="DR220" i="2"/>
  <c r="DQ220" i="2"/>
  <c r="DP220" i="2"/>
  <c r="DO220" i="2"/>
  <c r="DN220" i="2"/>
  <c r="DM220" i="2"/>
  <c r="DL220" i="2"/>
  <c r="DK220" i="2"/>
  <c r="DJ220" i="2"/>
  <c r="CT220" i="2"/>
  <c r="CS220" i="2"/>
  <c r="CR220" i="2"/>
  <c r="CQ220" i="2"/>
  <c r="CP220" i="2"/>
  <c r="CO220" i="2"/>
  <c r="CN220" i="2"/>
  <c r="CM220" i="2"/>
  <c r="CL220" i="2"/>
  <c r="CK220" i="2"/>
  <c r="BU220" i="2"/>
  <c r="BT220" i="2"/>
  <c r="BS220" i="2"/>
  <c r="BR220" i="2"/>
  <c r="BQ220" i="2"/>
  <c r="BP220" i="2"/>
  <c r="BO220" i="2"/>
  <c r="BN220" i="2"/>
  <c r="BM220" i="2"/>
  <c r="BL220" i="2"/>
  <c r="AV220" i="2"/>
  <c r="AU220" i="2"/>
  <c r="AT220" i="2"/>
  <c r="AS220" i="2"/>
  <c r="AR220" i="2"/>
  <c r="AQ220" i="2"/>
  <c r="AP220" i="2"/>
  <c r="AO220" i="2"/>
  <c r="AN220" i="2"/>
  <c r="AM220" i="2"/>
  <c r="W220" i="2"/>
  <c r="V220" i="2"/>
  <c r="U220" i="2"/>
  <c r="T220" i="2"/>
  <c r="S220" i="2"/>
  <c r="R220" i="2"/>
  <c r="Q220" i="2"/>
  <c r="P220" i="2"/>
  <c r="O220" i="2"/>
  <c r="N220" i="2"/>
  <c r="ER219" i="2"/>
  <c r="EQ219" i="2"/>
  <c r="EP219" i="2"/>
  <c r="EO219" i="2"/>
  <c r="EN219" i="2"/>
  <c r="EM219" i="2"/>
  <c r="EL219" i="2"/>
  <c r="EK219" i="2"/>
  <c r="EJ219" i="2"/>
  <c r="EI219" i="2"/>
  <c r="DS219" i="2"/>
  <c r="DR219" i="2"/>
  <c r="DQ219" i="2"/>
  <c r="DP219" i="2"/>
  <c r="DO219" i="2"/>
  <c r="DN219" i="2"/>
  <c r="DM219" i="2"/>
  <c r="DL219" i="2"/>
  <c r="DK219" i="2"/>
  <c r="DJ219" i="2"/>
  <c r="CT219" i="2"/>
  <c r="CS219" i="2"/>
  <c r="CR219" i="2"/>
  <c r="CQ219" i="2"/>
  <c r="CP219" i="2"/>
  <c r="CO219" i="2"/>
  <c r="CN219" i="2"/>
  <c r="CM219" i="2"/>
  <c r="CL219" i="2"/>
  <c r="CK219" i="2"/>
  <c r="BU219" i="2"/>
  <c r="BT219" i="2"/>
  <c r="BS219" i="2"/>
  <c r="BR219" i="2"/>
  <c r="BQ219" i="2"/>
  <c r="BP219" i="2"/>
  <c r="BO219" i="2"/>
  <c r="BN219" i="2"/>
  <c r="BM219" i="2"/>
  <c r="BL219" i="2"/>
  <c r="AV219" i="2"/>
  <c r="AU219" i="2"/>
  <c r="AT219" i="2"/>
  <c r="AS219" i="2"/>
  <c r="AR219" i="2"/>
  <c r="AQ219" i="2"/>
  <c r="AP219" i="2"/>
  <c r="AO219" i="2"/>
  <c r="AN219" i="2"/>
  <c r="AM219" i="2"/>
  <c r="W219" i="2"/>
  <c r="V219" i="2"/>
  <c r="U219" i="2"/>
  <c r="T219" i="2"/>
  <c r="S219" i="2"/>
  <c r="R219" i="2"/>
  <c r="Q219" i="2"/>
  <c r="P219" i="2"/>
  <c r="O219" i="2"/>
  <c r="N219" i="2"/>
  <c r="EH218" i="2"/>
  <c r="EG218" i="2"/>
  <c r="EF218" i="2"/>
  <c r="EE218" i="2"/>
  <c r="ED218" i="2"/>
  <c r="EC218" i="2"/>
  <c r="EB218" i="2"/>
  <c r="EA218" i="2"/>
  <c r="DZ218" i="2"/>
  <c r="DY218" i="2"/>
  <c r="DX218" i="2"/>
  <c r="DI218" i="2"/>
  <c r="DH218" i="2"/>
  <c r="DG218" i="2"/>
  <c r="DF218" i="2"/>
  <c r="DE218" i="2"/>
  <c r="DD218" i="2"/>
  <c r="DC218" i="2"/>
  <c r="DB218" i="2"/>
  <c r="DA218" i="2"/>
  <c r="CZ218" i="2"/>
  <c r="CY218" i="2"/>
  <c r="CJ218" i="2"/>
  <c r="CI218" i="2"/>
  <c r="CH218" i="2"/>
  <c r="CG218" i="2"/>
  <c r="CF218" i="2"/>
  <c r="CE218" i="2"/>
  <c r="CD218" i="2"/>
  <c r="CC218" i="2"/>
  <c r="CB218" i="2"/>
  <c r="CA218" i="2"/>
  <c r="BZ218" i="2"/>
  <c r="BK218" i="2"/>
  <c r="BJ218" i="2"/>
  <c r="BI218" i="2"/>
  <c r="BH218" i="2"/>
  <c r="BG218" i="2"/>
  <c r="BF218" i="2"/>
  <c r="BE218" i="2"/>
  <c r="BD218" i="2"/>
  <c r="BC218" i="2"/>
  <c r="BB218" i="2"/>
  <c r="BA218" i="2"/>
  <c r="AL218" i="2"/>
  <c r="AK218" i="2"/>
  <c r="AJ218" i="2"/>
  <c r="AI218" i="2"/>
  <c r="AH218" i="2"/>
  <c r="AG218" i="2"/>
  <c r="AF218" i="2"/>
  <c r="AE218" i="2"/>
  <c r="AD218" i="2"/>
  <c r="AC218" i="2"/>
  <c r="AB218" i="2"/>
  <c r="M218" i="2"/>
  <c r="L218" i="2"/>
  <c r="K218" i="2"/>
  <c r="J218" i="2"/>
  <c r="I218" i="2"/>
  <c r="H218" i="2"/>
  <c r="G218" i="2"/>
  <c r="F218" i="2"/>
  <c r="E218" i="2"/>
  <c r="D218" i="2"/>
  <c r="C218" i="2"/>
  <c r="ER217" i="2"/>
  <c r="EQ217" i="2"/>
  <c r="EP217" i="2"/>
  <c r="EO217" i="2"/>
  <c r="EN217" i="2"/>
  <c r="EM217" i="2"/>
  <c r="EL217" i="2"/>
  <c r="EK217" i="2"/>
  <c r="EJ217" i="2"/>
  <c r="EI217" i="2"/>
  <c r="DS217" i="2"/>
  <c r="DR217" i="2"/>
  <c r="DQ217" i="2"/>
  <c r="DP217" i="2"/>
  <c r="DO217" i="2"/>
  <c r="DN217" i="2"/>
  <c r="DM217" i="2"/>
  <c r="DL217" i="2"/>
  <c r="DK217" i="2"/>
  <c r="DJ217" i="2"/>
  <c r="CT217" i="2"/>
  <c r="CS217" i="2"/>
  <c r="CR217" i="2"/>
  <c r="CQ217" i="2"/>
  <c r="CP217" i="2"/>
  <c r="CO217" i="2"/>
  <c r="CN217" i="2"/>
  <c r="CM217" i="2"/>
  <c r="CL217" i="2"/>
  <c r="CK217" i="2"/>
  <c r="BU217" i="2"/>
  <c r="BT217" i="2"/>
  <c r="BS217" i="2"/>
  <c r="BR217" i="2"/>
  <c r="BQ217" i="2"/>
  <c r="BP217" i="2"/>
  <c r="BO217" i="2"/>
  <c r="BN217" i="2"/>
  <c r="BM217" i="2"/>
  <c r="BL217" i="2"/>
  <c r="AV217" i="2"/>
  <c r="AU217" i="2"/>
  <c r="AT217" i="2"/>
  <c r="AS217" i="2"/>
  <c r="AR217" i="2"/>
  <c r="AQ217" i="2"/>
  <c r="AP217" i="2"/>
  <c r="AO217" i="2"/>
  <c r="AN217" i="2"/>
  <c r="AM217" i="2"/>
  <c r="W217" i="2"/>
  <c r="V217" i="2"/>
  <c r="U217" i="2"/>
  <c r="T217" i="2"/>
  <c r="S217" i="2"/>
  <c r="R217" i="2"/>
  <c r="Q217" i="2"/>
  <c r="P217" i="2"/>
  <c r="O217" i="2"/>
  <c r="N217" i="2"/>
  <c r="ER216" i="2"/>
  <c r="EQ216" i="2"/>
  <c r="EP216" i="2"/>
  <c r="EO216" i="2"/>
  <c r="EN216" i="2"/>
  <c r="EM216" i="2"/>
  <c r="EL216" i="2"/>
  <c r="EK216" i="2"/>
  <c r="EJ216" i="2"/>
  <c r="EI216" i="2"/>
  <c r="DS216" i="2"/>
  <c r="DR216" i="2"/>
  <c r="DQ216" i="2"/>
  <c r="DP216" i="2"/>
  <c r="DO216" i="2"/>
  <c r="DN216" i="2"/>
  <c r="DM216" i="2"/>
  <c r="DL216" i="2"/>
  <c r="DK216" i="2"/>
  <c r="DJ216" i="2"/>
  <c r="CT216" i="2"/>
  <c r="CS216" i="2"/>
  <c r="CR216" i="2"/>
  <c r="CQ216" i="2"/>
  <c r="CP216" i="2"/>
  <c r="CO216" i="2"/>
  <c r="CN216" i="2"/>
  <c r="CM216" i="2"/>
  <c r="CL216" i="2"/>
  <c r="CK216" i="2"/>
  <c r="BU216" i="2"/>
  <c r="BT216" i="2"/>
  <c r="BS216" i="2"/>
  <c r="BR216" i="2"/>
  <c r="BQ216" i="2"/>
  <c r="BP216" i="2"/>
  <c r="BO216" i="2"/>
  <c r="BN216" i="2"/>
  <c r="BM216" i="2"/>
  <c r="BL216" i="2"/>
  <c r="AV216" i="2"/>
  <c r="AU216" i="2"/>
  <c r="AT216" i="2"/>
  <c r="AS216" i="2"/>
  <c r="AR216" i="2"/>
  <c r="AQ216" i="2"/>
  <c r="AP216" i="2"/>
  <c r="AO216" i="2"/>
  <c r="AN216" i="2"/>
  <c r="AM216" i="2"/>
  <c r="W216" i="2"/>
  <c r="V216" i="2"/>
  <c r="U216" i="2"/>
  <c r="T216" i="2"/>
  <c r="S216" i="2"/>
  <c r="R216" i="2"/>
  <c r="Q216" i="2"/>
  <c r="P216" i="2"/>
  <c r="O216" i="2"/>
  <c r="N216" i="2"/>
  <c r="ER215" i="2"/>
  <c r="EQ215" i="2"/>
  <c r="EP215" i="2"/>
  <c r="EO215" i="2"/>
  <c r="EN215" i="2"/>
  <c r="EM215" i="2"/>
  <c r="EL215" i="2"/>
  <c r="EK215" i="2"/>
  <c r="EJ215" i="2"/>
  <c r="EI215" i="2"/>
  <c r="DS215" i="2"/>
  <c r="DR215" i="2"/>
  <c r="DQ215" i="2"/>
  <c r="DP215" i="2"/>
  <c r="DO215" i="2"/>
  <c r="DN215" i="2"/>
  <c r="DM215" i="2"/>
  <c r="DL215" i="2"/>
  <c r="DK215" i="2"/>
  <c r="DJ215" i="2"/>
  <c r="CT215" i="2"/>
  <c r="CS215" i="2"/>
  <c r="CR215" i="2"/>
  <c r="CQ215" i="2"/>
  <c r="CP215" i="2"/>
  <c r="CO215" i="2"/>
  <c r="CN215" i="2"/>
  <c r="CM215" i="2"/>
  <c r="CL215" i="2"/>
  <c r="CK215" i="2"/>
  <c r="BU215" i="2"/>
  <c r="BT215" i="2"/>
  <c r="BS215" i="2"/>
  <c r="BR215" i="2"/>
  <c r="BQ215" i="2"/>
  <c r="BP215" i="2"/>
  <c r="BO215" i="2"/>
  <c r="BN215" i="2"/>
  <c r="BM215" i="2"/>
  <c r="BL215" i="2"/>
  <c r="AV215" i="2"/>
  <c r="AU215" i="2"/>
  <c r="AT215" i="2"/>
  <c r="AS215" i="2"/>
  <c r="AR215" i="2"/>
  <c r="AQ215" i="2"/>
  <c r="AP215" i="2"/>
  <c r="AO215" i="2"/>
  <c r="AN215" i="2"/>
  <c r="AM215" i="2"/>
  <c r="W215" i="2"/>
  <c r="V215" i="2"/>
  <c r="U215" i="2"/>
  <c r="T215" i="2"/>
  <c r="S215" i="2"/>
  <c r="R215" i="2"/>
  <c r="B69" i="5"/>
  <c r="B66" i="5"/>
  <c r="EK274" i="5"/>
  <c r="B63" i="5"/>
  <c r="B56" i="5"/>
  <c r="B53" i="5"/>
  <c r="B47" i="5"/>
  <c r="B44" i="5"/>
  <c r="EK266" i="5"/>
  <c r="EJ234" i="5"/>
  <c r="EJ244" i="5"/>
  <c r="EJ257" i="5"/>
  <c r="EJ266" i="5"/>
  <c r="AM198" i="2"/>
  <c r="AN198" i="2"/>
  <c r="AO198" i="2"/>
  <c r="AP198" i="2"/>
  <c r="AW210" i="9"/>
  <c r="AV210" i="9"/>
  <c r="AU210" i="9"/>
  <c r="AX210" i="9" s="1"/>
  <c r="AS210" i="9"/>
  <c r="AR210" i="9"/>
  <c r="AQ210" i="9"/>
  <c r="AT210" i="9" s="1"/>
  <c r="AO210" i="9"/>
  <c r="AN210" i="9"/>
  <c r="AM210" i="9"/>
  <c r="AK210" i="9"/>
  <c r="AJ210" i="9"/>
  <c r="AI210" i="9"/>
  <c r="AL210" i="9" s="1"/>
  <c r="AG210" i="9"/>
  <c r="AF210" i="9"/>
  <c r="AE210" i="9"/>
  <c r="AH210" i="9" s="1"/>
  <c r="U210" i="9"/>
  <c r="T210" i="9"/>
  <c r="S210" i="9"/>
  <c r="Q210" i="9"/>
  <c r="P210" i="9"/>
  <c r="O210" i="9"/>
  <c r="M210" i="9"/>
  <c r="L210" i="9"/>
  <c r="K210" i="9"/>
  <c r="N210" i="9" s="1"/>
  <c r="I210" i="9"/>
  <c r="H210" i="9"/>
  <c r="G210" i="9"/>
  <c r="J210" i="9" s="1"/>
  <c r="E210" i="9"/>
  <c r="D210" i="9"/>
  <c r="C210" i="9"/>
  <c r="F210" i="9" s="1"/>
  <c r="BY209" i="9"/>
  <c r="BX209" i="9"/>
  <c r="BW209" i="9"/>
  <c r="BU209" i="9"/>
  <c r="BT209" i="9"/>
  <c r="BS209" i="9"/>
  <c r="BV209" i="9" s="1"/>
  <c r="BQ209" i="9"/>
  <c r="BP209" i="9"/>
  <c r="BO209" i="9"/>
  <c r="BR209" i="9" s="1"/>
  <c r="BM209" i="9"/>
  <c r="BL209" i="9"/>
  <c r="BK209" i="9"/>
  <c r="BI209" i="9"/>
  <c r="BH209" i="9"/>
  <c r="BG209" i="9"/>
  <c r="BA209" i="9"/>
  <c r="AZ209" i="9"/>
  <c r="AY209" i="9"/>
  <c r="BB209" i="9" s="1"/>
  <c r="AX209" i="9"/>
  <c r="AT209" i="9"/>
  <c r="AP209" i="9"/>
  <c r="AL209" i="9"/>
  <c r="AH209" i="9"/>
  <c r="Y209" i="9"/>
  <c r="X209" i="9"/>
  <c r="W209" i="9"/>
  <c r="V209" i="9"/>
  <c r="R209" i="9"/>
  <c r="N209" i="9"/>
  <c r="J209" i="9"/>
  <c r="F209" i="9"/>
  <c r="BY208" i="9"/>
  <c r="BX208" i="9"/>
  <c r="BW208" i="9"/>
  <c r="BZ208" i="9" s="1"/>
  <c r="BU208" i="9"/>
  <c r="BT208" i="9"/>
  <c r="BS208" i="9"/>
  <c r="BV208" i="9" s="1"/>
  <c r="BQ208" i="9"/>
  <c r="BP208" i="9"/>
  <c r="BO208" i="9"/>
  <c r="BR208" i="9" s="1"/>
  <c r="BM208" i="9"/>
  <c r="BL208" i="9"/>
  <c r="BK208" i="9"/>
  <c r="BI208" i="9"/>
  <c r="BH208" i="9"/>
  <c r="BG208" i="9"/>
  <c r="BJ208" i="9" s="1"/>
  <c r="BA208" i="9"/>
  <c r="AZ208" i="9"/>
  <c r="AY208" i="9"/>
  <c r="BB208" i="9" s="1"/>
  <c r="AX208" i="9"/>
  <c r="AT208" i="9"/>
  <c r="AP208" i="9"/>
  <c r="AL208" i="9"/>
  <c r="AH208" i="9"/>
  <c r="Y208" i="9"/>
  <c r="X208" i="9"/>
  <c r="W208" i="9"/>
  <c r="Z208" i="9" s="1"/>
  <c r="V208" i="9"/>
  <c r="R208" i="9"/>
  <c r="N208" i="9"/>
  <c r="J208" i="9"/>
  <c r="F208" i="9"/>
  <c r="BY207" i="9"/>
  <c r="BY210" i="9" s="1"/>
  <c r="BX207" i="9"/>
  <c r="BX210" i="9" s="1"/>
  <c r="BW207" i="9"/>
  <c r="BU207" i="9"/>
  <c r="BU210" i="9" s="1"/>
  <c r="BT207" i="9"/>
  <c r="BT210" i="9" s="1"/>
  <c r="BS207" i="9"/>
  <c r="BS210" i="9" s="1"/>
  <c r="BQ207" i="9"/>
  <c r="BQ210" i="9" s="1"/>
  <c r="BP207" i="9"/>
  <c r="BP210" i="9" s="1"/>
  <c r="BO207" i="9"/>
  <c r="BR207" i="9" s="1"/>
  <c r="BM207" i="9"/>
  <c r="BL207" i="9"/>
  <c r="BK207" i="9"/>
  <c r="BK210" i="9" s="1"/>
  <c r="BI207" i="9"/>
  <c r="BI210" i="9" s="1"/>
  <c r="BH207" i="9"/>
  <c r="BH210" i="9" s="1"/>
  <c r="BG207" i="9"/>
  <c r="BJ207" i="9" s="1"/>
  <c r="BA207" i="9"/>
  <c r="BA210" i="9" s="1"/>
  <c r="AZ207" i="9"/>
  <c r="AY207" i="9"/>
  <c r="AX207" i="9"/>
  <c r="AT207" i="9"/>
  <c r="AP207" i="9"/>
  <c r="AL207" i="9"/>
  <c r="AH207" i="9"/>
  <c r="Y207" i="9"/>
  <c r="Y210" i="9" s="1"/>
  <c r="X207" i="9"/>
  <c r="W207" i="9"/>
  <c r="V207" i="9"/>
  <c r="R207" i="9"/>
  <c r="N207" i="9"/>
  <c r="J207" i="9"/>
  <c r="F207" i="9"/>
  <c r="AW206" i="9"/>
  <c r="AV206" i="9"/>
  <c r="AU206" i="9"/>
  <c r="AS206" i="9"/>
  <c r="AR206" i="9"/>
  <c r="AQ206" i="9"/>
  <c r="AO206" i="9"/>
  <c r="AN206" i="9"/>
  <c r="AM206" i="9"/>
  <c r="AP206" i="9" s="1"/>
  <c r="AK206" i="9"/>
  <c r="AJ206" i="9"/>
  <c r="AI206" i="9"/>
  <c r="AG206" i="9"/>
  <c r="AF206" i="9"/>
  <c r="AE206" i="9"/>
  <c r="AH206" i="9" s="1"/>
  <c r="U206" i="9"/>
  <c r="T206" i="9"/>
  <c r="S206" i="9"/>
  <c r="Q206" i="9"/>
  <c r="P206" i="9"/>
  <c r="O206" i="9"/>
  <c r="M206" i="9"/>
  <c r="L206" i="9"/>
  <c r="K206" i="9"/>
  <c r="I206" i="9"/>
  <c r="H206" i="9"/>
  <c r="G206" i="9"/>
  <c r="E206" i="9"/>
  <c r="D206" i="9"/>
  <c r="C206" i="9"/>
  <c r="F206" i="9" s="1"/>
  <c r="BY205" i="9"/>
  <c r="BX205" i="9"/>
  <c r="BW205" i="9"/>
  <c r="BU205" i="9"/>
  <c r="BT205" i="9"/>
  <c r="BS205" i="9"/>
  <c r="BQ205" i="9"/>
  <c r="BP205" i="9"/>
  <c r="BO205" i="9"/>
  <c r="BM205" i="9"/>
  <c r="BL205" i="9"/>
  <c r="BK205" i="9"/>
  <c r="BI205" i="9"/>
  <c r="BH205" i="9"/>
  <c r="BG205" i="9"/>
  <c r="BA205" i="9"/>
  <c r="AZ205" i="9"/>
  <c r="AY205" i="9"/>
  <c r="BB205" i="9" s="1"/>
  <c r="AX205" i="9"/>
  <c r="AT205" i="9"/>
  <c r="AP205" i="9"/>
  <c r="AL205" i="9"/>
  <c r="AH205" i="9"/>
  <c r="Y205" i="9"/>
  <c r="X205" i="9"/>
  <c r="W205" i="9"/>
  <c r="V205" i="9"/>
  <c r="R205" i="9"/>
  <c r="N205" i="9"/>
  <c r="J205" i="9"/>
  <c r="F205" i="9"/>
  <c r="BY204" i="9"/>
  <c r="BX204" i="9"/>
  <c r="BW204" i="9"/>
  <c r="BZ204" i="9" s="1"/>
  <c r="BU204" i="9"/>
  <c r="BT204" i="9"/>
  <c r="BS204" i="9"/>
  <c r="BQ204" i="9"/>
  <c r="BP204" i="9"/>
  <c r="BO204" i="9"/>
  <c r="BM204" i="9"/>
  <c r="BL204" i="9"/>
  <c r="BK204" i="9"/>
  <c r="BI204" i="9"/>
  <c r="BH204" i="9"/>
  <c r="BG204" i="9"/>
  <c r="BA204" i="9"/>
  <c r="AZ204" i="9"/>
  <c r="AY204" i="9"/>
  <c r="AX204" i="9"/>
  <c r="AT204" i="9"/>
  <c r="AP204" i="9"/>
  <c r="AL204" i="9"/>
  <c r="AH204" i="9"/>
  <c r="Y204" i="9"/>
  <c r="X204" i="9"/>
  <c r="W204" i="9"/>
  <c r="V204" i="9"/>
  <c r="R204" i="9"/>
  <c r="N204" i="9"/>
  <c r="J204" i="9"/>
  <c r="F204" i="9"/>
  <c r="BY203" i="9"/>
  <c r="BX203" i="9"/>
  <c r="BW203" i="9"/>
  <c r="BZ203" i="9" s="1"/>
  <c r="BU203" i="9"/>
  <c r="BT203" i="9"/>
  <c r="BS203" i="9"/>
  <c r="BS206" i="9" s="1"/>
  <c r="BQ203" i="9"/>
  <c r="BP203" i="9"/>
  <c r="BO203" i="9"/>
  <c r="BM203" i="9"/>
  <c r="BL203" i="9"/>
  <c r="BK203" i="9"/>
  <c r="BI203" i="9"/>
  <c r="BH203" i="9"/>
  <c r="BG203" i="9"/>
  <c r="BA203" i="9"/>
  <c r="AZ203" i="9"/>
  <c r="AY203" i="9"/>
  <c r="AX203" i="9"/>
  <c r="AT203" i="9"/>
  <c r="AP203" i="9"/>
  <c r="AL203" i="9"/>
  <c r="AH203" i="9"/>
  <c r="Y203" i="9"/>
  <c r="X203" i="9"/>
  <c r="W203" i="9"/>
  <c r="V203" i="9"/>
  <c r="R203" i="9"/>
  <c r="N203" i="9"/>
  <c r="J203" i="9"/>
  <c r="F203" i="9"/>
  <c r="AW202" i="9"/>
  <c r="AV202" i="9"/>
  <c r="AU202" i="9"/>
  <c r="AS202" i="9"/>
  <c r="AR202" i="9"/>
  <c r="AQ202" i="9"/>
  <c r="AO202" i="9"/>
  <c r="AN202" i="9"/>
  <c r="AM202" i="9"/>
  <c r="AK202" i="9"/>
  <c r="AJ202" i="9"/>
  <c r="AI202" i="9"/>
  <c r="AG202" i="9"/>
  <c r="AF202" i="9"/>
  <c r="AE202" i="9"/>
  <c r="U202" i="9"/>
  <c r="T202" i="9"/>
  <c r="S202" i="9"/>
  <c r="Q202" i="9"/>
  <c r="P202" i="9"/>
  <c r="O202" i="9"/>
  <c r="M202" i="9"/>
  <c r="L202" i="9"/>
  <c r="K202" i="9"/>
  <c r="I202" i="9"/>
  <c r="H202" i="9"/>
  <c r="G202" i="9"/>
  <c r="E202" i="9"/>
  <c r="D202" i="9"/>
  <c r="C202" i="9"/>
  <c r="BY201" i="9"/>
  <c r="BX201" i="9"/>
  <c r="BW201" i="9"/>
  <c r="BU201" i="9"/>
  <c r="BT201" i="9"/>
  <c r="BS201" i="9"/>
  <c r="BQ201" i="9"/>
  <c r="BP201" i="9"/>
  <c r="BO201" i="9"/>
  <c r="BM201" i="9"/>
  <c r="BL201" i="9"/>
  <c r="BK201" i="9"/>
  <c r="BI201" i="9"/>
  <c r="BH201" i="9"/>
  <c r="BG201" i="9"/>
  <c r="BA201" i="9"/>
  <c r="AZ201" i="9"/>
  <c r="AY201" i="9"/>
  <c r="AX201" i="9"/>
  <c r="AT201" i="9"/>
  <c r="AP201" i="9"/>
  <c r="AL201" i="9"/>
  <c r="AH201" i="9"/>
  <c r="Y201" i="9"/>
  <c r="X201" i="9"/>
  <c r="W201" i="9"/>
  <c r="V201" i="9"/>
  <c r="R201" i="9"/>
  <c r="N201" i="9"/>
  <c r="J201" i="9"/>
  <c r="F201" i="9"/>
  <c r="BY200" i="9"/>
  <c r="BX200" i="9"/>
  <c r="BW200" i="9"/>
  <c r="BU200" i="9"/>
  <c r="BT200" i="9"/>
  <c r="BS200" i="9"/>
  <c r="BQ200" i="9"/>
  <c r="BP200" i="9"/>
  <c r="BO200" i="9"/>
  <c r="BM200" i="9"/>
  <c r="BL200" i="9"/>
  <c r="BK200" i="9"/>
  <c r="BI200" i="9"/>
  <c r="BH200" i="9"/>
  <c r="BG200" i="9"/>
  <c r="BA200" i="9"/>
  <c r="AZ200" i="9"/>
  <c r="AY200" i="9"/>
  <c r="AX200" i="9"/>
  <c r="AT200" i="9"/>
  <c r="AP200" i="9"/>
  <c r="AL200" i="9"/>
  <c r="AH200" i="9"/>
  <c r="Y200" i="9"/>
  <c r="X200" i="9"/>
  <c r="W200" i="9"/>
  <c r="V200" i="9"/>
  <c r="R200" i="9"/>
  <c r="N200" i="9"/>
  <c r="J200" i="9"/>
  <c r="F200" i="9"/>
  <c r="BY199" i="9"/>
  <c r="BX199" i="9"/>
  <c r="BW199" i="9"/>
  <c r="BU199" i="9"/>
  <c r="BT199" i="9"/>
  <c r="BS199" i="9"/>
  <c r="BQ199" i="9"/>
  <c r="BP199" i="9"/>
  <c r="BO199" i="9"/>
  <c r="BM199" i="9"/>
  <c r="BL199" i="9"/>
  <c r="BK199" i="9"/>
  <c r="BI199" i="9"/>
  <c r="BH199" i="9"/>
  <c r="BG199" i="9"/>
  <c r="BA199" i="9"/>
  <c r="AZ199" i="9"/>
  <c r="AY199" i="9"/>
  <c r="AX199" i="9"/>
  <c r="AT199" i="9"/>
  <c r="AP199" i="9"/>
  <c r="AL199" i="9"/>
  <c r="AH199" i="9"/>
  <c r="Y199" i="9"/>
  <c r="X199" i="9"/>
  <c r="W199" i="9"/>
  <c r="V199" i="9"/>
  <c r="R199" i="9"/>
  <c r="N199" i="9"/>
  <c r="J199" i="9"/>
  <c r="F199" i="9"/>
  <c r="AW198" i="9"/>
  <c r="AV198" i="9"/>
  <c r="AU198" i="9"/>
  <c r="AS198" i="9"/>
  <c r="AR198" i="9"/>
  <c r="AQ198" i="9"/>
  <c r="AO198" i="9"/>
  <c r="AN198" i="9"/>
  <c r="AM198" i="9"/>
  <c r="AK198" i="9"/>
  <c r="AJ198" i="9"/>
  <c r="AI198" i="9"/>
  <c r="AG198" i="9"/>
  <c r="AF198" i="9"/>
  <c r="AE198" i="9"/>
  <c r="U198" i="9"/>
  <c r="T198" i="9"/>
  <c r="S198" i="9"/>
  <c r="Q198" i="9"/>
  <c r="P198" i="9"/>
  <c r="O198" i="9"/>
  <c r="M198" i="9"/>
  <c r="L198" i="9"/>
  <c r="K198" i="9"/>
  <c r="I198" i="9"/>
  <c r="H198" i="9"/>
  <c r="G198" i="9"/>
  <c r="E198" i="9"/>
  <c r="D198" i="9"/>
  <c r="C198" i="9"/>
  <c r="F198" i="9" s="1"/>
  <c r="BY197" i="9"/>
  <c r="BX197" i="9"/>
  <c r="BW197" i="9"/>
  <c r="BU197" i="9"/>
  <c r="BT197" i="9"/>
  <c r="BS197" i="9"/>
  <c r="BQ197" i="9"/>
  <c r="BP197" i="9"/>
  <c r="BO197" i="9"/>
  <c r="BM197" i="9"/>
  <c r="BL197" i="9"/>
  <c r="BK197" i="9"/>
  <c r="BI197" i="9"/>
  <c r="BH197" i="9"/>
  <c r="BG197" i="9"/>
  <c r="BA197" i="9"/>
  <c r="AZ197" i="9"/>
  <c r="AY197" i="9"/>
  <c r="AX197" i="9"/>
  <c r="AT197" i="9"/>
  <c r="AP197" i="9"/>
  <c r="AL197" i="9"/>
  <c r="AH197" i="9"/>
  <c r="Y197" i="9"/>
  <c r="X197" i="9"/>
  <c r="W197" i="9"/>
  <c r="V197" i="9"/>
  <c r="R197" i="9"/>
  <c r="N197" i="9"/>
  <c r="J197" i="9"/>
  <c r="F197" i="9"/>
  <c r="BY196" i="9"/>
  <c r="BX196" i="9"/>
  <c r="BW196" i="9"/>
  <c r="BU196" i="9"/>
  <c r="BT196" i="9"/>
  <c r="BS196" i="9"/>
  <c r="BQ196" i="9"/>
  <c r="BP196" i="9"/>
  <c r="BO196" i="9"/>
  <c r="BM196" i="9"/>
  <c r="BL196" i="9"/>
  <c r="BK196" i="9"/>
  <c r="BI196" i="9"/>
  <c r="BH196" i="9"/>
  <c r="BG196" i="9"/>
  <c r="BA196" i="9"/>
  <c r="AZ196" i="9"/>
  <c r="AY196" i="9"/>
  <c r="AX196" i="9"/>
  <c r="AT196" i="9"/>
  <c r="AP196" i="9"/>
  <c r="AL196" i="9"/>
  <c r="AH196" i="9"/>
  <c r="Y196" i="9"/>
  <c r="X196" i="9"/>
  <c r="W196" i="9"/>
  <c r="V196" i="9"/>
  <c r="R196" i="9"/>
  <c r="N196" i="9"/>
  <c r="J196" i="9"/>
  <c r="F196" i="9"/>
  <c r="BY195" i="9"/>
  <c r="BX195" i="9"/>
  <c r="BW195" i="9"/>
  <c r="BU195" i="9"/>
  <c r="BT195" i="9"/>
  <c r="BS195" i="9"/>
  <c r="BQ195" i="9"/>
  <c r="BP195" i="9"/>
  <c r="BO195" i="9"/>
  <c r="BM195" i="9"/>
  <c r="BL195" i="9"/>
  <c r="BK195" i="9"/>
  <c r="BI195" i="9"/>
  <c r="BH195" i="9"/>
  <c r="BG195" i="9"/>
  <c r="BA195" i="9"/>
  <c r="AZ195" i="9"/>
  <c r="AY195" i="9"/>
  <c r="AX195" i="9"/>
  <c r="AT195" i="9"/>
  <c r="AP195" i="9"/>
  <c r="AL195" i="9"/>
  <c r="AH195" i="9"/>
  <c r="Y195" i="9"/>
  <c r="X195" i="9"/>
  <c r="W195" i="9"/>
  <c r="V195" i="9"/>
  <c r="R195" i="9"/>
  <c r="N195" i="9"/>
  <c r="J195" i="9"/>
  <c r="F195" i="9"/>
  <c r="W219" i="9" l="1"/>
  <c r="Z219" i="9" s="1"/>
  <c r="Z216" i="9"/>
  <c r="AY219" i="9"/>
  <c r="BB219" i="9" s="1"/>
  <c r="BB216" i="9"/>
  <c r="BG219" i="9"/>
  <c r="CA216" i="9"/>
  <c r="BJ216" i="9"/>
  <c r="BH219" i="9"/>
  <c r="CB216" i="9"/>
  <c r="CB219" i="9" s="1"/>
  <c r="BI219" i="9"/>
  <c r="CC216" i="9"/>
  <c r="CC219" i="9" s="1"/>
  <c r="BK219" i="9"/>
  <c r="BN219" i="9" s="1"/>
  <c r="BN216" i="9"/>
  <c r="BO219" i="9"/>
  <c r="BR219" i="9" s="1"/>
  <c r="BR216" i="9"/>
  <c r="BS219" i="9"/>
  <c r="BV219" i="9" s="1"/>
  <c r="BV216" i="9"/>
  <c r="BW219" i="9"/>
  <c r="BZ219" i="9" s="1"/>
  <c r="BZ216" i="9"/>
  <c r="CA217" i="9"/>
  <c r="CD217" i="9" s="1"/>
  <c r="BJ217" i="9"/>
  <c r="CA218" i="9"/>
  <c r="CD218" i="9" s="1"/>
  <c r="BJ218" i="9"/>
  <c r="W223" i="9"/>
  <c r="Z223" i="9" s="1"/>
  <c r="Z220" i="9"/>
  <c r="AY223" i="9"/>
  <c r="BB223" i="9" s="1"/>
  <c r="BB220" i="9"/>
  <c r="BG223" i="9"/>
  <c r="CA220" i="9"/>
  <c r="BJ220" i="9"/>
  <c r="BH223" i="9"/>
  <c r="CB220" i="9"/>
  <c r="CB223" i="9" s="1"/>
  <c r="BI223" i="9"/>
  <c r="CC220" i="9"/>
  <c r="CC223" i="9" s="1"/>
  <c r="BK223" i="9"/>
  <c r="BN223" i="9" s="1"/>
  <c r="BN220" i="9"/>
  <c r="BO223" i="9"/>
  <c r="BR223" i="9" s="1"/>
  <c r="BR220" i="9"/>
  <c r="BS223" i="9"/>
  <c r="BV223" i="9" s="1"/>
  <c r="BV220" i="9"/>
  <c r="BW223" i="9"/>
  <c r="BZ223" i="9" s="1"/>
  <c r="BZ220" i="9"/>
  <c r="CA221" i="9"/>
  <c r="CD221" i="9" s="1"/>
  <c r="BJ221" i="9"/>
  <c r="CA222" i="9"/>
  <c r="CD222" i="9" s="1"/>
  <c r="BJ222" i="9"/>
  <c r="W227" i="9"/>
  <c r="Z227" i="9" s="1"/>
  <c r="Z224" i="9"/>
  <c r="AY227" i="9"/>
  <c r="BB227" i="9" s="1"/>
  <c r="BB224" i="9"/>
  <c r="BG227" i="9"/>
  <c r="CA224" i="9"/>
  <c r="BJ224" i="9"/>
  <c r="BH227" i="9"/>
  <c r="CB224" i="9"/>
  <c r="CB227" i="9" s="1"/>
  <c r="BI227" i="9"/>
  <c r="CC224" i="9"/>
  <c r="CC227" i="9" s="1"/>
  <c r="BK227" i="9"/>
  <c r="BN227" i="9" s="1"/>
  <c r="BN224" i="9"/>
  <c r="BO227" i="9"/>
  <c r="BR227" i="9" s="1"/>
  <c r="BR224" i="9"/>
  <c r="BS227" i="9"/>
  <c r="BV227" i="9" s="1"/>
  <c r="BV224" i="9"/>
  <c r="BW227" i="9"/>
  <c r="BZ227" i="9" s="1"/>
  <c r="BZ224" i="9"/>
  <c r="CA225" i="9"/>
  <c r="CD225" i="9" s="1"/>
  <c r="BJ225" i="9"/>
  <c r="CA226" i="9"/>
  <c r="CD226" i="9" s="1"/>
  <c r="BJ226" i="9"/>
  <c r="W231" i="9"/>
  <c r="Z228" i="9"/>
  <c r="X232" i="9"/>
  <c r="Y232" i="9"/>
  <c r="AY231" i="9"/>
  <c r="BB228" i="9"/>
  <c r="AZ232" i="9"/>
  <c r="BA232" i="9"/>
  <c r="BG231" i="9"/>
  <c r="CA228" i="9"/>
  <c r="BJ228" i="9"/>
  <c r="BH231" i="9"/>
  <c r="BH232" i="9" s="1"/>
  <c r="CB228" i="9"/>
  <c r="CB231" i="9" s="1"/>
  <c r="CB232" i="9" s="1"/>
  <c r="BI231" i="9"/>
  <c r="BI232" i="9" s="1"/>
  <c r="CC228" i="9"/>
  <c r="CC231" i="9" s="1"/>
  <c r="CC232" i="9" s="1"/>
  <c r="BK231" i="9"/>
  <c r="BN228" i="9"/>
  <c r="BL232" i="9"/>
  <c r="BM232" i="9"/>
  <c r="BO231" i="9"/>
  <c r="BR228" i="9"/>
  <c r="BP232" i="9"/>
  <c r="BQ232" i="9"/>
  <c r="BS231" i="9"/>
  <c r="BV228" i="9"/>
  <c r="BT232" i="9"/>
  <c r="BU232" i="9"/>
  <c r="BW231" i="9"/>
  <c r="BZ228" i="9"/>
  <c r="BX232" i="9"/>
  <c r="BY232" i="9"/>
  <c r="CA229" i="9"/>
  <c r="CD229" i="9" s="1"/>
  <c r="BJ229" i="9"/>
  <c r="CA230" i="9"/>
  <c r="CD230" i="9" s="1"/>
  <c r="BJ230" i="9"/>
  <c r="C232" i="9"/>
  <c r="F231" i="9"/>
  <c r="D232" i="9"/>
  <c r="E232" i="9"/>
  <c r="G232" i="9"/>
  <c r="J231" i="9"/>
  <c r="H232" i="9"/>
  <c r="I232" i="9"/>
  <c r="K232" i="9"/>
  <c r="N231" i="9"/>
  <c r="L232" i="9"/>
  <c r="M232" i="9"/>
  <c r="O232" i="9"/>
  <c r="R231" i="9"/>
  <c r="P232" i="9"/>
  <c r="Q232" i="9"/>
  <c r="S232" i="9"/>
  <c r="V231" i="9"/>
  <c r="T232" i="9"/>
  <c r="U232" i="9"/>
  <c r="AE232" i="9"/>
  <c r="AH231" i="9"/>
  <c r="AF232" i="9"/>
  <c r="AG232" i="9"/>
  <c r="AI232" i="9"/>
  <c r="AL231" i="9"/>
  <c r="AJ232" i="9"/>
  <c r="AK232" i="9"/>
  <c r="AM232" i="9"/>
  <c r="AP231" i="9"/>
  <c r="AN232" i="9"/>
  <c r="AO232" i="9"/>
  <c r="AQ232" i="9"/>
  <c r="AT231" i="9"/>
  <c r="AR232" i="9"/>
  <c r="AS232" i="9"/>
  <c r="AU232" i="9"/>
  <c r="AX231" i="9"/>
  <c r="AV232" i="9"/>
  <c r="AW232" i="9"/>
  <c r="W218" i="2"/>
  <c r="V218" i="2"/>
  <c r="U218" i="2"/>
  <c r="T218" i="2"/>
  <c r="S218" i="2"/>
  <c r="R218" i="2"/>
  <c r="Q218" i="2"/>
  <c r="P218" i="2"/>
  <c r="O218" i="2"/>
  <c r="N218" i="2"/>
  <c r="AV218" i="2"/>
  <c r="AU218" i="2"/>
  <c r="AT218" i="2"/>
  <c r="AS218" i="2"/>
  <c r="AR218" i="2"/>
  <c r="AQ218" i="2"/>
  <c r="AP218" i="2"/>
  <c r="AO218" i="2"/>
  <c r="AN218" i="2"/>
  <c r="AM218" i="2"/>
  <c r="BU218" i="2"/>
  <c r="BT218" i="2"/>
  <c r="BS218" i="2"/>
  <c r="BR218" i="2"/>
  <c r="BQ218" i="2"/>
  <c r="BP218" i="2"/>
  <c r="BO218" i="2"/>
  <c r="BN218" i="2"/>
  <c r="BM218" i="2"/>
  <c r="BL218" i="2"/>
  <c r="CT218" i="2"/>
  <c r="CS218" i="2"/>
  <c r="CR218" i="2"/>
  <c r="CQ218" i="2"/>
  <c r="CP218" i="2"/>
  <c r="CO218" i="2"/>
  <c r="CN218" i="2"/>
  <c r="CM218" i="2"/>
  <c r="CL218" i="2"/>
  <c r="CK218" i="2"/>
  <c r="DS218" i="2"/>
  <c r="DR218" i="2"/>
  <c r="DQ218" i="2"/>
  <c r="DP218" i="2"/>
  <c r="DO218" i="2"/>
  <c r="DN218" i="2"/>
  <c r="DM218" i="2"/>
  <c r="DL218" i="2"/>
  <c r="DK218" i="2"/>
  <c r="DJ218" i="2"/>
  <c r="ER218" i="2"/>
  <c r="EQ218" i="2"/>
  <c r="EP218" i="2"/>
  <c r="EO218" i="2"/>
  <c r="EN218" i="2"/>
  <c r="EM218" i="2"/>
  <c r="EL218" i="2"/>
  <c r="EK218" i="2"/>
  <c r="EJ218" i="2"/>
  <c r="EI218" i="2"/>
  <c r="W222" i="2"/>
  <c r="V222" i="2"/>
  <c r="U222" i="2"/>
  <c r="T222" i="2"/>
  <c r="S222" i="2"/>
  <c r="R222" i="2"/>
  <c r="Q222" i="2"/>
  <c r="P222" i="2"/>
  <c r="O222" i="2"/>
  <c r="N222" i="2"/>
  <c r="AV222" i="2"/>
  <c r="AU222" i="2"/>
  <c r="AT222" i="2"/>
  <c r="AS222" i="2"/>
  <c r="AR222" i="2"/>
  <c r="AQ222" i="2"/>
  <c r="AP222" i="2"/>
  <c r="AO222" i="2"/>
  <c r="AN222" i="2"/>
  <c r="AM222" i="2"/>
  <c r="BU222" i="2"/>
  <c r="BT222" i="2"/>
  <c r="BS222" i="2"/>
  <c r="BR222" i="2"/>
  <c r="BQ222" i="2"/>
  <c r="BP222" i="2"/>
  <c r="BO222" i="2"/>
  <c r="BN222" i="2"/>
  <c r="BM222" i="2"/>
  <c r="BL222" i="2"/>
  <c r="CT222" i="2"/>
  <c r="CS222" i="2"/>
  <c r="CR222" i="2"/>
  <c r="CQ222" i="2"/>
  <c r="CP222" i="2"/>
  <c r="CO222" i="2"/>
  <c r="CN222" i="2"/>
  <c r="CM222" i="2"/>
  <c r="CL222" i="2"/>
  <c r="CK222" i="2"/>
  <c r="DS222" i="2"/>
  <c r="DR222" i="2"/>
  <c r="DQ222" i="2"/>
  <c r="DP222" i="2"/>
  <c r="DO222" i="2"/>
  <c r="DN222" i="2"/>
  <c r="DM222" i="2"/>
  <c r="DL222" i="2"/>
  <c r="DK222" i="2"/>
  <c r="DJ222" i="2"/>
  <c r="ER222" i="2"/>
  <c r="EQ222" i="2"/>
  <c r="EP222" i="2"/>
  <c r="EO222" i="2"/>
  <c r="EN222" i="2"/>
  <c r="EM222" i="2"/>
  <c r="EL222" i="2"/>
  <c r="EK222" i="2"/>
  <c r="EJ222" i="2"/>
  <c r="EI222" i="2"/>
  <c r="W226" i="2"/>
  <c r="V226" i="2"/>
  <c r="U226" i="2"/>
  <c r="T226" i="2"/>
  <c r="S226" i="2"/>
  <c r="R226" i="2"/>
  <c r="Q226" i="2"/>
  <c r="P226" i="2"/>
  <c r="O226" i="2"/>
  <c r="N226" i="2"/>
  <c r="AV226" i="2"/>
  <c r="AU226" i="2"/>
  <c r="AT226" i="2"/>
  <c r="AS226" i="2"/>
  <c r="AR226" i="2"/>
  <c r="AQ226" i="2"/>
  <c r="AP226" i="2"/>
  <c r="AO226" i="2"/>
  <c r="AN226" i="2"/>
  <c r="AM226" i="2"/>
  <c r="BU226" i="2"/>
  <c r="BT226" i="2"/>
  <c r="BS226" i="2"/>
  <c r="BR226" i="2"/>
  <c r="BQ226" i="2"/>
  <c r="BP226" i="2"/>
  <c r="BO226" i="2"/>
  <c r="BN226" i="2"/>
  <c r="BM226" i="2"/>
  <c r="BL226" i="2"/>
  <c r="CT226" i="2"/>
  <c r="CS226" i="2"/>
  <c r="CR226" i="2"/>
  <c r="CQ226" i="2"/>
  <c r="CP226" i="2"/>
  <c r="CO226" i="2"/>
  <c r="CN226" i="2"/>
  <c r="CM226" i="2"/>
  <c r="CL226" i="2"/>
  <c r="CK226" i="2"/>
  <c r="DS226" i="2"/>
  <c r="DR226" i="2"/>
  <c r="DQ226" i="2"/>
  <c r="DP226" i="2"/>
  <c r="DO226" i="2"/>
  <c r="DN226" i="2"/>
  <c r="DM226" i="2"/>
  <c r="DL226" i="2"/>
  <c r="DK226" i="2"/>
  <c r="DJ226" i="2"/>
  <c r="ER226" i="2"/>
  <c r="EQ226" i="2"/>
  <c r="EP226" i="2"/>
  <c r="EO226" i="2"/>
  <c r="EN226" i="2"/>
  <c r="EM226" i="2"/>
  <c r="EL226" i="2"/>
  <c r="EK226" i="2"/>
  <c r="EJ226" i="2"/>
  <c r="EI226" i="2"/>
  <c r="C231" i="2"/>
  <c r="W230" i="2"/>
  <c r="V230" i="2"/>
  <c r="U230" i="2"/>
  <c r="T230" i="2"/>
  <c r="S230" i="2"/>
  <c r="R230" i="2"/>
  <c r="Q230" i="2"/>
  <c r="P230" i="2"/>
  <c r="O230" i="2"/>
  <c r="N230" i="2"/>
  <c r="D231" i="2"/>
  <c r="E231" i="2"/>
  <c r="F231" i="2"/>
  <c r="G231" i="2"/>
  <c r="H231" i="2"/>
  <c r="I231" i="2"/>
  <c r="J231" i="2"/>
  <c r="K231" i="2"/>
  <c r="L231" i="2"/>
  <c r="M231" i="2"/>
  <c r="AB231" i="2"/>
  <c r="AV230" i="2"/>
  <c r="AU230" i="2"/>
  <c r="AT230" i="2"/>
  <c r="AS230" i="2"/>
  <c r="AR230" i="2"/>
  <c r="AQ230" i="2"/>
  <c r="AP230" i="2"/>
  <c r="AO230" i="2"/>
  <c r="AN230" i="2"/>
  <c r="AM230" i="2"/>
  <c r="AC231" i="2"/>
  <c r="AD231" i="2"/>
  <c r="AE231" i="2"/>
  <c r="AF231" i="2"/>
  <c r="AG231" i="2"/>
  <c r="AH231" i="2"/>
  <c r="AI231" i="2"/>
  <c r="AJ231" i="2"/>
  <c r="AK231" i="2"/>
  <c r="AL231" i="2"/>
  <c r="BA231" i="2"/>
  <c r="BU230" i="2"/>
  <c r="BT230" i="2"/>
  <c r="BS230" i="2"/>
  <c r="BR230" i="2"/>
  <c r="BQ230" i="2"/>
  <c r="BP230" i="2"/>
  <c r="BO230" i="2"/>
  <c r="BN230" i="2"/>
  <c r="BM230" i="2"/>
  <c r="BL230" i="2"/>
  <c r="BB231" i="2"/>
  <c r="BC231" i="2"/>
  <c r="BD231" i="2"/>
  <c r="BE231" i="2"/>
  <c r="BF231" i="2"/>
  <c r="BG231" i="2"/>
  <c r="BH231" i="2"/>
  <c r="BI231" i="2"/>
  <c r="BJ231" i="2"/>
  <c r="BK231" i="2"/>
  <c r="BZ231" i="2"/>
  <c r="CT230" i="2"/>
  <c r="CS230" i="2"/>
  <c r="CR230" i="2"/>
  <c r="CQ230" i="2"/>
  <c r="CP230" i="2"/>
  <c r="CO230" i="2"/>
  <c r="CN230" i="2"/>
  <c r="CM230" i="2"/>
  <c r="CL230" i="2"/>
  <c r="CK230" i="2"/>
  <c r="CA231" i="2"/>
  <c r="CB231" i="2"/>
  <c r="CC231" i="2"/>
  <c r="CD231" i="2"/>
  <c r="CE231" i="2"/>
  <c r="CF231" i="2"/>
  <c r="CG231" i="2"/>
  <c r="CH231" i="2"/>
  <c r="CI231" i="2"/>
  <c r="CJ231" i="2"/>
  <c r="CY231" i="2"/>
  <c r="DS230" i="2"/>
  <c r="DR230" i="2"/>
  <c r="DQ230" i="2"/>
  <c r="DP230" i="2"/>
  <c r="DO230" i="2"/>
  <c r="DN230" i="2"/>
  <c r="DM230" i="2"/>
  <c r="DL230" i="2"/>
  <c r="DK230" i="2"/>
  <c r="DJ230" i="2"/>
  <c r="CZ231" i="2"/>
  <c r="DA231" i="2"/>
  <c r="DB231" i="2"/>
  <c r="DC231" i="2"/>
  <c r="DD231" i="2"/>
  <c r="DE231" i="2"/>
  <c r="DF231" i="2"/>
  <c r="DG231" i="2"/>
  <c r="DH231" i="2"/>
  <c r="DI231" i="2"/>
  <c r="DX231" i="2"/>
  <c r="ER230" i="2"/>
  <c r="EQ230" i="2"/>
  <c r="EP230" i="2"/>
  <c r="EO230" i="2"/>
  <c r="EN230" i="2"/>
  <c r="EM230" i="2"/>
  <c r="EL230" i="2"/>
  <c r="EK230" i="2"/>
  <c r="EJ230" i="2"/>
  <c r="EI230" i="2"/>
  <c r="DY231" i="2"/>
  <c r="DZ231" i="2"/>
  <c r="EA231" i="2"/>
  <c r="EB231" i="2"/>
  <c r="EC231" i="2"/>
  <c r="ED231" i="2"/>
  <c r="EE231" i="2"/>
  <c r="EF231" i="2"/>
  <c r="EG231" i="2"/>
  <c r="EH231" i="2"/>
  <c r="BV204" i="9"/>
  <c r="BR205" i="9"/>
  <c r="BR204" i="9"/>
  <c r="N206" i="9"/>
  <c r="BP206" i="9"/>
  <c r="BQ206" i="9"/>
  <c r="BJ203" i="9"/>
  <c r="BB204" i="9"/>
  <c r="BN204" i="9"/>
  <c r="BK206" i="9"/>
  <c r="J206" i="9"/>
  <c r="Z204" i="9"/>
  <c r="BH206" i="9"/>
  <c r="BI206" i="9"/>
  <c r="Z203" i="9"/>
  <c r="AL206" i="9"/>
  <c r="BM206" i="9"/>
  <c r="Y206" i="9"/>
  <c r="AZ206" i="9"/>
  <c r="X206" i="9"/>
  <c r="BZ201" i="9"/>
  <c r="J202" i="9"/>
  <c r="BJ201" i="9"/>
  <c r="BW202" i="9"/>
  <c r="BT202" i="9"/>
  <c r="BR200" i="9"/>
  <c r="CC201" i="9"/>
  <c r="BR201" i="9"/>
  <c r="N202" i="9"/>
  <c r="BO202" i="9"/>
  <c r="BP202" i="9"/>
  <c r="BQ202" i="9"/>
  <c r="AP202" i="9"/>
  <c r="BN199" i="9"/>
  <c r="BL202" i="9"/>
  <c r="BI202" i="9"/>
  <c r="BB200" i="9"/>
  <c r="F202" i="9"/>
  <c r="BG202" i="9"/>
  <c r="BH202" i="9"/>
  <c r="CC200" i="9"/>
  <c r="AX202" i="9"/>
  <c r="BB199" i="9"/>
  <c r="BV199" i="9"/>
  <c r="AT202" i="9"/>
  <c r="AN211" i="9"/>
  <c r="V202" i="9"/>
  <c r="Z199" i="9"/>
  <c r="AL202" i="9"/>
  <c r="AH202" i="9"/>
  <c r="BZ196" i="9"/>
  <c r="BW198" i="9"/>
  <c r="BV196" i="9"/>
  <c r="BU198" i="9"/>
  <c r="BJ197" i="9"/>
  <c r="Z197" i="9"/>
  <c r="BR197" i="9"/>
  <c r="BR196" i="9"/>
  <c r="AT198" i="9"/>
  <c r="BT198" i="9"/>
  <c r="BQ198" i="9"/>
  <c r="AH198" i="9"/>
  <c r="X198" i="9"/>
  <c r="BG198" i="9"/>
  <c r="BJ196" i="9"/>
  <c r="BY198" i="9"/>
  <c r="R198" i="9"/>
  <c r="BV195" i="9"/>
  <c r="BP198" i="9"/>
  <c r="AL198" i="9"/>
  <c r="CA204" i="9"/>
  <c r="BA206" i="9"/>
  <c r="BZ207" i="9"/>
  <c r="Z209" i="9"/>
  <c r="M211" i="9"/>
  <c r="AF211" i="9"/>
  <c r="AO211" i="9"/>
  <c r="BA202" i="9"/>
  <c r="BN195" i="9"/>
  <c r="BN196" i="9"/>
  <c r="CB197" i="9"/>
  <c r="BV197" i="9"/>
  <c r="CA200" i="9"/>
  <c r="CB201" i="9"/>
  <c r="CB204" i="9"/>
  <c r="CA205" i="9"/>
  <c r="R206" i="9"/>
  <c r="AT206" i="9"/>
  <c r="CA209" i="9"/>
  <c r="D211" i="9"/>
  <c r="R210" i="9"/>
  <c r="AG211" i="9"/>
  <c r="AR211" i="9"/>
  <c r="U211" i="9"/>
  <c r="L211" i="9"/>
  <c r="CB195" i="9"/>
  <c r="Z196" i="9"/>
  <c r="BB196" i="9"/>
  <c r="CB196" i="9"/>
  <c r="CC197" i="9"/>
  <c r="J198" i="9"/>
  <c r="AX198" i="9"/>
  <c r="BV200" i="9"/>
  <c r="CC204" i="9"/>
  <c r="BV205" i="9"/>
  <c r="CB209" i="9"/>
  <c r="E211" i="9"/>
  <c r="P211" i="9"/>
  <c r="AS211" i="9"/>
  <c r="BB195" i="9"/>
  <c r="CC195" i="9"/>
  <c r="CC196" i="9"/>
  <c r="BN197" i="9"/>
  <c r="V198" i="9"/>
  <c r="BV201" i="9"/>
  <c r="W206" i="9"/>
  <c r="BT206" i="9"/>
  <c r="CB208" i="9"/>
  <c r="CC209" i="9"/>
  <c r="Q211" i="9"/>
  <c r="AJ211" i="9"/>
  <c r="Z200" i="9"/>
  <c r="AZ198" i="9"/>
  <c r="BO198" i="9"/>
  <c r="BZ197" i="9"/>
  <c r="AP198" i="9"/>
  <c r="X202" i="9"/>
  <c r="BN200" i="9"/>
  <c r="BU202" i="9"/>
  <c r="CA201" i="9"/>
  <c r="AY206" i="9"/>
  <c r="BX206" i="9"/>
  <c r="BN205" i="9"/>
  <c r="BU206" i="9"/>
  <c r="BV206" i="9" s="1"/>
  <c r="V206" i="9"/>
  <c r="AX206" i="9"/>
  <c r="W210" i="9"/>
  <c r="AY210" i="9"/>
  <c r="BB210" i="9" s="1"/>
  <c r="BL210" i="9"/>
  <c r="CC208" i="9"/>
  <c r="BN209" i="9"/>
  <c r="H211" i="9"/>
  <c r="V210" i="9"/>
  <c r="AK211" i="9"/>
  <c r="AV211" i="9"/>
  <c r="BX202" i="9"/>
  <c r="BY202" i="9"/>
  <c r="BZ202" i="9" s="1"/>
  <c r="Y198" i="9"/>
  <c r="BA198" i="9"/>
  <c r="BB197" i="9"/>
  <c r="BX198" i="9"/>
  <c r="N198" i="9"/>
  <c r="AZ202" i="9"/>
  <c r="CB200" i="9"/>
  <c r="BZ200" i="9"/>
  <c r="Z201" i="9"/>
  <c r="BB201" i="9"/>
  <c r="R202" i="9"/>
  <c r="BR203" i="9"/>
  <c r="BY206" i="9"/>
  <c r="CB205" i="9"/>
  <c r="BZ205" i="9"/>
  <c r="X210" i="9"/>
  <c r="AZ210" i="9"/>
  <c r="BM210" i="9"/>
  <c r="BN208" i="9"/>
  <c r="BZ209" i="9"/>
  <c r="I211" i="9"/>
  <c r="T211" i="9"/>
  <c r="AP210" i="9"/>
  <c r="AW211" i="9"/>
  <c r="BV210" i="9"/>
  <c r="BN210" i="9"/>
  <c r="Z210" i="9"/>
  <c r="BH198" i="9"/>
  <c r="BL206" i="9"/>
  <c r="CA196" i="9"/>
  <c r="W202" i="9"/>
  <c r="AY202" i="9"/>
  <c r="BK202" i="9"/>
  <c r="Z205" i="9"/>
  <c r="CC205" i="9"/>
  <c r="CD205" i="9" s="1"/>
  <c r="CA207" i="9"/>
  <c r="BG210" i="9"/>
  <c r="BO210" i="9"/>
  <c r="BW210" i="9"/>
  <c r="C211" i="9"/>
  <c r="K211" i="9"/>
  <c r="S211" i="9"/>
  <c r="AE211" i="9"/>
  <c r="AM211" i="9"/>
  <c r="AU211" i="9"/>
  <c r="CB207" i="9"/>
  <c r="CB210" i="9" s="1"/>
  <c r="BI198" i="9"/>
  <c r="BS202" i="9"/>
  <c r="W198" i="9"/>
  <c r="BK198" i="9"/>
  <c r="Y202" i="9"/>
  <c r="BM202" i="9"/>
  <c r="BG206" i="9"/>
  <c r="BO206" i="9"/>
  <c r="BR206" i="9" s="1"/>
  <c r="BW206" i="9"/>
  <c r="Z207" i="9"/>
  <c r="CC207" i="9"/>
  <c r="CC210" i="9" s="1"/>
  <c r="CA208" i="9"/>
  <c r="CA197" i="9"/>
  <c r="AY198" i="9"/>
  <c r="BS198" i="9"/>
  <c r="CA203" i="9"/>
  <c r="BL198" i="9"/>
  <c r="BJ199" i="9"/>
  <c r="BR199" i="9"/>
  <c r="BZ199" i="9"/>
  <c r="BN201" i="9"/>
  <c r="CB203" i="9"/>
  <c r="BJ204" i="9"/>
  <c r="BB207" i="9"/>
  <c r="BN207" i="9"/>
  <c r="BV207" i="9"/>
  <c r="BJ209" i="9"/>
  <c r="Z195" i="9"/>
  <c r="CA199" i="9"/>
  <c r="CC203" i="9"/>
  <c r="G211" i="9"/>
  <c r="O211" i="9"/>
  <c r="AI211" i="9"/>
  <c r="AQ211" i="9"/>
  <c r="BM198" i="9"/>
  <c r="BJ195" i="9"/>
  <c r="BR195" i="9"/>
  <c r="BZ195" i="9"/>
  <c r="CB199" i="9"/>
  <c r="BJ200" i="9"/>
  <c r="BB203" i="9"/>
  <c r="BN203" i="9"/>
  <c r="BV203" i="9"/>
  <c r="BJ205" i="9"/>
  <c r="CA195" i="9"/>
  <c r="CC199" i="9"/>
  <c r="AX232" i="9" l="1"/>
  <c r="AT232" i="9"/>
  <c r="AP232" i="9"/>
  <c r="AL232" i="9"/>
  <c r="AH232" i="9"/>
  <c r="V232" i="9"/>
  <c r="R232" i="9"/>
  <c r="N232" i="9"/>
  <c r="J232" i="9"/>
  <c r="F232" i="9"/>
  <c r="BW232" i="9"/>
  <c r="BZ232" i="9" s="1"/>
  <c r="BZ231" i="9"/>
  <c r="BS232" i="9"/>
  <c r="BV232" i="9" s="1"/>
  <c r="BV231" i="9"/>
  <c r="BO232" i="9"/>
  <c r="BR232" i="9" s="1"/>
  <c r="BR231" i="9"/>
  <c r="BK232" i="9"/>
  <c r="BN232" i="9" s="1"/>
  <c r="BN231" i="9"/>
  <c r="CA231" i="9"/>
  <c r="CD228" i="9"/>
  <c r="BG232" i="9"/>
  <c r="BJ232" i="9" s="1"/>
  <c r="BJ231" i="9"/>
  <c r="AY232" i="9"/>
  <c r="BB232" i="9" s="1"/>
  <c r="BB231" i="9"/>
  <c r="W232" i="9"/>
  <c r="Z232" i="9" s="1"/>
  <c r="Z231" i="9"/>
  <c r="CA227" i="9"/>
  <c r="CD227" i="9" s="1"/>
  <c r="CD224" i="9"/>
  <c r="BJ227" i="9"/>
  <c r="CA223" i="9"/>
  <c r="CD223" i="9" s="1"/>
  <c r="CD220" i="9"/>
  <c r="BJ223" i="9"/>
  <c r="CA219" i="9"/>
  <c r="CD219" i="9" s="1"/>
  <c r="CD216" i="9"/>
  <c r="BJ219" i="9"/>
  <c r="ER231" i="2"/>
  <c r="EQ231" i="2"/>
  <c r="EP231" i="2"/>
  <c r="EO231" i="2"/>
  <c r="EN231" i="2"/>
  <c r="EM231" i="2"/>
  <c r="EL231" i="2"/>
  <c r="EK231" i="2"/>
  <c r="EJ231" i="2"/>
  <c r="EI231" i="2"/>
  <c r="DS231" i="2"/>
  <c r="DR231" i="2"/>
  <c r="DQ231" i="2"/>
  <c r="DP231" i="2"/>
  <c r="DO231" i="2"/>
  <c r="DN231" i="2"/>
  <c r="DM231" i="2"/>
  <c r="DL231" i="2"/>
  <c r="DK231" i="2"/>
  <c r="DJ231" i="2"/>
  <c r="CT231" i="2"/>
  <c r="CS231" i="2"/>
  <c r="CR231" i="2"/>
  <c r="CQ231" i="2"/>
  <c r="CP231" i="2"/>
  <c r="CO231" i="2"/>
  <c r="CN231" i="2"/>
  <c r="CM231" i="2"/>
  <c r="CL231" i="2"/>
  <c r="CK231" i="2"/>
  <c r="BU231" i="2"/>
  <c r="BT231" i="2"/>
  <c r="BS231" i="2"/>
  <c r="BR231" i="2"/>
  <c r="BQ231" i="2"/>
  <c r="BP231" i="2"/>
  <c r="BO231" i="2"/>
  <c r="BN231" i="2"/>
  <c r="BM231" i="2"/>
  <c r="BL231" i="2"/>
  <c r="AV231" i="2"/>
  <c r="AU231" i="2"/>
  <c r="AT231" i="2"/>
  <c r="AS231" i="2"/>
  <c r="AR231" i="2"/>
  <c r="AQ231" i="2"/>
  <c r="AP231" i="2"/>
  <c r="AO231" i="2"/>
  <c r="AN231" i="2"/>
  <c r="AM231" i="2"/>
  <c r="W231" i="2"/>
  <c r="V231" i="2"/>
  <c r="U231" i="2"/>
  <c r="T231" i="2"/>
  <c r="S231" i="2"/>
  <c r="R231" i="2"/>
  <c r="Q231" i="2"/>
  <c r="P231" i="2"/>
  <c r="O231" i="2"/>
  <c r="N231" i="2"/>
  <c r="BJ206" i="9"/>
  <c r="BN206" i="9"/>
  <c r="Z206" i="9"/>
  <c r="CC206" i="9"/>
  <c r="BZ206" i="9"/>
  <c r="BU211" i="9"/>
  <c r="BT211" i="9"/>
  <c r="BB206" i="9"/>
  <c r="CD201" i="9"/>
  <c r="BQ211" i="9"/>
  <c r="BR202" i="9"/>
  <c r="BP211" i="9"/>
  <c r="BH211" i="9"/>
  <c r="CC202" i="9"/>
  <c r="CD200" i="9"/>
  <c r="BJ202" i="9"/>
  <c r="BZ198" i="9"/>
  <c r="BV202" i="9"/>
  <c r="AL211" i="9"/>
  <c r="BA211" i="9"/>
  <c r="BB202" i="9"/>
  <c r="Z202" i="9"/>
  <c r="BV198" i="9"/>
  <c r="V211" i="9"/>
  <c r="R211" i="9"/>
  <c r="N211" i="9"/>
  <c r="BJ198" i="9"/>
  <c r="CD196" i="9"/>
  <c r="BY211" i="9"/>
  <c r="AZ211" i="9"/>
  <c r="BR198" i="9"/>
  <c r="X211" i="9"/>
  <c r="J211" i="9"/>
  <c r="CB198" i="9"/>
  <c r="F211" i="9"/>
  <c r="BX211" i="9"/>
  <c r="Z198" i="9"/>
  <c r="BB198" i="9"/>
  <c r="AX211" i="9"/>
  <c r="BL211" i="9"/>
  <c r="CD209" i="9"/>
  <c r="CB202" i="9"/>
  <c r="CB206" i="9"/>
  <c r="BM211" i="9"/>
  <c r="AP211" i="9"/>
  <c r="CC198" i="9"/>
  <c r="AT211" i="9"/>
  <c r="CD197" i="9"/>
  <c r="Y211" i="9"/>
  <c r="AH211" i="9"/>
  <c r="CD204" i="9"/>
  <c r="CD208" i="9"/>
  <c r="BN198" i="9"/>
  <c r="BZ210" i="9"/>
  <c r="BW211" i="9"/>
  <c r="W211" i="9"/>
  <c r="CA206" i="9"/>
  <c r="CD203" i="9"/>
  <c r="BR210" i="9"/>
  <c r="BO211" i="9"/>
  <c r="BR211" i="9" s="1"/>
  <c r="BI211" i="9"/>
  <c r="CA198" i="9"/>
  <c r="CD195" i="9"/>
  <c r="CA202" i="9"/>
  <c r="CD199" i="9"/>
  <c r="BJ210" i="9"/>
  <c r="BG211" i="9"/>
  <c r="BS211" i="9"/>
  <c r="BN202" i="9"/>
  <c r="AY211" i="9"/>
  <c r="BK211" i="9"/>
  <c r="CA210" i="9"/>
  <c r="CD207" i="9"/>
  <c r="EH209" i="2"/>
  <c r="EG209" i="2"/>
  <c r="EF209" i="2"/>
  <c r="EE209" i="2"/>
  <c r="ED209" i="2"/>
  <c r="EC209" i="2"/>
  <c r="EB209" i="2"/>
  <c r="EA209" i="2"/>
  <c r="DZ209" i="2"/>
  <c r="DY209" i="2"/>
  <c r="DX209" i="2"/>
  <c r="EP209" i="2" s="1"/>
  <c r="DI209" i="2"/>
  <c r="DH209" i="2"/>
  <c r="DG209" i="2"/>
  <c r="DF209" i="2"/>
  <c r="DE209" i="2"/>
  <c r="DD209" i="2"/>
  <c r="DC209" i="2"/>
  <c r="DB209" i="2"/>
  <c r="DA209" i="2"/>
  <c r="CZ209" i="2"/>
  <c r="CY209" i="2"/>
  <c r="CJ209" i="2"/>
  <c r="CI209" i="2"/>
  <c r="CH209" i="2"/>
  <c r="CG209" i="2"/>
  <c r="CF209" i="2"/>
  <c r="CE209" i="2"/>
  <c r="CD209" i="2"/>
  <c r="CC209" i="2"/>
  <c r="CB209" i="2"/>
  <c r="CA209" i="2"/>
  <c r="BZ209" i="2"/>
  <c r="BK209" i="2"/>
  <c r="BJ209" i="2"/>
  <c r="BI209" i="2"/>
  <c r="BH209" i="2"/>
  <c r="BG209" i="2"/>
  <c r="BF209" i="2"/>
  <c r="BE209" i="2"/>
  <c r="BD209" i="2"/>
  <c r="BC209" i="2"/>
  <c r="BB209" i="2"/>
  <c r="BA209" i="2"/>
  <c r="AL209" i="2"/>
  <c r="AK209" i="2"/>
  <c r="AJ209" i="2"/>
  <c r="AI209" i="2"/>
  <c r="AH209" i="2"/>
  <c r="AG209" i="2"/>
  <c r="AF209" i="2"/>
  <c r="AE209" i="2"/>
  <c r="AD209" i="2"/>
  <c r="AC209" i="2"/>
  <c r="AB209" i="2"/>
  <c r="M209" i="2"/>
  <c r="L209" i="2"/>
  <c r="K209" i="2"/>
  <c r="J209" i="2"/>
  <c r="I209" i="2"/>
  <c r="H209" i="2"/>
  <c r="G209" i="2"/>
  <c r="F209" i="2"/>
  <c r="E209" i="2"/>
  <c r="D209" i="2"/>
  <c r="C209" i="2"/>
  <c r="U209" i="2" s="1"/>
  <c r="ER208" i="2"/>
  <c r="EQ208" i="2"/>
  <c r="EP208" i="2"/>
  <c r="EO208" i="2"/>
  <c r="EN208" i="2"/>
  <c r="EM208" i="2"/>
  <c r="EL208" i="2"/>
  <c r="EK208" i="2"/>
  <c r="EJ208" i="2"/>
  <c r="EI208" i="2"/>
  <c r="DS208" i="2"/>
  <c r="DR208" i="2"/>
  <c r="DQ208" i="2"/>
  <c r="DP208" i="2"/>
  <c r="DO208" i="2"/>
  <c r="DN208" i="2"/>
  <c r="DM208" i="2"/>
  <c r="DL208" i="2"/>
  <c r="DK208" i="2"/>
  <c r="DJ208" i="2"/>
  <c r="CT208" i="2"/>
  <c r="CS208" i="2"/>
  <c r="CR208" i="2"/>
  <c r="CQ208" i="2"/>
  <c r="CP208" i="2"/>
  <c r="CO208" i="2"/>
  <c r="CN208" i="2"/>
  <c r="CM208" i="2"/>
  <c r="CL208" i="2"/>
  <c r="CK208" i="2"/>
  <c r="BU208" i="2"/>
  <c r="BT208" i="2"/>
  <c r="BS208" i="2"/>
  <c r="BR208" i="2"/>
  <c r="BQ208" i="2"/>
  <c r="BP208" i="2"/>
  <c r="BO208" i="2"/>
  <c r="BN208" i="2"/>
  <c r="BM208" i="2"/>
  <c r="BL208" i="2"/>
  <c r="AV208" i="2"/>
  <c r="AU208" i="2"/>
  <c r="AT208" i="2"/>
  <c r="AS208" i="2"/>
  <c r="AR208" i="2"/>
  <c r="AQ208" i="2"/>
  <c r="AP208" i="2"/>
  <c r="AO208" i="2"/>
  <c r="AN208" i="2"/>
  <c r="AM208" i="2"/>
  <c r="W208" i="2"/>
  <c r="V208" i="2"/>
  <c r="U208" i="2"/>
  <c r="T208" i="2"/>
  <c r="S208" i="2"/>
  <c r="R208" i="2"/>
  <c r="Q208" i="2"/>
  <c r="P208" i="2"/>
  <c r="O208" i="2"/>
  <c r="N208" i="2"/>
  <c r="ER207" i="2"/>
  <c r="EQ207" i="2"/>
  <c r="EP207" i="2"/>
  <c r="EO207" i="2"/>
  <c r="EN207" i="2"/>
  <c r="EM207" i="2"/>
  <c r="EL207" i="2"/>
  <c r="EK207" i="2"/>
  <c r="EJ207" i="2"/>
  <c r="EI207" i="2"/>
  <c r="DS207" i="2"/>
  <c r="DR207" i="2"/>
  <c r="DQ207" i="2"/>
  <c r="DP207" i="2"/>
  <c r="DO207" i="2"/>
  <c r="DN207" i="2"/>
  <c r="DM207" i="2"/>
  <c r="DL207" i="2"/>
  <c r="DK207" i="2"/>
  <c r="DJ207" i="2"/>
  <c r="CT207" i="2"/>
  <c r="CS207" i="2"/>
  <c r="CR207" i="2"/>
  <c r="CQ207" i="2"/>
  <c r="CP207" i="2"/>
  <c r="CO207" i="2"/>
  <c r="CN207" i="2"/>
  <c r="CM207" i="2"/>
  <c r="CL207" i="2"/>
  <c r="CK207" i="2"/>
  <c r="BU207" i="2"/>
  <c r="BT207" i="2"/>
  <c r="BS207" i="2"/>
  <c r="BR207" i="2"/>
  <c r="BQ207" i="2"/>
  <c r="BP207" i="2"/>
  <c r="BO207" i="2"/>
  <c r="BN207" i="2"/>
  <c r="BM207" i="2"/>
  <c r="BL207" i="2"/>
  <c r="AV207" i="2"/>
  <c r="AU207" i="2"/>
  <c r="AT207" i="2"/>
  <c r="AS207" i="2"/>
  <c r="AR207" i="2"/>
  <c r="AQ207" i="2"/>
  <c r="AP207" i="2"/>
  <c r="AO207" i="2"/>
  <c r="AN207" i="2"/>
  <c r="AM207" i="2"/>
  <c r="W207" i="2"/>
  <c r="V207" i="2"/>
  <c r="U207" i="2"/>
  <c r="T207" i="2"/>
  <c r="S207" i="2"/>
  <c r="R207" i="2"/>
  <c r="Q207" i="2"/>
  <c r="P207" i="2"/>
  <c r="O207" i="2"/>
  <c r="N207" i="2"/>
  <c r="ER206" i="2"/>
  <c r="EQ206" i="2"/>
  <c r="EP206" i="2"/>
  <c r="EO206" i="2"/>
  <c r="EN206" i="2"/>
  <c r="EM206" i="2"/>
  <c r="EL206" i="2"/>
  <c r="EK206" i="2"/>
  <c r="EJ206" i="2"/>
  <c r="EI206" i="2"/>
  <c r="DS206" i="2"/>
  <c r="DR206" i="2"/>
  <c r="DQ206" i="2"/>
  <c r="DP206" i="2"/>
  <c r="DO206" i="2"/>
  <c r="DN206" i="2"/>
  <c r="DM206" i="2"/>
  <c r="DL206" i="2"/>
  <c r="DK206" i="2"/>
  <c r="DJ206" i="2"/>
  <c r="CT206" i="2"/>
  <c r="CS206" i="2"/>
  <c r="CR206" i="2"/>
  <c r="CQ206" i="2"/>
  <c r="CP206" i="2"/>
  <c r="CO206" i="2"/>
  <c r="CN206" i="2"/>
  <c r="CM206" i="2"/>
  <c r="CL206" i="2"/>
  <c r="CK206" i="2"/>
  <c r="BU206" i="2"/>
  <c r="BT206" i="2"/>
  <c r="BS206" i="2"/>
  <c r="BR206" i="2"/>
  <c r="BQ206" i="2"/>
  <c r="BP206" i="2"/>
  <c r="BO206" i="2"/>
  <c r="BN206" i="2"/>
  <c r="BM206" i="2"/>
  <c r="BL206" i="2"/>
  <c r="AV206" i="2"/>
  <c r="AU206" i="2"/>
  <c r="AT206" i="2"/>
  <c r="AS206" i="2"/>
  <c r="AR206" i="2"/>
  <c r="AQ206" i="2"/>
  <c r="AP206" i="2"/>
  <c r="AO206" i="2"/>
  <c r="AN206" i="2"/>
  <c r="AM206" i="2"/>
  <c r="W206" i="2"/>
  <c r="V206" i="2"/>
  <c r="U206" i="2"/>
  <c r="T206" i="2"/>
  <c r="S206" i="2"/>
  <c r="R206" i="2"/>
  <c r="Q206" i="2"/>
  <c r="P206" i="2"/>
  <c r="O206" i="2"/>
  <c r="N206" i="2"/>
  <c r="EH205" i="2"/>
  <c r="EG205" i="2"/>
  <c r="EF205" i="2"/>
  <c r="EE205" i="2"/>
  <c r="ED205" i="2"/>
  <c r="EC205" i="2"/>
  <c r="EB205" i="2"/>
  <c r="EA205" i="2"/>
  <c r="DZ205" i="2"/>
  <c r="DY205" i="2"/>
  <c r="DX205" i="2"/>
  <c r="DI205" i="2"/>
  <c r="DH205" i="2"/>
  <c r="DG205" i="2"/>
  <c r="DF205" i="2"/>
  <c r="DE205" i="2"/>
  <c r="DD205" i="2"/>
  <c r="DC205" i="2"/>
  <c r="DB205" i="2"/>
  <c r="DA205" i="2"/>
  <c r="CZ205" i="2"/>
  <c r="CY205" i="2"/>
  <c r="CJ205" i="2"/>
  <c r="CI205" i="2"/>
  <c r="CH205" i="2"/>
  <c r="CG205" i="2"/>
  <c r="CF205" i="2"/>
  <c r="CE205" i="2"/>
  <c r="CD205" i="2"/>
  <c r="CC205" i="2"/>
  <c r="CB205" i="2"/>
  <c r="CA205" i="2"/>
  <c r="BZ205" i="2"/>
  <c r="BK205" i="2"/>
  <c r="BJ205" i="2"/>
  <c r="BI205" i="2"/>
  <c r="BH205" i="2"/>
  <c r="BG205" i="2"/>
  <c r="BF205" i="2"/>
  <c r="BE205" i="2"/>
  <c r="BD205" i="2"/>
  <c r="BC205" i="2"/>
  <c r="BB205" i="2"/>
  <c r="BA205" i="2"/>
  <c r="BQ205" i="2" s="1"/>
  <c r="AL205" i="2"/>
  <c r="AK205" i="2"/>
  <c r="AJ205" i="2"/>
  <c r="AI205" i="2"/>
  <c r="AH205" i="2"/>
  <c r="AG205" i="2"/>
  <c r="AF205" i="2"/>
  <c r="AE205" i="2"/>
  <c r="AD205" i="2"/>
  <c r="AC205" i="2"/>
  <c r="AB205" i="2"/>
  <c r="M205" i="2"/>
  <c r="L205" i="2"/>
  <c r="K205" i="2"/>
  <c r="J205" i="2"/>
  <c r="I205" i="2"/>
  <c r="H205" i="2"/>
  <c r="G205" i="2"/>
  <c r="F205" i="2"/>
  <c r="E205" i="2"/>
  <c r="D205" i="2"/>
  <c r="C205" i="2"/>
  <c r="W205" i="2" s="1"/>
  <c r="ER204" i="2"/>
  <c r="EQ204" i="2"/>
  <c r="EP204" i="2"/>
  <c r="EO204" i="2"/>
  <c r="EN204" i="2"/>
  <c r="EM204" i="2"/>
  <c r="EL204" i="2"/>
  <c r="EK204" i="2"/>
  <c r="EJ204" i="2"/>
  <c r="EI204" i="2"/>
  <c r="DS204" i="2"/>
  <c r="DR204" i="2"/>
  <c r="DQ204" i="2"/>
  <c r="DP204" i="2"/>
  <c r="DO204" i="2"/>
  <c r="DN204" i="2"/>
  <c r="DM204" i="2"/>
  <c r="DL204" i="2"/>
  <c r="DK204" i="2"/>
  <c r="DJ204" i="2"/>
  <c r="CT204" i="2"/>
  <c r="CS204" i="2"/>
  <c r="CR204" i="2"/>
  <c r="CQ204" i="2"/>
  <c r="CP204" i="2"/>
  <c r="CO204" i="2"/>
  <c r="CN204" i="2"/>
  <c r="CM204" i="2"/>
  <c r="CL204" i="2"/>
  <c r="CK204" i="2"/>
  <c r="BU204" i="2"/>
  <c r="BT204" i="2"/>
  <c r="BS204" i="2"/>
  <c r="BR204" i="2"/>
  <c r="BQ204" i="2"/>
  <c r="BP204" i="2"/>
  <c r="BO204" i="2"/>
  <c r="BN204" i="2"/>
  <c r="BM204" i="2"/>
  <c r="BL204" i="2"/>
  <c r="AV204" i="2"/>
  <c r="AU204" i="2"/>
  <c r="AT204" i="2"/>
  <c r="AS204" i="2"/>
  <c r="AR204" i="2"/>
  <c r="AQ204" i="2"/>
  <c r="AP204" i="2"/>
  <c r="AO204" i="2"/>
  <c r="AN204" i="2"/>
  <c r="AM204" i="2"/>
  <c r="W204" i="2"/>
  <c r="V204" i="2"/>
  <c r="U204" i="2"/>
  <c r="T204" i="2"/>
  <c r="S204" i="2"/>
  <c r="R204" i="2"/>
  <c r="Q204" i="2"/>
  <c r="P204" i="2"/>
  <c r="O204" i="2"/>
  <c r="N204" i="2"/>
  <c r="ER203" i="2"/>
  <c r="EQ203" i="2"/>
  <c r="EP203" i="2"/>
  <c r="EO203" i="2"/>
  <c r="EN203" i="2"/>
  <c r="EM203" i="2"/>
  <c r="EL203" i="2"/>
  <c r="EK203" i="2"/>
  <c r="EJ203" i="2"/>
  <c r="EI203" i="2"/>
  <c r="DS203" i="2"/>
  <c r="DR203" i="2"/>
  <c r="DQ203" i="2"/>
  <c r="DP203" i="2"/>
  <c r="DO203" i="2"/>
  <c r="DN203" i="2"/>
  <c r="DM203" i="2"/>
  <c r="DL203" i="2"/>
  <c r="DK203" i="2"/>
  <c r="DJ203" i="2"/>
  <c r="CT203" i="2"/>
  <c r="CS203" i="2"/>
  <c r="CR203" i="2"/>
  <c r="CQ203" i="2"/>
  <c r="CP203" i="2"/>
  <c r="CO203" i="2"/>
  <c r="CN203" i="2"/>
  <c r="CM203" i="2"/>
  <c r="CL203" i="2"/>
  <c r="CK203" i="2"/>
  <c r="BU203" i="2"/>
  <c r="BT203" i="2"/>
  <c r="BS203" i="2"/>
  <c r="BR203" i="2"/>
  <c r="BQ203" i="2"/>
  <c r="BP203" i="2"/>
  <c r="BO203" i="2"/>
  <c r="BN203" i="2"/>
  <c r="BM203" i="2"/>
  <c r="BL203" i="2"/>
  <c r="AV203" i="2"/>
  <c r="AU203" i="2"/>
  <c r="AT203" i="2"/>
  <c r="AS203" i="2"/>
  <c r="AR203" i="2"/>
  <c r="AQ203" i="2"/>
  <c r="AP203" i="2"/>
  <c r="AO203" i="2"/>
  <c r="AN203" i="2"/>
  <c r="AM203" i="2"/>
  <c r="W203" i="2"/>
  <c r="V203" i="2"/>
  <c r="U203" i="2"/>
  <c r="T203" i="2"/>
  <c r="S203" i="2"/>
  <c r="R203" i="2"/>
  <c r="Q203" i="2"/>
  <c r="P203" i="2"/>
  <c r="O203" i="2"/>
  <c r="N203" i="2"/>
  <c r="ER202" i="2"/>
  <c r="EQ202" i="2"/>
  <c r="EP202" i="2"/>
  <c r="EO202" i="2"/>
  <c r="EN202" i="2"/>
  <c r="EM202" i="2"/>
  <c r="EL202" i="2"/>
  <c r="EK202" i="2"/>
  <c r="EJ202" i="2"/>
  <c r="EI202" i="2"/>
  <c r="DS202" i="2"/>
  <c r="DR202" i="2"/>
  <c r="DQ202" i="2"/>
  <c r="DP202" i="2"/>
  <c r="DO202" i="2"/>
  <c r="DN202" i="2"/>
  <c r="DM202" i="2"/>
  <c r="DL202" i="2"/>
  <c r="DK202" i="2"/>
  <c r="DJ202" i="2"/>
  <c r="CT202" i="2"/>
  <c r="CS202" i="2"/>
  <c r="CR202" i="2"/>
  <c r="CQ202" i="2"/>
  <c r="CP202" i="2"/>
  <c r="CO202" i="2"/>
  <c r="CN202" i="2"/>
  <c r="CM202" i="2"/>
  <c r="CL202" i="2"/>
  <c r="CK202" i="2"/>
  <c r="BU202" i="2"/>
  <c r="BT202" i="2"/>
  <c r="BS202" i="2"/>
  <c r="BR202" i="2"/>
  <c r="BQ202" i="2"/>
  <c r="BP202" i="2"/>
  <c r="BO202" i="2"/>
  <c r="BN202" i="2"/>
  <c r="BM202" i="2"/>
  <c r="BL202" i="2"/>
  <c r="AV202" i="2"/>
  <c r="AU202" i="2"/>
  <c r="AT202" i="2"/>
  <c r="AS202" i="2"/>
  <c r="AR202" i="2"/>
  <c r="AQ202" i="2"/>
  <c r="AP202" i="2"/>
  <c r="AO202" i="2"/>
  <c r="AN202" i="2"/>
  <c r="AM202" i="2"/>
  <c r="W202" i="2"/>
  <c r="V202" i="2"/>
  <c r="U202" i="2"/>
  <c r="T202" i="2"/>
  <c r="S202" i="2"/>
  <c r="R202" i="2"/>
  <c r="Q202" i="2"/>
  <c r="P202" i="2"/>
  <c r="O202" i="2"/>
  <c r="N202" i="2"/>
  <c r="EH201" i="2"/>
  <c r="EG201" i="2"/>
  <c r="EF201" i="2"/>
  <c r="EE201" i="2"/>
  <c r="ED201" i="2"/>
  <c r="EC201" i="2"/>
  <c r="EB201" i="2"/>
  <c r="EA201" i="2"/>
  <c r="DZ201" i="2"/>
  <c r="DY201" i="2"/>
  <c r="DX201" i="2"/>
  <c r="DI201" i="2"/>
  <c r="DH201" i="2"/>
  <c r="DG201" i="2"/>
  <c r="DF201" i="2"/>
  <c r="DE201" i="2"/>
  <c r="DD201" i="2"/>
  <c r="DC201" i="2"/>
  <c r="DB201" i="2"/>
  <c r="DA201" i="2"/>
  <c r="CZ201" i="2"/>
  <c r="CY201" i="2"/>
  <c r="DQ201" i="2" s="1"/>
  <c r="CJ201" i="2"/>
  <c r="CI201" i="2"/>
  <c r="CH201" i="2"/>
  <c r="CG201" i="2"/>
  <c r="CF201" i="2"/>
  <c r="CE201" i="2"/>
  <c r="CD201" i="2"/>
  <c r="CC201" i="2"/>
  <c r="CB201" i="2"/>
  <c r="CA201" i="2"/>
  <c r="BZ201" i="2"/>
  <c r="BK201" i="2"/>
  <c r="BJ201" i="2"/>
  <c r="BI201" i="2"/>
  <c r="BH201" i="2"/>
  <c r="BG201" i="2"/>
  <c r="BF201" i="2"/>
  <c r="BE201" i="2"/>
  <c r="BD201" i="2"/>
  <c r="BC201" i="2"/>
  <c r="BB201" i="2"/>
  <c r="BA201" i="2"/>
  <c r="AL201" i="2"/>
  <c r="AK201" i="2"/>
  <c r="AJ201" i="2"/>
  <c r="AI201" i="2"/>
  <c r="AH201" i="2"/>
  <c r="AG201" i="2"/>
  <c r="AF201" i="2"/>
  <c r="AE201" i="2"/>
  <c r="AD201" i="2"/>
  <c r="AC201" i="2"/>
  <c r="AB201" i="2"/>
  <c r="M201" i="2"/>
  <c r="L201" i="2"/>
  <c r="K201" i="2"/>
  <c r="J201" i="2"/>
  <c r="I201" i="2"/>
  <c r="H201" i="2"/>
  <c r="G201" i="2"/>
  <c r="F201" i="2"/>
  <c r="E201" i="2"/>
  <c r="D201" i="2"/>
  <c r="C201" i="2"/>
  <c r="ER200" i="2"/>
  <c r="EQ200" i="2"/>
  <c r="EP200" i="2"/>
  <c r="EO200" i="2"/>
  <c r="EN200" i="2"/>
  <c r="EM200" i="2"/>
  <c r="EL200" i="2"/>
  <c r="EK200" i="2"/>
  <c r="EJ200" i="2"/>
  <c r="EI200" i="2"/>
  <c r="DS200" i="2"/>
  <c r="DR200" i="2"/>
  <c r="DQ200" i="2"/>
  <c r="DP200" i="2"/>
  <c r="DO200" i="2"/>
  <c r="DN200" i="2"/>
  <c r="DM200" i="2"/>
  <c r="DL200" i="2"/>
  <c r="DK200" i="2"/>
  <c r="DJ200" i="2"/>
  <c r="CT200" i="2"/>
  <c r="CS200" i="2"/>
  <c r="CR200" i="2"/>
  <c r="CQ200" i="2"/>
  <c r="CP200" i="2"/>
  <c r="CO200" i="2"/>
  <c r="CN200" i="2"/>
  <c r="CM200" i="2"/>
  <c r="CL200" i="2"/>
  <c r="CK200" i="2"/>
  <c r="BU200" i="2"/>
  <c r="BT200" i="2"/>
  <c r="BS200" i="2"/>
  <c r="BR200" i="2"/>
  <c r="BQ200" i="2"/>
  <c r="BP200" i="2"/>
  <c r="BO200" i="2"/>
  <c r="BN200" i="2"/>
  <c r="BM200" i="2"/>
  <c r="BL200" i="2"/>
  <c r="AV200" i="2"/>
  <c r="AU200" i="2"/>
  <c r="AT200" i="2"/>
  <c r="AS200" i="2"/>
  <c r="AR200" i="2"/>
  <c r="AQ200" i="2"/>
  <c r="AP200" i="2"/>
  <c r="AO200" i="2"/>
  <c r="AN200" i="2"/>
  <c r="AM200" i="2"/>
  <c r="W200" i="2"/>
  <c r="V200" i="2"/>
  <c r="U200" i="2"/>
  <c r="T200" i="2"/>
  <c r="S200" i="2"/>
  <c r="R200" i="2"/>
  <c r="Q200" i="2"/>
  <c r="P200" i="2"/>
  <c r="O200" i="2"/>
  <c r="N200" i="2"/>
  <c r="ER199" i="2"/>
  <c r="EQ199" i="2"/>
  <c r="EP199" i="2"/>
  <c r="EO199" i="2"/>
  <c r="EN199" i="2"/>
  <c r="EM199" i="2"/>
  <c r="EL199" i="2"/>
  <c r="EK199" i="2"/>
  <c r="EJ199" i="2"/>
  <c r="EI199" i="2"/>
  <c r="DS199" i="2"/>
  <c r="DR199" i="2"/>
  <c r="DQ199" i="2"/>
  <c r="DP199" i="2"/>
  <c r="DO199" i="2"/>
  <c r="DN199" i="2"/>
  <c r="DM199" i="2"/>
  <c r="DL199" i="2"/>
  <c r="DK199" i="2"/>
  <c r="DJ199" i="2"/>
  <c r="CT199" i="2"/>
  <c r="CS199" i="2"/>
  <c r="CR199" i="2"/>
  <c r="CQ199" i="2"/>
  <c r="CP199" i="2"/>
  <c r="CO199" i="2"/>
  <c r="CN199" i="2"/>
  <c r="CM199" i="2"/>
  <c r="CL199" i="2"/>
  <c r="CK199" i="2"/>
  <c r="BU199" i="2"/>
  <c r="BT199" i="2"/>
  <c r="BS199" i="2"/>
  <c r="BR199" i="2"/>
  <c r="BQ199" i="2"/>
  <c r="BP199" i="2"/>
  <c r="BO199" i="2"/>
  <c r="BN199" i="2"/>
  <c r="BM199" i="2"/>
  <c r="BL199" i="2"/>
  <c r="AV199" i="2"/>
  <c r="AU199" i="2"/>
  <c r="AT199" i="2"/>
  <c r="AS199" i="2"/>
  <c r="AR199" i="2"/>
  <c r="AQ199" i="2"/>
  <c r="AP199" i="2"/>
  <c r="AO199" i="2"/>
  <c r="AN199" i="2"/>
  <c r="AM199" i="2"/>
  <c r="W199" i="2"/>
  <c r="V199" i="2"/>
  <c r="U199" i="2"/>
  <c r="T199" i="2"/>
  <c r="S199" i="2"/>
  <c r="R199" i="2"/>
  <c r="Q199" i="2"/>
  <c r="P199" i="2"/>
  <c r="O199" i="2"/>
  <c r="N199" i="2"/>
  <c r="ER198" i="2"/>
  <c r="EQ198" i="2"/>
  <c r="EP198" i="2"/>
  <c r="EO198" i="2"/>
  <c r="EN198" i="2"/>
  <c r="EM198" i="2"/>
  <c r="EL198" i="2"/>
  <c r="EK198" i="2"/>
  <c r="EJ198" i="2"/>
  <c r="EI198" i="2"/>
  <c r="DS198" i="2"/>
  <c r="DR198" i="2"/>
  <c r="DQ198" i="2"/>
  <c r="DP198" i="2"/>
  <c r="DO198" i="2"/>
  <c r="DN198" i="2"/>
  <c r="DM198" i="2"/>
  <c r="DL198" i="2"/>
  <c r="DK198" i="2"/>
  <c r="DJ198" i="2"/>
  <c r="CT198" i="2"/>
  <c r="CS198" i="2"/>
  <c r="CR198" i="2"/>
  <c r="CQ198" i="2"/>
  <c r="CP198" i="2"/>
  <c r="CO198" i="2"/>
  <c r="CN198" i="2"/>
  <c r="CM198" i="2"/>
  <c r="CL198" i="2"/>
  <c r="CK198" i="2"/>
  <c r="BU198" i="2"/>
  <c r="BT198" i="2"/>
  <c r="BS198" i="2"/>
  <c r="BR198" i="2"/>
  <c r="BQ198" i="2"/>
  <c r="BP198" i="2"/>
  <c r="BO198" i="2"/>
  <c r="BN198" i="2"/>
  <c r="BM198" i="2"/>
  <c r="BL198" i="2"/>
  <c r="AV198" i="2"/>
  <c r="AU198" i="2"/>
  <c r="AT198" i="2"/>
  <c r="AS198" i="2"/>
  <c r="AR198" i="2"/>
  <c r="AQ198" i="2"/>
  <c r="W198" i="2"/>
  <c r="V198" i="2"/>
  <c r="U198" i="2"/>
  <c r="T198" i="2"/>
  <c r="S198" i="2"/>
  <c r="R198" i="2"/>
  <c r="Q198" i="2"/>
  <c r="P198" i="2"/>
  <c r="O198" i="2"/>
  <c r="N198" i="2"/>
  <c r="EH197" i="2"/>
  <c r="EG197" i="2"/>
  <c r="EF197" i="2"/>
  <c r="EE197" i="2"/>
  <c r="ED197" i="2"/>
  <c r="EC197" i="2"/>
  <c r="EB197" i="2"/>
  <c r="EA197" i="2"/>
  <c r="DZ197" i="2"/>
  <c r="DY197" i="2"/>
  <c r="DX197" i="2"/>
  <c r="EK197" i="2" s="1"/>
  <c r="DI197" i="2"/>
  <c r="DH197" i="2"/>
  <c r="DG197" i="2"/>
  <c r="DF197" i="2"/>
  <c r="DE197" i="2"/>
  <c r="DD197" i="2"/>
  <c r="DC197" i="2"/>
  <c r="DB197" i="2"/>
  <c r="DA197" i="2"/>
  <c r="CZ197" i="2"/>
  <c r="CY197" i="2"/>
  <c r="CJ197" i="2"/>
  <c r="CI197" i="2"/>
  <c r="CH197" i="2"/>
  <c r="CG197" i="2"/>
  <c r="CF197" i="2"/>
  <c r="CE197" i="2"/>
  <c r="CD197" i="2"/>
  <c r="CC197" i="2"/>
  <c r="CB197" i="2"/>
  <c r="CA197" i="2"/>
  <c r="BZ197" i="2"/>
  <c r="BK197" i="2"/>
  <c r="BJ197" i="2"/>
  <c r="BI197" i="2"/>
  <c r="BH197" i="2"/>
  <c r="BG197" i="2"/>
  <c r="BF197" i="2"/>
  <c r="BE197" i="2"/>
  <c r="BD197" i="2"/>
  <c r="BC197" i="2"/>
  <c r="BB197" i="2"/>
  <c r="BA197" i="2"/>
  <c r="BS197" i="2" s="1"/>
  <c r="AL197" i="2"/>
  <c r="AK197" i="2"/>
  <c r="AJ197" i="2"/>
  <c r="AI197" i="2"/>
  <c r="AH197" i="2"/>
  <c r="AG197" i="2"/>
  <c r="AF197" i="2"/>
  <c r="AE197" i="2"/>
  <c r="AD197" i="2"/>
  <c r="AC197" i="2"/>
  <c r="AB197" i="2"/>
  <c r="M197" i="2"/>
  <c r="L197" i="2"/>
  <c r="K197" i="2"/>
  <c r="J197" i="2"/>
  <c r="I197" i="2"/>
  <c r="H197" i="2"/>
  <c r="G197" i="2"/>
  <c r="F197" i="2"/>
  <c r="E197" i="2"/>
  <c r="D197" i="2"/>
  <c r="C197" i="2"/>
  <c r="ER196" i="2"/>
  <c r="EQ196" i="2"/>
  <c r="EP196" i="2"/>
  <c r="EO196" i="2"/>
  <c r="EN196" i="2"/>
  <c r="EM196" i="2"/>
  <c r="EL196" i="2"/>
  <c r="EK196" i="2"/>
  <c r="EJ196" i="2"/>
  <c r="EI196" i="2"/>
  <c r="DS196" i="2"/>
  <c r="DR196" i="2"/>
  <c r="DQ196" i="2"/>
  <c r="DP196" i="2"/>
  <c r="DO196" i="2"/>
  <c r="DN196" i="2"/>
  <c r="DM196" i="2"/>
  <c r="DL196" i="2"/>
  <c r="DK196" i="2"/>
  <c r="DJ196" i="2"/>
  <c r="CT196" i="2"/>
  <c r="CS196" i="2"/>
  <c r="CR196" i="2"/>
  <c r="CQ196" i="2"/>
  <c r="CP196" i="2"/>
  <c r="CO196" i="2"/>
  <c r="CN196" i="2"/>
  <c r="CM196" i="2"/>
  <c r="CL196" i="2"/>
  <c r="CK196" i="2"/>
  <c r="BU196" i="2"/>
  <c r="BT196" i="2"/>
  <c r="BS196" i="2"/>
  <c r="BR196" i="2"/>
  <c r="BQ196" i="2"/>
  <c r="BP196" i="2"/>
  <c r="BO196" i="2"/>
  <c r="BN196" i="2"/>
  <c r="BM196" i="2"/>
  <c r="BL196" i="2"/>
  <c r="AV196" i="2"/>
  <c r="AU196" i="2"/>
  <c r="AT196" i="2"/>
  <c r="AS196" i="2"/>
  <c r="AR196" i="2"/>
  <c r="AQ196" i="2"/>
  <c r="AP196" i="2"/>
  <c r="AO196" i="2"/>
  <c r="AN196" i="2"/>
  <c r="AM196" i="2"/>
  <c r="W196" i="2"/>
  <c r="V196" i="2"/>
  <c r="U196" i="2"/>
  <c r="T196" i="2"/>
  <c r="S196" i="2"/>
  <c r="R196" i="2"/>
  <c r="Q196" i="2"/>
  <c r="P196" i="2"/>
  <c r="O196" i="2"/>
  <c r="N196" i="2"/>
  <c r="ER195" i="2"/>
  <c r="EQ195" i="2"/>
  <c r="EP195" i="2"/>
  <c r="EO195" i="2"/>
  <c r="EN195" i="2"/>
  <c r="EM195" i="2"/>
  <c r="EL195" i="2"/>
  <c r="EK195" i="2"/>
  <c r="EJ195" i="2"/>
  <c r="EI195" i="2"/>
  <c r="DS195" i="2"/>
  <c r="DR195" i="2"/>
  <c r="DQ195" i="2"/>
  <c r="DP195" i="2"/>
  <c r="DO195" i="2"/>
  <c r="DN195" i="2"/>
  <c r="DM195" i="2"/>
  <c r="DL195" i="2"/>
  <c r="DK195" i="2"/>
  <c r="DJ195" i="2"/>
  <c r="CT195" i="2"/>
  <c r="CS195" i="2"/>
  <c r="CR195" i="2"/>
  <c r="CQ195" i="2"/>
  <c r="CP195" i="2"/>
  <c r="CO195" i="2"/>
  <c r="CN195" i="2"/>
  <c r="CM195" i="2"/>
  <c r="CL195" i="2"/>
  <c r="CK195" i="2"/>
  <c r="BU195" i="2"/>
  <c r="BT195" i="2"/>
  <c r="BS195" i="2"/>
  <c r="BR195" i="2"/>
  <c r="BQ195" i="2"/>
  <c r="BP195" i="2"/>
  <c r="BO195" i="2"/>
  <c r="BN195" i="2"/>
  <c r="BM195" i="2"/>
  <c r="BL195" i="2"/>
  <c r="AV195" i="2"/>
  <c r="AU195" i="2"/>
  <c r="AT195" i="2"/>
  <c r="AS195" i="2"/>
  <c r="AR195" i="2"/>
  <c r="AQ195" i="2"/>
  <c r="AP195" i="2"/>
  <c r="AO195" i="2"/>
  <c r="AN195" i="2"/>
  <c r="AM195" i="2"/>
  <c r="W195" i="2"/>
  <c r="V195" i="2"/>
  <c r="U195" i="2"/>
  <c r="T195" i="2"/>
  <c r="S195" i="2"/>
  <c r="R195" i="2"/>
  <c r="Q195" i="2"/>
  <c r="P195" i="2"/>
  <c r="O195" i="2"/>
  <c r="N195" i="2"/>
  <c r="ER194" i="2"/>
  <c r="EQ194" i="2"/>
  <c r="EP194" i="2"/>
  <c r="EO194" i="2"/>
  <c r="EN194" i="2"/>
  <c r="EM194" i="2"/>
  <c r="EL194" i="2"/>
  <c r="EK194" i="2"/>
  <c r="EJ194" i="2"/>
  <c r="EI194" i="2"/>
  <c r="DS194" i="2"/>
  <c r="DR194" i="2"/>
  <c r="DQ194" i="2"/>
  <c r="DP194" i="2"/>
  <c r="DO194" i="2"/>
  <c r="DN194" i="2"/>
  <c r="DM194" i="2"/>
  <c r="DL194" i="2"/>
  <c r="DK194" i="2"/>
  <c r="DJ194" i="2"/>
  <c r="CT194" i="2"/>
  <c r="CS194" i="2"/>
  <c r="CR194" i="2"/>
  <c r="CQ194" i="2"/>
  <c r="CP194" i="2"/>
  <c r="CO194" i="2"/>
  <c r="CN194" i="2"/>
  <c r="CM194" i="2"/>
  <c r="CL194" i="2"/>
  <c r="CK194" i="2"/>
  <c r="BU194" i="2"/>
  <c r="BT194" i="2"/>
  <c r="BS194" i="2"/>
  <c r="BR194" i="2"/>
  <c r="BQ194" i="2"/>
  <c r="BP194" i="2"/>
  <c r="BO194" i="2"/>
  <c r="BN194" i="2"/>
  <c r="BM194" i="2"/>
  <c r="BL194" i="2"/>
  <c r="AV194" i="2"/>
  <c r="AU194" i="2"/>
  <c r="AT194" i="2"/>
  <c r="AS194" i="2"/>
  <c r="AR194" i="2"/>
  <c r="AQ194" i="2"/>
  <c r="AP194" i="2"/>
  <c r="AO194" i="2"/>
  <c r="AN194" i="2"/>
  <c r="AM194" i="2"/>
  <c r="W194" i="2"/>
  <c r="V194" i="2"/>
  <c r="U194" i="2"/>
  <c r="T194" i="2"/>
  <c r="S194" i="2"/>
  <c r="R194" i="2"/>
  <c r="Q194" i="2"/>
  <c r="P194" i="2"/>
  <c r="O194" i="2"/>
  <c r="N194" i="2"/>
  <c r="AP26" i="4"/>
  <c r="AQ26" i="4"/>
  <c r="AR26" i="4"/>
  <c r="CA232" i="9" l="1"/>
  <c r="CD232" i="9" s="1"/>
  <c r="CD231" i="9"/>
  <c r="Q201" i="2"/>
  <c r="BR209" i="2"/>
  <c r="AP209" i="2"/>
  <c r="AV209" i="2"/>
  <c r="CD206" i="9"/>
  <c r="AP205" i="2"/>
  <c r="P205" i="2"/>
  <c r="BV211" i="9"/>
  <c r="N205" i="2"/>
  <c r="U205" i="2"/>
  <c r="CC211" i="9"/>
  <c r="CD202" i="9"/>
  <c r="BB211" i="9"/>
  <c r="CB211" i="9"/>
  <c r="CN201" i="2"/>
  <c r="BZ211" i="9"/>
  <c r="CO197" i="2"/>
  <c r="BM197" i="2"/>
  <c r="Z211" i="9"/>
  <c r="BJ211" i="9"/>
  <c r="BN211" i="9"/>
  <c r="CD198" i="9"/>
  <c r="CD210" i="9"/>
  <c r="CA211" i="9"/>
  <c r="DP197" i="2"/>
  <c r="AR197" i="2"/>
  <c r="DP201" i="2"/>
  <c r="CS205" i="2"/>
  <c r="AN209" i="2"/>
  <c r="DQ209" i="2"/>
  <c r="O205" i="2"/>
  <c r="DO205" i="2"/>
  <c r="R197" i="2"/>
  <c r="DK197" i="2"/>
  <c r="O201" i="2"/>
  <c r="BR205" i="2"/>
  <c r="BQ209" i="2"/>
  <c r="AS201" i="2"/>
  <c r="EM205" i="2"/>
  <c r="Q205" i="2"/>
  <c r="BL205" i="2"/>
  <c r="BT205" i="2"/>
  <c r="I210" i="2"/>
  <c r="CL209" i="2"/>
  <c r="CT209" i="2"/>
  <c r="EA210" i="2"/>
  <c r="EO205" i="2"/>
  <c r="BU197" i="2"/>
  <c r="DJ201" i="2"/>
  <c r="EQ205" i="2"/>
  <c r="BR201" i="2"/>
  <c r="DR201" i="2"/>
  <c r="AO197" i="2"/>
  <c r="AM197" i="2"/>
  <c r="CL205" i="2"/>
  <c r="DN205" i="2"/>
  <c r="E210" i="2"/>
  <c r="M210" i="2"/>
  <c r="EE210" i="2"/>
  <c r="BL201" i="2"/>
  <c r="N209" i="2"/>
  <c r="V209" i="2"/>
  <c r="AG210" i="2"/>
  <c r="S197" i="2"/>
  <c r="AU197" i="2"/>
  <c r="EM197" i="2"/>
  <c r="P201" i="2"/>
  <c r="BN201" i="2"/>
  <c r="BS201" i="2"/>
  <c r="EN201" i="2"/>
  <c r="CK205" i="2"/>
  <c r="EP205" i="2"/>
  <c r="T209" i="2"/>
  <c r="AS209" i="2"/>
  <c r="BM209" i="2"/>
  <c r="CN205" i="2"/>
  <c r="CR205" i="2"/>
  <c r="Q209" i="2"/>
  <c r="R201" i="2"/>
  <c r="AC210" i="2"/>
  <c r="DG210" i="2"/>
  <c r="AQ197" i="2"/>
  <c r="BN197" i="2"/>
  <c r="V201" i="2"/>
  <c r="BT201" i="2"/>
  <c r="EM201" i="2"/>
  <c r="EK201" i="2"/>
  <c r="T205" i="2"/>
  <c r="AQ205" i="2"/>
  <c r="BS205" i="2"/>
  <c r="CQ205" i="2"/>
  <c r="EJ205" i="2"/>
  <c r="ER205" i="2"/>
  <c r="J210" i="2"/>
  <c r="AD210" i="2"/>
  <c r="AL210" i="2"/>
  <c r="BO209" i="2"/>
  <c r="BP209" i="2"/>
  <c r="CF210" i="2"/>
  <c r="CZ210" i="2"/>
  <c r="DH210" i="2"/>
  <c r="EB210" i="2"/>
  <c r="EJ201" i="2"/>
  <c r="AK210" i="2"/>
  <c r="CE210" i="2"/>
  <c r="CY210" i="2"/>
  <c r="DQ210" i="2" s="1"/>
  <c r="AS197" i="2"/>
  <c r="BP197" i="2"/>
  <c r="BO197" i="2"/>
  <c r="BU201" i="2"/>
  <c r="EP201" i="2"/>
  <c r="CP205" i="2"/>
  <c r="CT205" i="2"/>
  <c r="DP205" i="2"/>
  <c r="EK205" i="2"/>
  <c r="EI205" i="2"/>
  <c r="K210" i="2"/>
  <c r="AE210" i="2"/>
  <c r="BF210" i="2"/>
  <c r="BU209" i="2"/>
  <c r="CG210" i="2"/>
  <c r="DK209" i="2"/>
  <c r="DS209" i="2"/>
  <c r="EC210" i="2"/>
  <c r="EL201" i="2"/>
  <c r="BD210" i="2"/>
  <c r="AT197" i="2"/>
  <c r="DL197" i="2"/>
  <c r="DJ197" i="2"/>
  <c r="EL197" i="2"/>
  <c r="CO201" i="2"/>
  <c r="EO201" i="2"/>
  <c r="EQ201" i="2"/>
  <c r="BG210" i="2"/>
  <c r="CS209" i="2"/>
  <c r="CH210" i="2"/>
  <c r="DB210" i="2"/>
  <c r="DL209" i="2"/>
  <c r="ED210" i="2"/>
  <c r="CA210" i="2"/>
  <c r="CI210" i="2"/>
  <c r="DC210" i="2"/>
  <c r="BT197" i="2"/>
  <c r="DQ197" i="2"/>
  <c r="F210" i="2"/>
  <c r="AH210" i="2"/>
  <c r="BI210" i="2"/>
  <c r="DN209" i="2"/>
  <c r="EF210" i="2"/>
  <c r="ER201" i="2"/>
  <c r="G210" i="2"/>
  <c r="AI210" i="2"/>
  <c r="BB210" i="2"/>
  <c r="BJ210" i="2"/>
  <c r="CC210" i="2"/>
  <c r="CO209" i="2"/>
  <c r="DE210" i="2"/>
  <c r="DY210" i="2"/>
  <c r="EG210" i="2"/>
  <c r="DR197" i="2"/>
  <c r="AN197" i="2"/>
  <c r="AV197" i="2"/>
  <c r="DS197" i="2"/>
  <c r="W201" i="2"/>
  <c r="BM201" i="2"/>
  <c r="DO201" i="2"/>
  <c r="EI201" i="2"/>
  <c r="V205" i="2"/>
  <c r="CO205" i="2"/>
  <c r="CM205" i="2"/>
  <c r="EN205" i="2"/>
  <c r="H210" i="2"/>
  <c r="AB210" i="2"/>
  <c r="AJ210" i="2"/>
  <c r="BC210" i="2"/>
  <c r="BK210" i="2"/>
  <c r="CD210" i="2"/>
  <c r="CR209" i="2"/>
  <c r="DF210" i="2"/>
  <c r="DZ210" i="2"/>
  <c r="EH210" i="2"/>
  <c r="CR197" i="2"/>
  <c r="EN197" i="2"/>
  <c r="CP201" i="2"/>
  <c r="U197" i="2"/>
  <c r="CS197" i="2"/>
  <c r="EO197" i="2"/>
  <c r="AU201" i="2"/>
  <c r="DS201" i="2"/>
  <c r="AS205" i="2"/>
  <c r="BM205" i="2"/>
  <c r="BU205" i="2"/>
  <c r="DQ205" i="2"/>
  <c r="O209" i="2"/>
  <c r="W209" i="2"/>
  <c r="AQ209" i="2"/>
  <c r="BS209" i="2"/>
  <c r="CM209" i="2"/>
  <c r="DO209" i="2"/>
  <c r="EI209" i="2"/>
  <c r="EQ209" i="2"/>
  <c r="BE210" i="2"/>
  <c r="DA210" i="2"/>
  <c r="DI210" i="2"/>
  <c r="AR201" i="2"/>
  <c r="CQ197" i="2"/>
  <c r="T197" i="2"/>
  <c r="BQ197" i="2"/>
  <c r="CK197" i="2"/>
  <c r="DM197" i="2"/>
  <c r="S201" i="2"/>
  <c r="AM201" i="2"/>
  <c r="BO201" i="2"/>
  <c r="CQ201" i="2"/>
  <c r="DK201" i="2"/>
  <c r="N197" i="2"/>
  <c r="V197" i="2"/>
  <c r="AP197" i="2"/>
  <c r="BR197" i="2"/>
  <c r="CL197" i="2"/>
  <c r="CT197" i="2"/>
  <c r="DN197" i="2"/>
  <c r="EP197" i="2"/>
  <c r="T201" i="2"/>
  <c r="AN201" i="2"/>
  <c r="AV201" i="2"/>
  <c r="BP201" i="2"/>
  <c r="CR201" i="2"/>
  <c r="DL201" i="2"/>
  <c r="R205" i="2"/>
  <c r="AT205" i="2"/>
  <c r="BN205" i="2"/>
  <c r="DJ205" i="2"/>
  <c r="DR205" i="2"/>
  <c r="EL205" i="2"/>
  <c r="P209" i="2"/>
  <c r="AR209" i="2"/>
  <c r="BL209" i="2"/>
  <c r="BT209" i="2"/>
  <c r="CN209" i="2"/>
  <c r="DP209" i="2"/>
  <c r="EJ209" i="2"/>
  <c r="ER209" i="2"/>
  <c r="BZ210" i="2"/>
  <c r="AT201" i="2"/>
  <c r="AR205" i="2"/>
  <c r="O197" i="2"/>
  <c r="EQ197" i="2"/>
  <c r="U201" i="2"/>
  <c r="AO201" i="2"/>
  <c r="BQ201" i="2"/>
  <c r="CK201" i="2"/>
  <c r="CS201" i="2"/>
  <c r="DM201" i="2"/>
  <c r="S205" i="2"/>
  <c r="AM205" i="2"/>
  <c r="AU205" i="2"/>
  <c r="BO205" i="2"/>
  <c r="DK205" i="2"/>
  <c r="DS205" i="2"/>
  <c r="EK209" i="2"/>
  <c r="C210" i="2"/>
  <c r="W197" i="2"/>
  <c r="CM197" i="2"/>
  <c r="DO197" i="2"/>
  <c r="EI197" i="2"/>
  <c r="P197" i="2"/>
  <c r="BL197" i="2"/>
  <c r="CN197" i="2"/>
  <c r="EJ197" i="2"/>
  <c r="ER197" i="2"/>
  <c r="N201" i="2"/>
  <c r="AP201" i="2"/>
  <c r="CL201" i="2"/>
  <c r="CT201" i="2"/>
  <c r="DN201" i="2"/>
  <c r="AN205" i="2"/>
  <c r="AV205" i="2"/>
  <c r="BP205" i="2"/>
  <c r="DL205" i="2"/>
  <c r="R209" i="2"/>
  <c r="AT209" i="2"/>
  <c r="BN209" i="2"/>
  <c r="CP209" i="2"/>
  <c r="DJ209" i="2"/>
  <c r="DR209" i="2"/>
  <c r="EL209" i="2"/>
  <c r="D210" i="2"/>
  <c r="L210" i="2"/>
  <c r="AF210" i="2"/>
  <c r="BH210" i="2"/>
  <c r="CB210" i="2"/>
  <c r="CJ210" i="2"/>
  <c r="DD210" i="2"/>
  <c r="DX210" i="2"/>
  <c r="CP197" i="2"/>
  <c r="Q197" i="2"/>
  <c r="AQ201" i="2"/>
  <c r="CM201" i="2"/>
  <c r="AO205" i="2"/>
  <c r="DM205" i="2"/>
  <c r="S209" i="2"/>
  <c r="AM209" i="2"/>
  <c r="AU209" i="2"/>
  <c r="CQ209" i="2"/>
  <c r="EM209" i="2"/>
  <c r="BA210" i="2"/>
  <c r="EN209" i="2"/>
  <c r="AO209" i="2"/>
  <c r="CK209" i="2"/>
  <c r="DM209" i="2"/>
  <c r="EO209" i="2"/>
  <c r="CD211" i="9" l="1"/>
  <c r="DJ210" i="2"/>
  <c r="DP210" i="2"/>
  <c r="DN210" i="2"/>
  <c r="AO210" i="2"/>
  <c r="DL210" i="2"/>
  <c r="DS210" i="2"/>
  <c r="DM210" i="2"/>
  <c r="DK210" i="2"/>
  <c r="DO210" i="2"/>
  <c r="DR210" i="2"/>
  <c r="AS210" i="2"/>
  <c r="AR210" i="2"/>
  <c r="AQ210" i="2"/>
  <c r="AM210" i="2"/>
  <c r="AT210" i="2"/>
  <c r="AP210" i="2"/>
  <c r="AU210" i="2"/>
  <c r="AN210" i="2"/>
  <c r="AV210" i="2"/>
  <c r="ER210" i="2"/>
  <c r="EJ210" i="2"/>
  <c r="EQ210" i="2"/>
  <c r="EI210" i="2"/>
  <c r="EP210" i="2"/>
  <c r="EO210" i="2"/>
  <c r="EN210" i="2"/>
  <c r="EM210" i="2"/>
  <c r="EL210" i="2"/>
  <c r="EK210" i="2"/>
  <c r="P210" i="2"/>
  <c r="W210" i="2"/>
  <c r="O210" i="2"/>
  <c r="V210" i="2"/>
  <c r="N210" i="2"/>
  <c r="U210" i="2"/>
  <c r="T210" i="2"/>
  <c r="S210" i="2"/>
  <c r="R210" i="2"/>
  <c r="Q210" i="2"/>
  <c r="CN210" i="2"/>
  <c r="CM210" i="2"/>
  <c r="CT210" i="2"/>
  <c r="CL210" i="2"/>
  <c r="CS210" i="2"/>
  <c r="CK210" i="2"/>
  <c r="CR210" i="2"/>
  <c r="CQ210" i="2"/>
  <c r="CP210" i="2"/>
  <c r="CO210" i="2"/>
  <c r="BT210" i="2"/>
  <c r="BL210" i="2"/>
  <c r="BS210" i="2"/>
  <c r="BR210" i="2"/>
  <c r="BQ210" i="2"/>
  <c r="BP210" i="2"/>
  <c r="BO210" i="2"/>
  <c r="BN210" i="2"/>
  <c r="BU210" i="2"/>
  <c r="BM210" i="2"/>
  <c r="N187" i="2" l="1"/>
  <c r="O187" i="2"/>
  <c r="P187" i="2"/>
  <c r="Q187" i="2"/>
  <c r="N181" i="9"/>
  <c r="N182" i="9"/>
  <c r="N183" i="9"/>
  <c r="T167" i="9"/>
  <c r="S167" i="9"/>
  <c r="T163" i="9"/>
  <c r="S163" i="9"/>
  <c r="T159" i="9"/>
  <c r="S159" i="9"/>
  <c r="T155" i="9"/>
  <c r="S155" i="9"/>
  <c r="P167" i="9"/>
  <c r="O167" i="9"/>
  <c r="P163" i="9"/>
  <c r="O163" i="9"/>
  <c r="P159" i="9"/>
  <c r="O159" i="9"/>
  <c r="P155" i="9"/>
  <c r="O155" i="9"/>
  <c r="T146" i="9"/>
  <c r="S146" i="9"/>
  <c r="T142" i="9"/>
  <c r="S142" i="9"/>
  <c r="T138" i="9"/>
  <c r="S138" i="9"/>
  <c r="T134" i="9"/>
  <c r="S134" i="9"/>
  <c r="P146" i="9"/>
  <c r="O146" i="9"/>
  <c r="P142" i="9"/>
  <c r="O142" i="9"/>
  <c r="P138" i="9"/>
  <c r="O138" i="9"/>
  <c r="P134" i="9"/>
  <c r="O134" i="9"/>
  <c r="AO26" i="4" l="1"/>
  <c r="AN26" i="4"/>
  <c r="AM26" i="4"/>
  <c r="AW188" i="9" l="1"/>
  <c r="AV188" i="9"/>
  <c r="AU188" i="9"/>
  <c r="AS188" i="9"/>
  <c r="AR188" i="9"/>
  <c r="AQ188" i="9"/>
  <c r="AO188" i="9"/>
  <c r="AN188" i="9"/>
  <c r="AM188" i="9"/>
  <c r="AK188" i="9"/>
  <c r="AJ188" i="9"/>
  <c r="AI188" i="9"/>
  <c r="AG188" i="9"/>
  <c r="AF188" i="9"/>
  <c r="AE188" i="9"/>
  <c r="U188" i="9"/>
  <c r="T188" i="9"/>
  <c r="S188" i="9"/>
  <c r="Q188" i="9"/>
  <c r="P188" i="9"/>
  <c r="O188" i="9"/>
  <c r="M188" i="9"/>
  <c r="L188" i="9"/>
  <c r="K188" i="9"/>
  <c r="I188" i="9"/>
  <c r="H188" i="9"/>
  <c r="G188" i="9"/>
  <c r="E188" i="9"/>
  <c r="D188" i="9"/>
  <c r="C188" i="9"/>
  <c r="BY187" i="9"/>
  <c r="BX187" i="9"/>
  <c r="BW187" i="9"/>
  <c r="BU187" i="9"/>
  <c r="BT187" i="9"/>
  <c r="BS187" i="9"/>
  <c r="BQ187" i="9"/>
  <c r="BP187" i="9"/>
  <c r="BO187" i="9"/>
  <c r="BM187" i="9"/>
  <c r="BL187" i="9"/>
  <c r="BK187" i="9"/>
  <c r="BI187" i="9"/>
  <c r="BH187" i="9"/>
  <c r="BG187" i="9"/>
  <c r="BA187" i="9"/>
  <c r="AZ187" i="9"/>
  <c r="AY187" i="9"/>
  <c r="AX187" i="9"/>
  <c r="AT187" i="9"/>
  <c r="AP187" i="9"/>
  <c r="AL187" i="9"/>
  <c r="AH187" i="9"/>
  <c r="Y187" i="9"/>
  <c r="X187" i="9"/>
  <c r="W187" i="9"/>
  <c r="V187" i="9"/>
  <c r="R187" i="9"/>
  <c r="N187" i="9"/>
  <c r="J187" i="9"/>
  <c r="F187" i="9"/>
  <c r="BY186" i="9"/>
  <c r="BX186" i="9"/>
  <c r="BW186" i="9"/>
  <c r="BU186" i="9"/>
  <c r="BT186" i="9"/>
  <c r="BS186" i="9"/>
  <c r="BQ186" i="9"/>
  <c r="BP186" i="9"/>
  <c r="BO186" i="9"/>
  <c r="BM186" i="9"/>
  <c r="BL186" i="9"/>
  <c r="BK186" i="9"/>
  <c r="BI186" i="9"/>
  <c r="BH186" i="9"/>
  <c r="BG186" i="9"/>
  <c r="BA186" i="9"/>
  <c r="AZ186" i="9"/>
  <c r="AY186" i="9"/>
  <c r="AX186" i="9"/>
  <c r="AT186" i="9"/>
  <c r="AP186" i="9"/>
  <c r="AL186" i="9"/>
  <c r="AH186" i="9"/>
  <c r="Y186" i="9"/>
  <c r="X186" i="9"/>
  <c r="W186" i="9"/>
  <c r="V186" i="9"/>
  <c r="R186" i="9"/>
  <c r="N186" i="9"/>
  <c r="J186" i="9"/>
  <c r="F186" i="9"/>
  <c r="BY185" i="9"/>
  <c r="BX185" i="9"/>
  <c r="BW185" i="9"/>
  <c r="BU185" i="9"/>
  <c r="BT185" i="9"/>
  <c r="BS185" i="9"/>
  <c r="BQ185" i="9"/>
  <c r="BP185" i="9"/>
  <c r="BO185" i="9"/>
  <c r="BM185" i="9"/>
  <c r="BL185" i="9"/>
  <c r="BK185" i="9"/>
  <c r="BI185" i="9"/>
  <c r="BH185" i="9"/>
  <c r="BG185" i="9"/>
  <c r="BA185" i="9"/>
  <c r="AZ185" i="9"/>
  <c r="AY185" i="9"/>
  <c r="AX185" i="9"/>
  <c r="AT185" i="9"/>
  <c r="AP185" i="9"/>
  <c r="AL185" i="9"/>
  <c r="AH185" i="9"/>
  <c r="Y185" i="9"/>
  <c r="X185" i="9"/>
  <c r="W185" i="9"/>
  <c r="V185" i="9"/>
  <c r="R185" i="9"/>
  <c r="N185" i="9"/>
  <c r="J185" i="9"/>
  <c r="F185" i="9"/>
  <c r="AW184" i="9"/>
  <c r="AV184" i="9"/>
  <c r="AU184" i="9"/>
  <c r="AS184" i="9"/>
  <c r="AR184" i="9"/>
  <c r="AQ184" i="9"/>
  <c r="AO184" i="9"/>
  <c r="AN184" i="9"/>
  <c r="AM184" i="9"/>
  <c r="AP184" i="9" s="1"/>
  <c r="AK184" i="9"/>
  <c r="AJ184" i="9"/>
  <c r="AI184" i="9"/>
  <c r="AG184" i="9"/>
  <c r="AF184" i="9"/>
  <c r="AE184" i="9"/>
  <c r="U184" i="9"/>
  <c r="T184" i="9"/>
  <c r="S184" i="9"/>
  <c r="Q184" i="9"/>
  <c r="P184" i="9"/>
  <c r="O184" i="9"/>
  <c r="M184" i="9"/>
  <c r="L184" i="9"/>
  <c r="K184" i="9"/>
  <c r="I184" i="9"/>
  <c r="H184" i="9"/>
  <c r="G184" i="9"/>
  <c r="E184" i="9"/>
  <c r="D184" i="9"/>
  <c r="C184" i="9"/>
  <c r="BY183" i="9"/>
  <c r="BX183" i="9"/>
  <c r="BW183" i="9"/>
  <c r="BZ183" i="9" s="1"/>
  <c r="BU183" i="9"/>
  <c r="BT183" i="9"/>
  <c r="BS183" i="9"/>
  <c r="BQ183" i="9"/>
  <c r="BP183" i="9"/>
  <c r="BO183" i="9"/>
  <c r="BM183" i="9"/>
  <c r="BL183" i="9"/>
  <c r="BK183" i="9"/>
  <c r="BI183" i="9"/>
  <c r="BH183" i="9"/>
  <c r="BG183" i="9"/>
  <c r="BA183" i="9"/>
  <c r="AZ183" i="9"/>
  <c r="AY183" i="9"/>
  <c r="AX183" i="9"/>
  <c r="AT183" i="9"/>
  <c r="AP183" i="9"/>
  <c r="AL183" i="9"/>
  <c r="AH183" i="9"/>
  <c r="Y183" i="9"/>
  <c r="X183" i="9"/>
  <c r="W183" i="9"/>
  <c r="V183" i="9"/>
  <c r="R183" i="9"/>
  <c r="J183" i="9"/>
  <c r="F183" i="9"/>
  <c r="BY182" i="9"/>
  <c r="BX182" i="9"/>
  <c r="BW182" i="9"/>
  <c r="BU182" i="9"/>
  <c r="BT182" i="9"/>
  <c r="BS182" i="9"/>
  <c r="BQ182" i="9"/>
  <c r="BP182" i="9"/>
  <c r="BO182" i="9"/>
  <c r="BM182" i="9"/>
  <c r="BL182" i="9"/>
  <c r="BK182" i="9"/>
  <c r="BI182" i="9"/>
  <c r="BH182" i="9"/>
  <c r="BG182" i="9"/>
  <c r="BA182" i="9"/>
  <c r="AZ182" i="9"/>
  <c r="AY182" i="9"/>
  <c r="AX182" i="9"/>
  <c r="AT182" i="9"/>
  <c r="AP182" i="9"/>
  <c r="AL182" i="9"/>
  <c r="AH182" i="9"/>
  <c r="Y182" i="9"/>
  <c r="X182" i="9"/>
  <c r="W182" i="9"/>
  <c r="V182" i="9"/>
  <c r="R182" i="9"/>
  <c r="J182" i="9"/>
  <c r="F182" i="9"/>
  <c r="BY181" i="9"/>
  <c r="BX181" i="9"/>
  <c r="BW181" i="9"/>
  <c r="BU181" i="9"/>
  <c r="BT181" i="9"/>
  <c r="BS181" i="9"/>
  <c r="BQ181" i="9"/>
  <c r="BP181" i="9"/>
  <c r="BO181" i="9"/>
  <c r="BM181" i="9"/>
  <c r="BL181" i="9"/>
  <c r="BK181" i="9"/>
  <c r="BI181" i="9"/>
  <c r="BH181" i="9"/>
  <c r="BG181" i="9"/>
  <c r="BA181" i="9"/>
  <c r="AZ181" i="9"/>
  <c r="AY181" i="9"/>
  <c r="AX181" i="9"/>
  <c r="AT181" i="9"/>
  <c r="AP181" i="9"/>
  <c r="AL181" i="9"/>
  <c r="AH181" i="9"/>
  <c r="Y181" i="9"/>
  <c r="X181" i="9"/>
  <c r="W181" i="9"/>
  <c r="V181" i="9"/>
  <c r="R181" i="9"/>
  <c r="J181" i="9"/>
  <c r="F181" i="9"/>
  <c r="AW180" i="9"/>
  <c r="AV180" i="9"/>
  <c r="AU180" i="9"/>
  <c r="AS180" i="9"/>
  <c r="AR180" i="9"/>
  <c r="AQ180" i="9"/>
  <c r="AO180" i="9"/>
  <c r="AN180" i="9"/>
  <c r="AM180" i="9"/>
  <c r="AK180" i="9"/>
  <c r="AJ180" i="9"/>
  <c r="AI180" i="9"/>
  <c r="AG180" i="9"/>
  <c r="AF180" i="9"/>
  <c r="AE180" i="9"/>
  <c r="U180" i="9"/>
  <c r="T180" i="9"/>
  <c r="S180" i="9"/>
  <c r="Q180" i="9"/>
  <c r="P180" i="9"/>
  <c r="O180" i="9"/>
  <c r="M180" i="9"/>
  <c r="L180" i="9"/>
  <c r="K180" i="9"/>
  <c r="I180" i="9"/>
  <c r="H180" i="9"/>
  <c r="G180" i="9"/>
  <c r="J180" i="9" s="1"/>
  <c r="E180" i="9"/>
  <c r="D180" i="9"/>
  <c r="C180" i="9"/>
  <c r="BY179" i="9"/>
  <c r="BX179" i="9"/>
  <c r="BW179" i="9"/>
  <c r="BU179" i="9"/>
  <c r="BT179" i="9"/>
  <c r="BS179" i="9"/>
  <c r="BQ179" i="9"/>
  <c r="BP179" i="9"/>
  <c r="BO179" i="9"/>
  <c r="BM179" i="9"/>
  <c r="BL179" i="9"/>
  <c r="BK179" i="9"/>
  <c r="BI179" i="9"/>
  <c r="BH179" i="9"/>
  <c r="BG179" i="9"/>
  <c r="BA179" i="9"/>
  <c r="AZ179" i="9"/>
  <c r="AY179" i="9"/>
  <c r="AX179" i="9"/>
  <c r="AT179" i="9"/>
  <c r="AP179" i="9"/>
  <c r="AL179" i="9"/>
  <c r="AH179" i="9"/>
  <c r="Y179" i="9"/>
  <c r="X179" i="9"/>
  <c r="W179" i="9"/>
  <c r="V179" i="9"/>
  <c r="R179" i="9"/>
  <c r="N179" i="9"/>
  <c r="J179" i="9"/>
  <c r="F179" i="9"/>
  <c r="BY178" i="9"/>
  <c r="BX178" i="9"/>
  <c r="BW178" i="9"/>
  <c r="BU178" i="9"/>
  <c r="BT178" i="9"/>
  <c r="BS178" i="9"/>
  <c r="BQ178" i="9"/>
  <c r="BP178" i="9"/>
  <c r="BO178" i="9"/>
  <c r="BM178" i="9"/>
  <c r="BL178" i="9"/>
  <c r="BK178" i="9"/>
  <c r="BI178" i="9"/>
  <c r="BH178" i="9"/>
  <c r="BG178" i="9"/>
  <c r="BA178" i="9"/>
  <c r="AZ178" i="9"/>
  <c r="AY178" i="9"/>
  <c r="AX178" i="9"/>
  <c r="AT178" i="9"/>
  <c r="AP178" i="9"/>
  <c r="AL178" i="9"/>
  <c r="AH178" i="9"/>
  <c r="Y178" i="9"/>
  <c r="X178" i="9"/>
  <c r="W178" i="9"/>
  <c r="V178" i="9"/>
  <c r="R178" i="9"/>
  <c r="N178" i="9"/>
  <c r="J178" i="9"/>
  <c r="F178" i="9"/>
  <c r="BY177" i="9"/>
  <c r="BX177" i="9"/>
  <c r="BW177" i="9"/>
  <c r="BU177" i="9"/>
  <c r="BT177" i="9"/>
  <c r="BS177" i="9"/>
  <c r="BQ177" i="9"/>
  <c r="BP177" i="9"/>
  <c r="BO177" i="9"/>
  <c r="BM177" i="9"/>
  <c r="BL177" i="9"/>
  <c r="BK177" i="9"/>
  <c r="BK180" i="9" s="1"/>
  <c r="BI177" i="9"/>
  <c r="BH177" i="9"/>
  <c r="BG177" i="9"/>
  <c r="BA177" i="9"/>
  <c r="AZ177" i="9"/>
  <c r="AY177" i="9"/>
  <c r="AX177" i="9"/>
  <c r="AT177" i="9"/>
  <c r="AP177" i="9"/>
  <c r="AL177" i="9"/>
  <c r="AH177" i="9"/>
  <c r="Y177" i="9"/>
  <c r="X177" i="9"/>
  <c r="W177" i="9"/>
  <c r="V177" i="9"/>
  <c r="R177" i="9"/>
  <c r="N177" i="9"/>
  <c r="J177" i="9"/>
  <c r="F177" i="9"/>
  <c r="AW176" i="9"/>
  <c r="AV176" i="9"/>
  <c r="AU176" i="9"/>
  <c r="AS176" i="9"/>
  <c r="AR176" i="9"/>
  <c r="AQ176" i="9"/>
  <c r="AO176" i="9"/>
  <c r="AN176" i="9"/>
  <c r="AM176" i="9"/>
  <c r="AK176" i="9"/>
  <c r="AJ176" i="9"/>
  <c r="AI176" i="9"/>
  <c r="AG176" i="9"/>
  <c r="AF176" i="9"/>
  <c r="AE176" i="9"/>
  <c r="U176" i="9"/>
  <c r="T176" i="9"/>
  <c r="S176" i="9"/>
  <c r="Q176" i="9"/>
  <c r="P176" i="9"/>
  <c r="O176" i="9"/>
  <c r="M176" i="9"/>
  <c r="L176" i="9"/>
  <c r="K176" i="9"/>
  <c r="I176" i="9"/>
  <c r="H176" i="9"/>
  <c r="G176" i="9"/>
  <c r="E176" i="9"/>
  <c r="D176" i="9"/>
  <c r="C176" i="9"/>
  <c r="BY175" i="9"/>
  <c r="BX175" i="9"/>
  <c r="BW175" i="9"/>
  <c r="BU175" i="9"/>
  <c r="BT175" i="9"/>
  <c r="BS175" i="9"/>
  <c r="BQ175" i="9"/>
  <c r="BP175" i="9"/>
  <c r="BO175" i="9"/>
  <c r="BM175" i="9"/>
  <c r="BL175" i="9"/>
  <c r="BK175" i="9"/>
  <c r="BI175" i="9"/>
  <c r="BH175" i="9"/>
  <c r="BG175" i="9"/>
  <c r="BA175" i="9"/>
  <c r="AZ175" i="9"/>
  <c r="AY175" i="9"/>
  <c r="AX175" i="9"/>
  <c r="AT175" i="9"/>
  <c r="AP175" i="9"/>
  <c r="AL175" i="9"/>
  <c r="AH175" i="9"/>
  <c r="Y175" i="9"/>
  <c r="X175" i="9"/>
  <c r="W175" i="9"/>
  <c r="V175" i="9"/>
  <c r="R175" i="9"/>
  <c r="N175" i="9"/>
  <c r="J175" i="9"/>
  <c r="F175" i="9"/>
  <c r="BY174" i="9"/>
  <c r="BX174" i="9"/>
  <c r="BW174" i="9"/>
  <c r="BU174" i="9"/>
  <c r="BT174" i="9"/>
  <c r="BS174" i="9"/>
  <c r="BQ174" i="9"/>
  <c r="BP174" i="9"/>
  <c r="BO174" i="9"/>
  <c r="BM174" i="9"/>
  <c r="BL174" i="9"/>
  <c r="BK174" i="9"/>
  <c r="BI174" i="9"/>
  <c r="BH174" i="9"/>
  <c r="BG174" i="9"/>
  <c r="BA174" i="9"/>
  <c r="AZ174" i="9"/>
  <c r="AY174" i="9"/>
  <c r="AX174" i="9"/>
  <c r="AT174" i="9"/>
  <c r="AP174" i="9"/>
  <c r="AL174" i="9"/>
  <c r="AH174" i="9"/>
  <c r="Y174" i="9"/>
  <c r="X174" i="9"/>
  <c r="W174" i="9"/>
  <c r="V174" i="9"/>
  <c r="R174" i="9"/>
  <c r="N174" i="9"/>
  <c r="J174" i="9"/>
  <c r="F174" i="9"/>
  <c r="BY173" i="9"/>
  <c r="BX173" i="9"/>
  <c r="BW173" i="9"/>
  <c r="BU173" i="9"/>
  <c r="BT173" i="9"/>
  <c r="BS173" i="9"/>
  <c r="BQ173" i="9"/>
  <c r="BP173" i="9"/>
  <c r="BO173" i="9"/>
  <c r="BM173" i="9"/>
  <c r="BL173" i="9"/>
  <c r="BK173" i="9"/>
  <c r="BI173" i="9"/>
  <c r="BH173" i="9"/>
  <c r="BG173" i="9"/>
  <c r="BA173" i="9"/>
  <c r="AZ173" i="9"/>
  <c r="AY173" i="9"/>
  <c r="AX173" i="9"/>
  <c r="AT173" i="9"/>
  <c r="AP173" i="9"/>
  <c r="AL173" i="9"/>
  <c r="AH173" i="9"/>
  <c r="Y173" i="9"/>
  <c r="X173" i="9"/>
  <c r="W173" i="9"/>
  <c r="V173" i="9"/>
  <c r="R173" i="9"/>
  <c r="N173" i="9"/>
  <c r="J173" i="9"/>
  <c r="F173" i="9"/>
  <c r="BJ179" i="9" l="1"/>
  <c r="AH180" i="9"/>
  <c r="F184" i="9"/>
  <c r="AX188" i="9"/>
  <c r="BT180" i="9"/>
  <c r="BY188" i="9"/>
  <c r="BW188" i="9"/>
  <c r="BX188" i="9"/>
  <c r="BV187" i="9"/>
  <c r="BS188" i="9"/>
  <c r="BB187" i="9"/>
  <c r="N188" i="9"/>
  <c r="Z187" i="9"/>
  <c r="Z186" i="9"/>
  <c r="BV186" i="9"/>
  <c r="BA188" i="9"/>
  <c r="BO188" i="9"/>
  <c r="AL188" i="9"/>
  <c r="AZ188" i="9"/>
  <c r="AY188" i="9"/>
  <c r="BM188" i="9"/>
  <c r="BG188" i="9"/>
  <c r="X188" i="9"/>
  <c r="Y188" i="9"/>
  <c r="BH188" i="9"/>
  <c r="BR182" i="9"/>
  <c r="AT184" i="9"/>
  <c r="BS180" i="9"/>
  <c r="BS184" i="9"/>
  <c r="BV182" i="9"/>
  <c r="BU184" i="9"/>
  <c r="BV184" i="9" s="1"/>
  <c r="BO184" i="9"/>
  <c r="BP184" i="9"/>
  <c r="N176" i="9"/>
  <c r="BR183" i="9"/>
  <c r="BQ184" i="9"/>
  <c r="BA184" i="9"/>
  <c r="BH184" i="9"/>
  <c r="BB182" i="9"/>
  <c r="BN182" i="9"/>
  <c r="Z182" i="9"/>
  <c r="X184" i="9"/>
  <c r="Y184" i="9"/>
  <c r="N184" i="9"/>
  <c r="BR178" i="9"/>
  <c r="AH184" i="9"/>
  <c r="BY180" i="9"/>
  <c r="BZ178" i="9"/>
  <c r="N180" i="9"/>
  <c r="BP180" i="9"/>
  <c r="BB179" i="9"/>
  <c r="Z179" i="9"/>
  <c r="F180" i="9"/>
  <c r="AT180" i="9"/>
  <c r="AX180" i="9"/>
  <c r="V180" i="9"/>
  <c r="R180" i="9"/>
  <c r="BV177" i="9"/>
  <c r="AY180" i="9"/>
  <c r="AZ180" i="9"/>
  <c r="Y180" i="9"/>
  <c r="CC178" i="9"/>
  <c r="BH180" i="9"/>
  <c r="CB178" i="9"/>
  <c r="AP180" i="9"/>
  <c r="BR175" i="9"/>
  <c r="AS189" i="9"/>
  <c r="BZ175" i="9"/>
  <c r="AX176" i="9"/>
  <c r="AT176" i="9"/>
  <c r="BZ174" i="9"/>
  <c r="BY176" i="9"/>
  <c r="BV174" i="9"/>
  <c r="BU176" i="9"/>
  <c r="BB175" i="9"/>
  <c r="AH176" i="9"/>
  <c r="Z175" i="9"/>
  <c r="F176" i="9"/>
  <c r="BR174" i="9"/>
  <c r="BB174" i="9"/>
  <c r="BA176" i="9"/>
  <c r="AF189" i="9"/>
  <c r="AZ176" i="9"/>
  <c r="E189" i="9"/>
  <c r="AO189" i="9"/>
  <c r="AP176" i="9"/>
  <c r="BL184" i="9"/>
  <c r="BS176" i="9"/>
  <c r="BM180" i="9"/>
  <c r="BN180" i="9" s="1"/>
  <c r="BB178" i="9"/>
  <c r="BR179" i="9"/>
  <c r="AY184" i="9"/>
  <c r="BZ182" i="9"/>
  <c r="BB183" i="9"/>
  <c r="AG189" i="9"/>
  <c r="AQ189" i="9"/>
  <c r="BT176" i="9"/>
  <c r="BA180" i="9"/>
  <c r="BO180" i="9"/>
  <c r="BY184" i="9"/>
  <c r="AZ184" i="9"/>
  <c r="BQ188" i="9"/>
  <c r="AI189" i="9"/>
  <c r="AR189" i="9"/>
  <c r="BW176" i="9"/>
  <c r="BZ176" i="9" s="1"/>
  <c r="BG180" i="9"/>
  <c r="BQ180" i="9"/>
  <c r="BJ185" i="9"/>
  <c r="BN187" i="9"/>
  <c r="AK189" i="9"/>
  <c r="AT188" i="9"/>
  <c r="BB177" i="9"/>
  <c r="BL176" i="9"/>
  <c r="AL184" i="9"/>
  <c r="BZ186" i="9"/>
  <c r="BZ187" i="9"/>
  <c r="AJ189" i="9"/>
  <c r="AL180" i="9"/>
  <c r="AX184" i="9"/>
  <c r="BB186" i="9"/>
  <c r="AP188" i="9"/>
  <c r="AV189" i="9"/>
  <c r="AY176" i="9"/>
  <c r="BV175" i="9"/>
  <c r="AL176" i="9"/>
  <c r="BZ179" i="9"/>
  <c r="BR186" i="9"/>
  <c r="AH188" i="9"/>
  <c r="AN189" i="9"/>
  <c r="AW189" i="9"/>
  <c r="O189" i="9"/>
  <c r="Z181" i="9"/>
  <c r="G189" i="9"/>
  <c r="P189" i="9"/>
  <c r="X176" i="9"/>
  <c r="BO176" i="9"/>
  <c r="BX180" i="9"/>
  <c r="BG184" i="9"/>
  <c r="BP188" i="9"/>
  <c r="H189" i="9"/>
  <c r="Q189" i="9"/>
  <c r="BX176" i="9"/>
  <c r="Z177" i="9"/>
  <c r="BG176" i="9"/>
  <c r="BQ176" i="9"/>
  <c r="CB174" i="9"/>
  <c r="CA175" i="9"/>
  <c r="R176" i="9"/>
  <c r="CA178" i="9"/>
  <c r="CB179" i="9"/>
  <c r="BI184" i="9"/>
  <c r="CB182" i="9"/>
  <c r="CA183" i="9"/>
  <c r="R184" i="9"/>
  <c r="BI188" i="9"/>
  <c r="BR185" i="9"/>
  <c r="CA186" i="9"/>
  <c r="BR187" i="9"/>
  <c r="J188" i="9"/>
  <c r="V188" i="9"/>
  <c r="BN177" i="9"/>
  <c r="BZ185" i="9"/>
  <c r="R188" i="9"/>
  <c r="CC174" i="9"/>
  <c r="BI180" i="9"/>
  <c r="BV178" i="9"/>
  <c r="CC179" i="9"/>
  <c r="BK184" i="9"/>
  <c r="CC182" i="9"/>
  <c r="BV183" i="9"/>
  <c r="CB186" i="9"/>
  <c r="CA187" i="9"/>
  <c r="T189" i="9"/>
  <c r="BM176" i="9"/>
  <c r="BP176" i="9"/>
  <c r="I189" i="9"/>
  <c r="BN174" i="9"/>
  <c r="CC175" i="9"/>
  <c r="J176" i="9"/>
  <c r="W180" i="9"/>
  <c r="BV179" i="9"/>
  <c r="W184" i="9"/>
  <c r="BW184" i="9"/>
  <c r="CC183" i="9"/>
  <c r="BT184" i="9"/>
  <c r="J184" i="9"/>
  <c r="BK188" i="9"/>
  <c r="BT188" i="9"/>
  <c r="CC186" i="9"/>
  <c r="CB187" i="9"/>
  <c r="F188" i="9"/>
  <c r="L189" i="9"/>
  <c r="U189" i="9"/>
  <c r="BW180" i="9"/>
  <c r="BZ180" i="9" s="1"/>
  <c r="Z178" i="9"/>
  <c r="CA182" i="9"/>
  <c r="Z183" i="9"/>
  <c r="BN175" i="9"/>
  <c r="V176" i="9"/>
  <c r="X180" i="9"/>
  <c r="BL180" i="9"/>
  <c r="BU180" i="9"/>
  <c r="BN178" i="9"/>
  <c r="BN179" i="9"/>
  <c r="BM184" i="9"/>
  <c r="BX184" i="9"/>
  <c r="BN183" i="9"/>
  <c r="V184" i="9"/>
  <c r="W188" i="9"/>
  <c r="BL188" i="9"/>
  <c r="BU188" i="9"/>
  <c r="BN186" i="9"/>
  <c r="CC187" i="9"/>
  <c r="M189" i="9"/>
  <c r="Y176" i="9"/>
  <c r="BJ174" i="9"/>
  <c r="CA173" i="9"/>
  <c r="BH176" i="9"/>
  <c r="Z174" i="9"/>
  <c r="BI176" i="9"/>
  <c r="W176" i="9"/>
  <c r="D189" i="9"/>
  <c r="CA179" i="9"/>
  <c r="CA185" i="9"/>
  <c r="C189" i="9"/>
  <c r="K189" i="9"/>
  <c r="S189" i="9"/>
  <c r="AE189" i="9"/>
  <c r="AM189" i="9"/>
  <c r="AU189" i="9"/>
  <c r="CB173" i="9"/>
  <c r="Z173" i="9"/>
  <c r="CC173" i="9"/>
  <c r="CA174" i="9"/>
  <c r="BB173" i="9"/>
  <c r="BN173" i="9"/>
  <c r="BV173" i="9"/>
  <c r="BJ175" i="9"/>
  <c r="BJ181" i="9"/>
  <c r="BR181" i="9"/>
  <c r="BZ181" i="9"/>
  <c r="CB185" i="9"/>
  <c r="BJ186" i="9"/>
  <c r="BK176" i="9"/>
  <c r="CA181" i="9"/>
  <c r="Z185" i="9"/>
  <c r="CC185" i="9"/>
  <c r="CB175" i="9"/>
  <c r="BJ177" i="9"/>
  <c r="BR177" i="9"/>
  <c r="BZ177" i="9"/>
  <c r="CB181" i="9"/>
  <c r="BJ182" i="9"/>
  <c r="BB185" i="9"/>
  <c r="BN185" i="9"/>
  <c r="BV185" i="9"/>
  <c r="BJ187" i="9"/>
  <c r="CA177" i="9"/>
  <c r="CC181" i="9"/>
  <c r="BJ173" i="9"/>
  <c r="BR173" i="9"/>
  <c r="BZ173" i="9"/>
  <c r="CB177" i="9"/>
  <c r="BJ178" i="9"/>
  <c r="BB181" i="9"/>
  <c r="BN181" i="9"/>
  <c r="BV181" i="9"/>
  <c r="BJ183" i="9"/>
  <c r="CB183" i="9"/>
  <c r="CC177" i="9"/>
  <c r="EH167" i="2"/>
  <c r="EG167" i="2"/>
  <c r="EF167" i="2"/>
  <c r="EE167" i="2"/>
  <c r="ED167" i="2"/>
  <c r="EC167" i="2"/>
  <c r="EB167" i="2"/>
  <c r="EA167" i="2"/>
  <c r="DZ167" i="2"/>
  <c r="DY167" i="2"/>
  <c r="DX167" i="2"/>
  <c r="EP167" i="2" s="1"/>
  <c r="DI167" i="2"/>
  <c r="DH167" i="2"/>
  <c r="DG167" i="2"/>
  <c r="DF167" i="2"/>
  <c r="DE167" i="2"/>
  <c r="DD167" i="2"/>
  <c r="DC167" i="2"/>
  <c r="DB167" i="2"/>
  <c r="DA167" i="2"/>
  <c r="CZ167" i="2"/>
  <c r="CY167" i="2"/>
  <c r="DP167" i="2" s="1"/>
  <c r="CJ167" i="2"/>
  <c r="CI167" i="2"/>
  <c r="CH167" i="2"/>
  <c r="CG167" i="2"/>
  <c r="CF167" i="2"/>
  <c r="CE167" i="2"/>
  <c r="CD167" i="2"/>
  <c r="CC167" i="2"/>
  <c r="CB167" i="2"/>
  <c r="CA167" i="2"/>
  <c r="BZ167" i="2"/>
  <c r="BK167" i="2"/>
  <c r="BJ167" i="2"/>
  <c r="BI167" i="2"/>
  <c r="BH167" i="2"/>
  <c r="BG167" i="2"/>
  <c r="BF167" i="2"/>
  <c r="BE167" i="2"/>
  <c r="BD167" i="2"/>
  <c r="BC167" i="2"/>
  <c r="BB167" i="2"/>
  <c r="BA167" i="2"/>
  <c r="BR167" i="2" s="1"/>
  <c r="AL167" i="2"/>
  <c r="AK167" i="2"/>
  <c r="AJ167" i="2"/>
  <c r="AI167" i="2"/>
  <c r="AH167" i="2"/>
  <c r="AG167" i="2"/>
  <c r="AF167" i="2"/>
  <c r="AE167" i="2"/>
  <c r="AD167" i="2"/>
  <c r="AC167" i="2"/>
  <c r="AB167" i="2"/>
  <c r="M167" i="2"/>
  <c r="L167" i="2"/>
  <c r="K167" i="2"/>
  <c r="J167" i="2"/>
  <c r="I167" i="2"/>
  <c r="H167" i="2"/>
  <c r="G167" i="2"/>
  <c r="F167" i="2"/>
  <c r="E167" i="2"/>
  <c r="D167" i="2"/>
  <c r="C167" i="2"/>
  <c r="V167" i="2" s="1"/>
  <c r="ER166" i="2"/>
  <c r="EQ166" i="2"/>
  <c r="EP166" i="2"/>
  <c r="EO166" i="2"/>
  <c r="EN166" i="2"/>
  <c r="EM166" i="2"/>
  <c r="EL166" i="2"/>
  <c r="EK166" i="2"/>
  <c r="EJ166" i="2"/>
  <c r="EI166" i="2"/>
  <c r="DS166" i="2"/>
  <c r="DR166" i="2"/>
  <c r="DQ166" i="2"/>
  <c r="DP166" i="2"/>
  <c r="DO166" i="2"/>
  <c r="DN166" i="2"/>
  <c r="DM166" i="2"/>
  <c r="DL166" i="2"/>
  <c r="DK166" i="2"/>
  <c r="DJ166" i="2"/>
  <c r="CT166" i="2"/>
  <c r="CS166" i="2"/>
  <c r="CR166" i="2"/>
  <c r="CQ166" i="2"/>
  <c r="CP166" i="2"/>
  <c r="CO166" i="2"/>
  <c r="CN166" i="2"/>
  <c r="CM166" i="2"/>
  <c r="CL166" i="2"/>
  <c r="CK166" i="2"/>
  <c r="BU166" i="2"/>
  <c r="BT166" i="2"/>
  <c r="BS166" i="2"/>
  <c r="BR166" i="2"/>
  <c r="BQ166" i="2"/>
  <c r="BP166" i="2"/>
  <c r="BO166" i="2"/>
  <c r="BN166" i="2"/>
  <c r="BM166" i="2"/>
  <c r="BL166" i="2"/>
  <c r="AV166" i="2"/>
  <c r="AU166" i="2"/>
  <c r="AT166" i="2"/>
  <c r="AS166" i="2"/>
  <c r="AR166" i="2"/>
  <c r="AQ166" i="2"/>
  <c r="AP166" i="2"/>
  <c r="AO166" i="2"/>
  <c r="AN166" i="2"/>
  <c r="AM166" i="2"/>
  <c r="W166" i="2"/>
  <c r="V166" i="2"/>
  <c r="U166" i="2"/>
  <c r="T166" i="2"/>
  <c r="S166" i="2"/>
  <c r="R166" i="2"/>
  <c r="Q166" i="2"/>
  <c r="P166" i="2"/>
  <c r="O166" i="2"/>
  <c r="N166" i="2"/>
  <c r="ER165" i="2"/>
  <c r="EQ165" i="2"/>
  <c r="EP165" i="2"/>
  <c r="EO165" i="2"/>
  <c r="EN165" i="2"/>
  <c r="EM165" i="2"/>
  <c r="EL165" i="2"/>
  <c r="EK165" i="2"/>
  <c r="EJ165" i="2"/>
  <c r="EI165" i="2"/>
  <c r="DS165" i="2"/>
  <c r="DR165" i="2"/>
  <c r="DQ165" i="2"/>
  <c r="DP165" i="2"/>
  <c r="DO165" i="2"/>
  <c r="DN165" i="2"/>
  <c r="DM165" i="2"/>
  <c r="DL165" i="2"/>
  <c r="DK165" i="2"/>
  <c r="DJ165" i="2"/>
  <c r="CT165" i="2"/>
  <c r="CS165" i="2"/>
  <c r="CR165" i="2"/>
  <c r="CQ165" i="2"/>
  <c r="CP165" i="2"/>
  <c r="CO165" i="2"/>
  <c r="CN165" i="2"/>
  <c r="CM165" i="2"/>
  <c r="CL165" i="2"/>
  <c r="CK165" i="2"/>
  <c r="BU165" i="2"/>
  <c r="BT165" i="2"/>
  <c r="BS165" i="2"/>
  <c r="BR165" i="2"/>
  <c r="BQ165" i="2"/>
  <c r="BP165" i="2"/>
  <c r="BO165" i="2"/>
  <c r="BN165" i="2"/>
  <c r="BM165" i="2"/>
  <c r="BL165" i="2"/>
  <c r="AV165" i="2"/>
  <c r="AU165" i="2"/>
  <c r="AT165" i="2"/>
  <c r="AS165" i="2"/>
  <c r="AR165" i="2"/>
  <c r="AQ165" i="2"/>
  <c r="AP165" i="2"/>
  <c r="AO165" i="2"/>
  <c r="AN165" i="2"/>
  <c r="AM165" i="2"/>
  <c r="W165" i="2"/>
  <c r="V165" i="2"/>
  <c r="U165" i="2"/>
  <c r="T165" i="2"/>
  <c r="S165" i="2"/>
  <c r="R165" i="2"/>
  <c r="Q165" i="2"/>
  <c r="P165" i="2"/>
  <c r="O165" i="2"/>
  <c r="N165" i="2"/>
  <c r="ER164" i="2"/>
  <c r="EQ164" i="2"/>
  <c r="EP164" i="2"/>
  <c r="EO164" i="2"/>
  <c r="EN164" i="2"/>
  <c r="EM164" i="2"/>
  <c r="EL164" i="2"/>
  <c r="EK164" i="2"/>
  <c r="EJ164" i="2"/>
  <c r="EI164" i="2"/>
  <c r="DS164" i="2"/>
  <c r="DR164" i="2"/>
  <c r="DQ164" i="2"/>
  <c r="DP164" i="2"/>
  <c r="DO164" i="2"/>
  <c r="DN164" i="2"/>
  <c r="DM164" i="2"/>
  <c r="DL164" i="2"/>
  <c r="DK164" i="2"/>
  <c r="DJ164" i="2"/>
  <c r="CT164" i="2"/>
  <c r="CS164" i="2"/>
  <c r="CR164" i="2"/>
  <c r="CQ164" i="2"/>
  <c r="CP164" i="2"/>
  <c r="CO164" i="2"/>
  <c r="CN164" i="2"/>
  <c r="CM164" i="2"/>
  <c r="CL164" i="2"/>
  <c r="CK164" i="2"/>
  <c r="BU164" i="2"/>
  <c r="BT164" i="2"/>
  <c r="BS164" i="2"/>
  <c r="BR164" i="2"/>
  <c r="BQ164" i="2"/>
  <c r="BP164" i="2"/>
  <c r="BO164" i="2"/>
  <c r="BN164" i="2"/>
  <c r="BM164" i="2"/>
  <c r="BL164" i="2"/>
  <c r="AV164" i="2"/>
  <c r="AU164" i="2"/>
  <c r="AT164" i="2"/>
  <c r="AS164" i="2"/>
  <c r="AR164" i="2"/>
  <c r="AQ164" i="2"/>
  <c r="AP164" i="2"/>
  <c r="AO164" i="2"/>
  <c r="AN164" i="2"/>
  <c r="AM164" i="2"/>
  <c r="W164" i="2"/>
  <c r="V164" i="2"/>
  <c r="U164" i="2"/>
  <c r="T164" i="2"/>
  <c r="S164" i="2"/>
  <c r="R164" i="2"/>
  <c r="Q164" i="2"/>
  <c r="P164" i="2"/>
  <c r="O164" i="2"/>
  <c r="N164" i="2"/>
  <c r="EH163" i="2"/>
  <c r="EG163" i="2"/>
  <c r="EF163" i="2"/>
  <c r="EE163" i="2"/>
  <c r="ED163" i="2"/>
  <c r="EC163" i="2"/>
  <c r="EB163" i="2"/>
  <c r="EA163" i="2"/>
  <c r="DZ163" i="2"/>
  <c r="DY163" i="2"/>
  <c r="DX163" i="2"/>
  <c r="DI163" i="2"/>
  <c r="DH163" i="2"/>
  <c r="DG163" i="2"/>
  <c r="DF163" i="2"/>
  <c r="DE163" i="2"/>
  <c r="DD163" i="2"/>
  <c r="DC163" i="2"/>
  <c r="DB163" i="2"/>
  <c r="DA163" i="2"/>
  <c r="CZ163" i="2"/>
  <c r="CY163" i="2"/>
  <c r="DP163" i="2" s="1"/>
  <c r="CJ163" i="2"/>
  <c r="CI163" i="2"/>
  <c r="CH163" i="2"/>
  <c r="CG163" i="2"/>
  <c r="CF163" i="2"/>
  <c r="CE163" i="2"/>
  <c r="CD163" i="2"/>
  <c r="CC163" i="2"/>
  <c r="CB163" i="2"/>
  <c r="CA163" i="2"/>
  <c r="BZ163" i="2"/>
  <c r="BK163" i="2"/>
  <c r="BJ163" i="2"/>
  <c r="BI163" i="2"/>
  <c r="BH163" i="2"/>
  <c r="BG163" i="2"/>
  <c r="BF163" i="2"/>
  <c r="BE163" i="2"/>
  <c r="BD163" i="2"/>
  <c r="BC163" i="2"/>
  <c r="BB163" i="2"/>
  <c r="BA163" i="2"/>
  <c r="BT163" i="2" s="1"/>
  <c r="AL163" i="2"/>
  <c r="AK163" i="2"/>
  <c r="AJ163" i="2"/>
  <c r="AI163" i="2"/>
  <c r="AH163" i="2"/>
  <c r="AG163" i="2"/>
  <c r="AF163" i="2"/>
  <c r="AE163" i="2"/>
  <c r="AD163" i="2"/>
  <c r="AC163" i="2"/>
  <c r="AB163" i="2"/>
  <c r="AR163" i="2" s="1"/>
  <c r="M163" i="2"/>
  <c r="L163" i="2"/>
  <c r="K163" i="2"/>
  <c r="J163" i="2"/>
  <c r="I163" i="2"/>
  <c r="H163" i="2"/>
  <c r="G163" i="2"/>
  <c r="F163" i="2"/>
  <c r="E163" i="2"/>
  <c r="D163" i="2"/>
  <c r="C163" i="2"/>
  <c r="ER162" i="2"/>
  <c r="EQ162" i="2"/>
  <c r="EP162" i="2"/>
  <c r="EO162" i="2"/>
  <c r="EN162" i="2"/>
  <c r="EM162" i="2"/>
  <c r="EL162" i="2"/>
  <c r="EK162" i="2"/>
  <c r="EJ162" i="2"/>
  <c r="EI162" i="2"/>
  <c r="DS162" i="2"/>
  <c r="DR162" i="2"/>
  <c r="DQ162" i="2"/>
  <c r="DP162" i="2"/>
  <c r="DO162" i="2"/>
  <c r="DN162" i="2"/>
  <c r="DM162" i="2"/>
  <c r="DL162" i="2"/>
  <c r="DK162" i="2"/>
  <c r="DJ162" i="2"/>
  <c r="CT162" i="2"/>
  <c r="CS162" i="2"/>
  <c r="CR162" i="2"/>
  <c r="CQ162" i="2"/>
  <c r="CP162" i="2"/>
  <c r="CO162" i="2"/>
  <c r="CN162" i="2"/>
  <c r="CM162" i="2"/>
  <c r="CL162" i="2"/>
  <c r="CK162" i="2"/>
  <c r="BU162" i="2"/>
  <c r="BT162" i="2"/>
  <c r="BS162" i="2"/>
  <c r="BR162" i="2"/>
  <c r="BQ162" i="2"/>
  <c r="BP162" i="2"/>
  <c r="BO162" i="2"/>
  <c r="BN162" i="2"/>
  <c r="BM162" i="2"/>
  <c r="BL162" i="2"/>
  <c r="AV162" i="2"/>
  <c r="AU162" i="2"/>
  <c r="AT162" i="2"/>
  <c r="AS162" i="2"/>
  <c r="AR162" i="2"/>
  <c r="AQ162" i="2"/>
  <c r="AP162" i="2"/>
  <c r="AO162" i="2"/>
  <c r="AN162" i="2"/>
  <c r="AM162" i="2"/>
  <c r="W162" i="2"/>
  <c r="V162" i="2"/>
  <c r="U162" i="2"/>
  <c r="T162" i="2"/>
  <c r="S162" i="2"/>
  <c r="R162" i="2"/>
  <c r="Q162" i="2"/>
  <c r="P162" i="2"/>
  <c r="O162" i="2"/>
  <c r="N162" i="2"/>
  <c r="ER161" i="2"/>
  <c r="EQ161" i="2"/>
  <c r="EP161" i="2"/>
  <c r="EO161" i="2"/>
  <c r="EN161" i="2"/>
  <c r="EM161" i="2"/>
  <c r="EL161" i="2"/>
  <c r="EK161" i="2"/>
  <c r="EJ161" i="2"/>
  <c r="EI161" i="2"/>
  <c r="DS161" i="2"/>
  <c r="DR161" i="2"/>
  <c r="DQ161" i="2"/>
  <c r="DP161" i="2"/>
  <c r="DO161" i="2"/>
  <c r="DN161" i="2"/>
  <c r="DM161" i="2"/>
  <c r="DL161" i="2"/>
  <c r="DK161" i="2"/>
  <c r="DJ161" i="2"/>
  <c r="CT161" i="2"/>
  <c r="CS161" i="2"/>
  <c r="CR161" i="2"/>
  <c r="CQ161" i="2"/>
  <c r="CP161" i="2"/>
  <c r="CO161" i="2"/>
  <c r="CN161" i="2"/>
  <c r="CM161" i="2"/>
  <c r="CL161" i="2"/>
  <c r="CK161" i="2"/>
  <c r="BU161" i="2"/>
  <c r="BT161" i="2"/>
  <c r="BS161" i="2"/>
  <c r="BR161" i="2"/>
  <c r="BQ161" i="2"/>
  <c r="BP161" i="2"/>
  <c r="BO161" i="2"/>
  <c r="BN161" i="2"/>
  <c r="BM161" i="2"/>
  <c r="BL161" i="2"/>
  <c r="AV161" i="2"/>
  <c r="AU161" i="2"/>
  <c r="AT161" i="2"/>
  <c r="AS161" i="2"/>
  <c r="AR161" i="2"/>
  <c r="AQ161" i="2"/>
  <c r="AP161" i="2"/>
  <c r="AO161" i="2"/>
  <c r="AN161" i="2"/>
  <c r="AM161" i="2"/>
  <c r="W161" i="2"/>
  <c r="V161" i="2"/>
  <c r="U161" i="2"/>
  <c r="T161" i="2"/>
  <c r="S161" i="2"/>
  <c r="R161" i="2"/>
  <c r="Q161" i="2"/>
  <c r="P161" i="2"/>
  <c r="O161" i="2"/>
  <c r="N161" i="2"/>
  <c r="ER160" i="2"/>
  <c r="EQ160" i="2"/>
  <c r="EP160" i="2"/>
  <c r="EO160" i="2"/>
  <c r="EN160" i="2"/>
  <c r="EM160" i="2"/>
  <c r="EL160" i="2"/>
  <c r="EK160" i="2"/>
  <c r="EJ160" i="2"/>
  <c r="EI160" i="2"/>
  <c r="DS160" i="2"/>
  <c r="DR160" i="2"/>
  <c r="DQ160" i="2"/>
  <c r="DP160" i="2"/>
  <c r="DO160" i="2"/>
  <c r="DN160" i="2"/>
  <c r="DM160" i="2"/>
  <c r="DL160" i="2"/>
  <c r="DK160" i="2"/>
  <c r="DJ160" i="2"/>
  <c r="CT160" i="2"/>
  <c r="CS160" i="2"/>
  <c r="CR160" i="2"/>
  <c r="CQ160" i="2"/>
  <c r="CP160" i="2"/>
  <c r="CO160" i="2"/>
  <c r="CN160" i="2"/>
  <c r="CM160" i="2"/>
  <c r="CL160" i="2"/>
  <c r="CK160" i="2"/>
  <c r="BU160" i="2"/>
  <c r="BT160" i="2"/>
  <c r="BS160" i="2"/>
  <c r="BR160" i="2"/>
  <c r="BQ160" i="2"/>
  <c r="BP160" i="2"/>
  <c r="BO160" i="2"/>
  <c r="BN160" i="2"/>
  <c r="BM160" i="2"/>
  <c r="BL160" i="2"/>
  <c r="AV160" i="2"/>
  <c r="AU160" i="2"/>
  <c r="AT160" i="2"/>
  <c r="AS160" i="2"/>
  <c r="AR160" i="2"/>
  <c r="AQ160" i="2"/>
  <c r="AP160" i="2"/>
  <c r="AO160" i="2"/>
  <c r="AN160" i="2"/>
  <c r="AM160" i="2"/>
  <c r="W160" i="2"/>
  <c r="V160" i="2"/>
  <c r="U160" i="2"/>
  <c r="T160" i="2"/>
  <c r="S160" i="2"/>
  <c r="R160" i="2"/>
  <c r="Q160" i="2"/>
  <c r="P160" i="2"/>
  <c r="O160" i="2"/>
  <c r="N160" i="2"/>
  <c r="EH159" i="2"/>
  <c r="EG159" i="2"/>
  <c r="EF159" i="2"/>
  <c r="EE159" i="2"/>
  <c r="ED159" i="2"/>
  <c r="EC159" i="2"/>
  <c r="EB159" i="2"/>
  <c r="EA159" i="2"/>
  <c r="DZ159" i="2"/>
  <c r="DY159" i="2"/>
  <c r="DX159" i="2"/>
  <c r="EL159" i="2" s="1"/>
  <c r="DI159" i="2"/>
  <c r="DH159" i="2"/>
  <c r="DG159" i="2"/>
  <c r="DF159" i="2"/>
  <c r="DE159" i="2"/>
  <c r="DD159" i="2"/>
  <c r="DC159" i="2"/>
  <c r="DB159" i="2"/>
  <c r="DA159" i="2"/>
  <c r="CZ159" i="2"/>
  <c r="CY159" i="2"/>
  <c r="DQ159" i="2" s="1"/>
  <c r="CJ159" i="2"/>
  <c r="CI159" i="2"/>
  <c r="CH159" i="2"/>
  <c r="CG159" i="2"/>
  <c r="CF159" i="2"/>
  <c r="CE159" i="2"/>
  <c r="CD159" i="2"/>
  <c r="CC159" i="2"/>
  <c r="CB159" i="2"/>
  <c r="CA159" i="2"/>
  <c r="BZ159" i="2"/>
  <c r="CP159" i="2" s="1"/>
  <c r="BK159" i="2"/>
  <c r="BJ159" i="2"/>
  <c r="BI159" i="2"/>
  <c r="BH159" i="2"/>
  <c r="BG159" i="2"/>
  <c r="BF159" i="2"/>
  <c r="BE159" i="2"/>
  <c r="BD159" i="2"/>
  <c r="BC159" i="2"/>
  <c r="BB159" i="2"/>
  <c r="BA159" i="2"/>
  <c r="BT159" i="2" s="1"/>
  <c r="AL159" i="2"/>
  <c r="AK159" i="2"/>
  <c r="AJ159" i="2"/>
  <c r="AI159" i="2"/>
  <c r="AH159" i="2"/>
  <c r="AG159" i="2"/>
  <c r="AF159" i="2"/>
  <c r="AE159" i="2"/>
  <c r="AD159" i="2"/>
  <c r="AC159" i="2"/>
  <c r="AB159" i="2"/>
  <c r="M159" i="2"/>
  <c r="L159" i="2"/>
  <c r="K159" i="2"/>
  <c r="J159" i="2"/>
  <c r="I159" i="2"/>
  <c r="H159" i="2"/>
  <c r="G159" i="2"/>
  <c r="F159" i="2"/>
  <c r="E159" i="2"/>
  <c r="D159" i="2"/>
  <c r="C159" i="2"/>
  <c r="ER158" i="2"/>
  <c r="EQ158" i="2"/>
  <c r="EP158" i="2"/>
  <c r="EO158" i="2"/>
  <c r="EN158" i="2"/>
  <c r="EM158" i="2"/>
  <c r="EL158" i="2"/>
  <c r="EK158" i="2"/>
  <c r="EJ158" i="2"/>
  <c r="EI158" i="2"/>
  <c r="DS158" i="2"/>
  <c r="DR158" i="2"/>
  <c r="DQ158" i="2"/>
  <c r="DP158" i="2"/>
  <c r="DO158" i="2"/>
  <c r="DN158" i="2"/>
  <c r="DM158" i="2"/>
  <c r="DL158" i="2"/>
  <c r="DK158" i="2"/>
  <c r="DJ158" i="2"/>
  <c r="CT158" i="2"/>
  <c r="CS158" i="2"/>
  <c r="CR158" i="2"/>
  <c r="CQ158" i="2"/>
  <c r="CP158" i="2"/>
  <c r="CO158" i="2"/>
  <c r="CN158" i="2"/>
  <c r="CM158" i="2"/>
  <c r="CL158" i="2"/>
  <c r="CK158" i="2"/>
  <c r="BU158" i="2"/>
  <c r="BT158" i="2"/>
  <c r="BS158" i="2"/>
  <c r="BR158" i="2"/>
  <c r="BQ158" i="2"/>
  <c r="BP158" i="2"/>
  <c r="BO158" i="2"/>
  <c r="BN158" i="2"/>
  <c r="BM158" i="2"/>
  <c r="BL158" i="2"/>
  <c r="AV158" i="2"/>
  <c r="AU158" i="2"/>
  <c r="AT158" i="2"/>
  <c r="AS158" i="2"/>
  <c r="AR158" i="2"/>
  <c r="AQ158" i="2"/>
  <c r="AP158" i="2"/>
  <c r="AO158" i="2"/>
  <c r="AN158" i="2"/>
  <c r="AM158" i="2"/>
  <c r="W158" i="2"/>
  <c r="V158" i="2"/>
  <c r="U158" i="2"/>
  <c r="T158" i="2"/>
  <c r="S158" i="2"/>
  <c r="R158" i="2"/>
  <c r="Q158" i="2"/>
  <c r="P158" i="2"/>
  <c r="O158" i="2"/>
  <c r="N158" i="2"/>
  <c r="ER157" i="2"/>
  <c r="EQ157" i="2"/>
  <c r="EP157" i="2"/>
  <c r="EO157" i="2"/>
  <c r="EN157" i="2"/>
  <c r="EM157" i="2"/>
  <c r="EL157" i="2"/>
  <c r="EK157" i="2"/>
  <c r="EJ157" i="2"/>
  <c r="EI157" i="2"/>
  <c r="DS157" i="2"/>
  <c r="DR157" i="2"/>
  <c r="DQ157" i="2"/>
  <c r="DP157" i="2"/>
  <c r="DO157" i="2"/>
  <c r="DN157" i="2"/>
  <c r="DM157" i="2"/>
  <c r="DL157" i="2"/>
  <c r="DK157" i="2"/>
  <c r="DJ157" i="2"/>
  <c r="CT157" i="2"/>
  <c r="CS157" i="2"/>
  <c r="CR157" i="2"/>
  <c r="CQ157" i="2"/>
  <c r="CP157" i="2"/>
  <c r="CO157" i="2"/>
  <c r="CN157" i="2"/>
  <c r="CM157" i="2"/>
  <c r="CL157" i="2"/>
  <c r="CK157" i="2"/>
  <c r="BU157" i="2"/>
  <c r="BT157" i="2"/>
  <c r="BS157" i="2"/>
  <c r="BR157" i="2"/>
  <c r="BQ157" i="2"/>
  <c r="BP157" i="2"/>
  <c r="BO157" i="2"/>
  <c r="BN157" i="2"/>
  <c r="BM157" i="2"/>
  <c r="BL157" i="2"/>
  <c r="AV157" i="2"/>
  <c r="AU157" i="2"/>
  <c r="AT157" i="2"/>
  <c r="AS157" i="2"/>
  <c r="AR157" i="2"/>
  <c r="AQ157" i="2"/>
  <c r="AP157" i="2"/>
  <c r="AO157" i="2"/>
  <c r="AN157" i="2"/>
  <c r="AM157" i="2"/>
  <c r="W157" i="2"/>
  <c r="V157" i="2"/>
  <c r="U157" i="2"/>
  <c r="T157" i="2"/>
  <c r="S157" i="2"/>
  <c r="R157" i="2"/>
  <c r="Q157" i="2"/>
  <c r="P157" i="2"/>
  <c r="O157" i="2"/>
  <c r="N157" i="2"/>
  <c r="ER156" i="2"/>
  <c r="EQ156" i="2"/>
  <c r="EP156" i="2"/>
  <c r="EO156" i="2"/>
  <c r="EN156" i="2"/>
  <c r="EM156" i="2"/>
  <c r="EL156" i="2"/>
  <c r="EK156" i="2"/>
  <c r="EJ156" i="2"/>
  <c r="EI156" i="2"/>
  <c r="DS156" i="2"/>
  <c r="DR156" i="2"/>
  <c r="DQ156" i="2"/>
  <c r="DP156" i="2"/>
  <c r="DO156" i="2"/>
  <c r="DN156" i="2"/>
  <c r="DM156" i="2"/>
  <c r="DL156" i="2"/>
  <c r="DK156" i="2"/>
  <c r="DJ156" i="2"/>
  <c r="CT156" i="2"/>
  <c r="CS156" i="2"/>
  <c r="CR156" i="2"/>
  <c r="CQ156" i="2"/>
  <c r="CP156" i="2"/>
  <c r="CO156" i="2"/>
  <c r="CN156" i="2"/>
  <c r="CM156" i="2"/>
  <c r="CL156" i="2"/>
  <c r="CK156" i="2"/>
  <c r="BU156" i="2"/>
  <c r="BT156" i="2"/>
  <c r="BS156" i="2"/>
  <c r="BR156" i="2"/>
  <c r="BQ156" i="2"/>
  <c r="BP156" i="2"/>
  <c r="BO156" i="2"/>
  <c r="BN156" i="2"/>
  <c r="BM156" i="2"/>
  <c r="BL156" i="2"/>
  <c r="AV156" i="2"/>
  <c r="AU156" i="2"/>
  <c r="AT156" i="2"/>
  <c r="AS156" i="2"/>
  <c r="AR156" i="2"/>
  <c r="AQ156" i="2"/>
  <c r="AP156" i="2"/>
  <c r="AO156" i="2"/>
  <c r="AN156" i="2"/>
  <c r="AM156" i="2"/>
  <c r="W156" i="2"/>
  <c r="V156" i="2"/>
  <c r="U156" i="2"/>
  <c r="T156" i="2"/>
  <c r="S156" i="2"/>
  <c r="R156" i="2"/>
  <c r="Q156" i="2"/>
  <c r="P156" i="2"/>
  <c r="O156" i="2"/>
  <c r="N156" i="2"/>
  <c r="EH155" i="2"/>
  <c r="EG155" i="2"/>
  <c r="EF155" i="2"/>
  <c r="EE155" i="2"/>
  <c r="ED155" i="2"/>
  <c r="EC155" i="2"/>
  <c r="EB155" i="2"/>
  <c r="EA155" i="2"/>
  <c r="DZ155" i="2"/>
  <c r="DY155" i="2"/>
  <c r="DX155" i="2"/>
  <c r="EN155" i="2" s="1"/>
  <c r="DI155" i="2"/>
  <c r="DH155" i="2"/>
  <c r="DG155" i="2"/>
  <c r="DF155" i="2"/>
  <c r="DE155" i="2"/>
  <c r="DD155" i="2"/>
  <c r="DC155" i="2"/>
  <c r="DB155" i="2"/>
  <c r="DA155" i="2"/>
  <c r="CZ155" i="2"/>
  <c r="CY155" i="2"/>
  <c r="DO155" i="2" s="1"/>
  <c r="CJ155" i="2"/>
  <c r="CI155" i="2"/>
  <c r="CH155" i="2"/>
  <c r="CG155" i="2"/>
  <c r="CF155" i="2"/>
  <c r="CE155" i="2"/>
  <c r="CD155" i="2"/>
  <c r="CC155" i="2"/>
  <c r="CB155" i="2"/>
  <c r="CA155" i="2"/>
  <c r="BZ155" i="2"/>
  <c r="BK155" i="2"/>
  <c r="BJ155" i="2"/>
  <c r="BI155" i="2"/>
  <c r="BH155" i="2"/>
  <c r="BG155" i="2"/>
  <c r="BF155" i="2"/>
  <c r="BE155" i="2"/>
  <c r="BD155" i="2"/>
  <c r="BC155" i="2"/>
  <c r="BB155" i="2"/>
  <c r="BA155" i="2"/>
  <c r="AL155" i="2"/>
  <c r="AK155" i="2"/>
  <c r="AJ155" i="2"/>
  <c r="AI155" i="2"/>
  <c r="AH155" i="2"/>
  <c r="AG155" i="2"/>
  <c r="AF155" i="2"/>
  <c r="AE155" i="2"/>
  <c r="AD155" i="2"/>
  <c r="AC155" i="2"/>
  <c r="AB155" i="2"/>
  <c r="M155" i="2"/>
  <c r="L155" i="2"/>
  <c r="K155" i="2"/>
  <c r="J155" i="2"/>
  <c r="I155" i="2"/>
  <c r="H155" i="2"/>
  <c r="G155" i="2"/>
  <c r="F155" i="2"/>
  <c r="E155" i="2"/>
  <c r="D155" i="2"/>
  <c r="C155" i="2"/>
  <c r="ER154" i="2"/>
  <c r="EQ154" i="2"/>
  <c r="EP154" i="2"/>
  <c r="EO154" i="2"/>
  <c r="EN154" i="2"/>
  <c r="EM154" i="2"/>
  <c r="EL154" i="2"/>
  <c r="EK154" i="2"/>
  <c r="EJ154" i="2"/>
  <c r="EI154" i="2"/>
  <c r="DS154" i="2"/>
  <c r="DR154" i="2"/>
  <c r="DQ154" i="2"/>
  <c r="DP154" i="2"/>
  <c r="DO154" i="2"/>
  <c r="DN154" i="2"/>
  <c r="DM154" i="2"/>
  <c r="DL154" i="2"/>
  <c r="DK154" i="2"/>
  <c r="DJ154" i="2"/>
  <c r="CT154" i="2"/>
  <c r="CS154" i="2"/>
  <c r="CR154" i="2"/>
  <c r="CQ154" i="2"/>
  <c r="CP154" i="2"/>
  <c r="CO154" i="2"/>
  <c r="CN154" i="2"/>
  <c r="CM154" i="2"/>
  <c r="CL154" i="2"/>
  <c r="CK154" i="2"/>
  <c r="BU154" i="2"/>
  <c r="BT154" i="2"/>
  <c r="BS154" i="2"/>
  <c r="BR154" i="2"/>
  <c r="BQ154" i="2"/>
  <c r="BP154" i="2"/>
  <c r="BO154" i="2"/>
  <c r="BN154" i="2"/>
  <c r="BM154" i="2"/>
  <c r="BL154" i="2"/>
  <c r="AV154" i="2"/>
  <c r="AU154" i="2"/>
  <c r="AT154" i="2"/>
  <c r="AS154" i="2"/>
  <c r="AR154" i="2"/>
  <c r="AQ154" i="2"/>
  <c r="AP154" i="2"/>
  <c r="AO154" i="2"/>
  <c r="AN154" i="2"/>
  <c r="AM154" i="2"/>
  <c r="W154" i="2"/>
  <c r="V154" i="2"/>
  <c r="U154" i="2"/>
  <c r="T154" i="2"/>
  <c r="S154" i="2"/>
  <c r="R154" i="2"/>
  <c r="Q154" i="2"/>
  <c r="P154" i="2"/>
  <c r="O154" i="2"/>
  <c r="N154" i="2"/>
  <c r="ER153" i="2"/>
  <c r="EQ153" i="2"/>
  <c r="EP153" i="2"/>
  <c r="EO153" i="2"/>
  <c r="EN153" i="2"/>
  <c r="EM153" i="2"/>
  <c r="EL153" i="2"/>
  <c r="EK153" i="2"/>
  <c r="EJ153" i="2"/>
  <c r="EI153" i="2"/>
  <c r="DS153" i="2"/>
  <c r="DR153" i="2"/>
  <c r="DQ153" i="2"/>
  <c r="DP153" i="2"/>
  <c r="DO153" i="2"/>
  <c r="DN153" i="2"/>
  <c r="DM153" i="2"/>
  <c r="DL153" i="2"/>
  <c r="DK153" i="2"/>
  <c r="DJ153" i="2"/>
  <c r="CT153" i="2"/>
  <c r="CS153" i="2"/>
  <c r="CR153" i="2"/>
  <c r="CQ153" i="2"/>
  <c r="CP153" i="2"/>
  <c r="CO153" i="2"/>
  <c r="CN153" i="2"/>
  <c r="CM153" i="2"/>
  <c r="CL153" i="2"/>
  <c r="CK153" i="2"/>
  <c r="BU153" i="2"/>
  <c r="BT153" i="2"/>
  <c r="BS153" i="2"/>
  <c r="BR153" i="2"/>
  <c r="BQ153" i="2"/>
  <c r="BP153" i="2"/>
  <c r="BO153" i="2"/>
  <c r="BN153" i="2"/>
  <c r="BM153" i="2"/>
  <c r="BL153" i="2"/>
  <c r="AV153" i="2"/>
  <c r="AU153" i="2"/>
  <c r="AT153" i="2"/>
  <c r="AS153" i="2"/>
  <c r="AR153" i="2"/>
  <c r="AQ153" i="2"/>
  <c r="AP153" i="2"/>
  <c r="AO153" i="2"/>
  <c r="AN153" i="2"/>
  <c r="AM153" i="2"/>
  <c r="W153" i="2"/>
  <c r="V153" i="2"/>
  <c r="U153" i="2"/>
  <c r="T153" i="2"/>
  <c r="S153" i="2"/>
  <c r="R153" i="2"/>
  <c r="Q153" i="2"/>
  <c r="P153" i="2"/>
  <c r="O153" i="2"/>
  <c r="N153" i="2"/>
  <c r="ER152" i="2"/>
  <c r="EQ152" i="2"/>
  <c r="EP152" i="2"/>
  <c r="EO152" i="2"/>
  <c r="EN152" i="2"/>
  <c r="EM152" i="2"/>
  <c r="EL152" i="2"/>
  <c r="EK152" i="2"/>
  <c r="EJ152" i="2"/>
  <c r="EI152" i="2"/>
  <c r="DS152" i="2"/>
  <c r="DR152" i="2"/>
  <c r="DQ152" i="2"/>
  <c r="DP152" i="2"/>
  <c r="DO152" i="2"/>
  <c r="DN152" i="2"/>
  <c r="DM152" i="2"/>
  <c r="DL152" i="2"/>
  <c r="DK152" i="2"/>
  <c r="DJ152" i="2"/>
  <c r="CT152" i="2"/>
  <c r="CS152" i="2"/>
  <c r="CR152" i="2"/>
  <c r="CQ152" i="2"/>
  <c r="CP152" i="2"/>
  <c r="CO152" i="2"/>
  <c r="CN152" i="2"/>
  <c r="CM152" i="2"/>
  <c r="CL152" i="2"/>
  <c r="CK152" i="2"/>
  <c r="BU152" i="2"/>
  <c r="BT152" i="2"/>
  <c r="BS152" i="2"/>
  <c r="BR152" i="2"/>
  <c r="BQ152" i="2"/>
  <c r="BP152" i="2"/>
  <c r="BO152" i="2"/>
  <c r="BN152" i="2"/>
  <c r="BM152" i="2"/>
  <c r="BL152" i="2"/>
  <c r="AV152" i="2"/>
  <c r="AU152" i="2"/>
  <c r="AT152" i="2"/>
  <c r="AS152" i="2"/>
  <c r="AR152" i="2"/>
  <c r="AQ152" i="2"/>
  <c r="AP152" i="2"/>
  <c r="AO152" i="2"/>
  <c r="AN152" i="2"/>
  <c r="AM152" i="2"/>
  <c r="W152" i="2"/>
  <c r="V152" i="2"/>
  <c r="U152" i="2"/>
  <c r="T152" i="2"/>
  <c r="S152" i="2"/>
  <c r="R152" i="2"/>
  <c r="Q152" i="2"/>
  <c r="P152" i="2"/>
  <c r="O152" i="2"/>
  <c r="N152" i="2"/>
  <c r="AV155" i="2" l="1"/>
  <c r="AM155" i="2"/>
  <c r="AO155" i="2"/>
  <c r="AP155" i="2"/>
  <c r="BP155" i="2"/>
  <c r="BN155" i="2"/>
  <c r="BM155" i="2"/>
  <c r="W159" i="2"/>
  <c r="Q159" i="2"/>
  <c r="O159" i="2"/>
  <c r="P159" i="2"/>
  <c r="AT159" i="2"/>
  <c r="AS159" i="2"/>
  <c r="EK159" i="2"/>
  <c r="S163" i="2"/>
  <c r="N163" i="2"/>
  <c r="P163" i="2"/>
  <c r="AD168" i="2"/>
  <c r="AL168" i="2"/>
  <c r="BN163" i="2"/>
  <c r="CM163" i="2"/>
  <c r="ER163" i="2"/>
  <c r="EP163" i="2"/>
  <c r="EI163" i="2"/>
  <c r="EL163" i="2"/>
  <c r="ED168" i="2"/>
  <c r="EO163" i="2"/>
  <c r="E168" i="2"/>
  <c r="M168" i="2"/>
  <c r="BI168" i="2"/>
  <c r="CS167" i="2"/>
  <c r="CR167" i="2"/>
  <c r="CQ167" i="2"/>
  <c r="CK167" i="2"/>
  <c r="DL167" i="2"/>
  <c r="DD168" i="2"/>
  <c r="EE168" i="2"/>
  <c r="T155" i="2"/>
  <c r="AS155" i="2"/>
  <c r="BO155" i="2"/>
  <c r="T159" i="2"/>
  <c r="Q163" i="2"/>
  <c r="O163" i="2"/>
  <c r="AO163" i="2"/>
  <c r="BR163" i="2"/>
  <c r="EQ163" i="2"/>
  <c r="P167" i="2"/>
  <c r="AG168" i="2"/>
  <c r="DE168" i="2"/>
  <c r="EF168" i="2"/>
  <c r="AT155" i="2"/>
  <c r="BR155" i="2"/>
  <c r="DL155" i="2"/>
  <c r="DJ155" i="2"/>
  <c r="BN159" i="2"/>
  <c r="BL159" i="2"/>
  <c r="DL159" i="2"/>
  <c r="R163" i="2"/>
  <c r="AP163" i="2"/>
  <c r="BF168" i="2"/>
  <c r="BS163" i="2"/>
  <c r="DB168" i="2"/>
  <c r="T167" i="2"/>
  <c r="DY168" i="2"/>
  <c r="EG168" i="2"/>
  <c r="AU155" i="2"/>
  <c r="BU155" i="2"/>
  <c r="DM155" i="2"/>
  <c r="DK155" i="2"/>
  <c r="EK155" i="2"/>
  <c r="R159" i="2"/>
  <c r="BO159" i="2"/>
  <c r="BM159" i="2"/>
  <c r="CM159" i="2"/>
  <c r="DP159" i="2"/>
  <c r="U163" i="2"/>
  <c r="AQ163" i="2"/>
  <c r="CN163" i="2"/>
  <c r="H168" i="2"/>
  <c r="U167" i="2"/>
  <c r="BD168" i="2"/>
  <c r="CT167" i="2"/>
  <c r="DN167" i="2"/>
  <c r="AF168" i="2"/>
  <c r="DN155" i="2"/>
  <c r="EL155" i="2"/>
  <c r="BP159" i="2"/>
  <c r="CN159" i="2"/>
  <c r="T163" i="2"/>
  <c r="V163" i="2"/>
  <c r="AH168" i="2"/>
  <c r="AT163" i="2"/>
  <c r="DZ168" i="2"/>
  <c r="EH168" i="2"/>
  <c r="I168" i="2"/>
  <c r="AB168" i="2"/>
  <c r="AJ168" i="2"/>
  <c r="BE168" i="2"/>
  <c r="CZ168" i="2"/>
  <c r="DH168" i="2"/>
  <c r="EO167" i="2"/>
  <c r="DQ155" i="2"/>
  <c r="EM155" i="2"/>
  <c r="BS159" i="2"/>
  <c r="CO159" i="2"/>
  <c r="W163" i="2"/>
  <c r="AI168" i="2"/>
  <c r="EA168" i="2"/>
  <c r="AC168" i="2"/>
  <c r="AM168" i="2" s="1"/>
  <c r="AK168" i="2"/>
  <c r="DA168" i="2"/>
  <c r="DI168" i="2"/>
  <c r="EB168" i="2"/>
  <c r="DP155" i="2"/>
  <c r="DR155" i="2"/>
  <c r="EP155" i="2"/>
  <c r="BR159" i="2"/>
  <c r="CR159" i="2"/>
  <c r="BB168" i="2"/>
  <c r="BJ168" i="2"/>
  <c r="DF168" i="2"/>
  <c r="K168" i="2"/>
  <c r="BG168" i="2"/>
  <c r="EC168" i="2"/>
  <c r="DS155" i="2"/>
  <c r="EO155" i="2"/>
  <c r="BQ159" i="2"/>
  <c r="BU159" i="2"/>
  <c r="CQ159" i="2"/>
  <c r="DR159" i="2"/>
  <c r="BC168" i="2"/>
  <c r="BK168" i="2"/>
  <c r="DG168" i="2"/>
  <c r="D168" i="2"/>
  <c r="L168" i="2"/>
  <c r="AE168" i="2"/>
  <c r="AO167" i="2"/>
  <c r="BH168" i="2"/>
  <c r="CN167" i="2"/>
  <c r="DC168" i="2"/>
  <c r="DM167" i="2"/>
  <c r="BZ188" i="9"/>
  <c r="BY189" i="9"/>
  <c r="BV188" i="9"/>
  <c r="BB188" i="9"/>
  <c r="BV180" i="9"/>
  <c r="Z188" i="9"/>
  <c r="BR188" i="9"/>
  <c r="CD187" i="9"/>
  <c r="BN188" i="9"/>
  <c r="BJ188" i="9"/>
  <c r="CB188" i="9"/>
  <c r="BR184" i="9"/>
  <c r="BB184" i="9"/>
  <c r="BH189" i="9"/>
  <c r="Z184" i="9"/>
  <c r="BT189" i="9"/>
  <c r="BN184" i="9"/>
  <c r="BP189" i="9"/>
  <c r="Y189" i="9"/>
  <c r="J189" i="9"/>
  <c r="AL189" i="9"/>
  <c r="CD179" i="9"/>
  <c r="BB180" i="9"/>
  <c r="AT189" i="9"/>
  <c r="BU189" i="9"/>
  <c r="Z180" i="9"/>
  <c r="N189" i="9"/>
  <c r="CC180" i="9"/>
  <c r="AZ189" i="9"/>
  <c r="CD178" i="9"/>
  <c r="BR180" i="9"/>
  <c r="BA189" i="9"/>
  <c r="BJ180" i="9"/>
  <c r="AX189" i="9"/>
  <c r="BV176" i="9"/>
  <c r="AH189" i="9"/>
  <c r="F189" i="9"/>
  <c r="BB176" i="9"/>
  <c r="CD174" i="9"/>
  <c r="CC176" i="9"/>
  <c r="BG189" i="9"/>
  <c r="V189" i="9"/>
  <c r="BS189" i="9"/>
  <c r="CR155" i="2"/>
  <c r="CH168" i="2"/>
  <c r="CA168" i="2"/>
  <c r="CI168" i="2"/>
  <c r="CB168" i="2"/>
  <c r="CJ168" i="2"/>
  <c r="CQ155" i="2"/>
  <c r="CC168" i="2"/>
  <c r="CD168" i="2"/>
  <c r="CE168" i="2"/>
  <c r="CF168" i="2"/>
  <c r="CG168" i="2"/>
  <c r="BL189" i="9"/>
  <c r="BM189" i="9"/>
  <c r="AP189" i="9"/>
  <c r="AY189" i="9"/>
  <c r="X189" i="9"/>
  <c r="BO189" i="9"/>
  <c r="BQ189" i="9"/>
  <c r="BX189" i="9"/>
  <c r="BW189" i="9"/>
  <c r="BJ184" i="9"/>
  <c r="CB180" i="9"/>
  <c r="CC188" i="9"/>
  <c r="BR176" i="9"/>
  <c r="Z176" i="9"/>
  <c r="BJ176" i="9"/>
  <c r="CD182" i="9"/>
  <c r="CD186" i="9"/>
  <c r="BN176" i="9"/>
  <c r="BZ184" i="9"/>
  <c r="W189" i="9"/>
  <c r="CD183" i="9"/>
  <c r="CC184" i="9"/>
  <c r="CD175" i="9"/>
  <c r="BI189" i="9"/>
  <c r="R189" i="9"/>
  <c r="CB176" i="9"/>
  <c r="CA188" i="9"/>
  <c r="CD185" i="9"/>
  <c r="CD177" i="9"/>
  <c r="CA180" i="9"/>
  <c r="CA184" i="9"/>
  <c r="CD181" i="9"/>
  <c r="CD173" i="9"/>
  <c r="CB184" i="9"/>
  <c r="BK189" i="9"/>
  <c r="CA176" i="9"/>
  <c r="AR168" i="2"/>
  <c r="AQ168" i="2"/>
  <c r="AP168" i="2"/>
  <c r="AO168" i="2"/>
  <c r="AV168" i="2"/>
  <c r="AN168" i="2"/>
  <c r="AU168" i="2"/>
  <c r="AT168" i="2"/>
  <c r="AS168" i="2"/>
  <c r="G168" i="2"/>
  <c r="U155" i="2"/>
  <c r="BQ155" i="2"/>
  <c r="CK155" i="2"/>
  <c r="CS155" i="2"/>
  <c r="S159" i="2"/>
  <c r="AM159" i="2"/>
  <c r="AU159" i="2"/>
  <c r="DK159" i="2"/>
  <c r="DS159" i="2"/>
  <c r="EM159" i="2"/>
  <c r="AS163" i="2"/>
  <c r="BM163" i="2"/>
  <c r="BU163" i="2"/>
  <c r="CO163" i="2"/>
  <c r="DQ163" i="2"/>
  <c r="EK163" i="2"/>
  <c r="O167" i="2"/>
  <c r="W167" i="2"/>
  <c r="AQ167" i="2"/>
  <c r="BS167" i="2"/>
  <c r="CM167" i="2"/>
  <c r="DO167" i="2"/>
  <c r="EI167" i="2"/>
  <c r="EQ167" i="2"/>
  <c r="S155" i="2"/>
  <c r="DO163" i="2"/>
  <c r="CL155" i="2"/>
  <c r="CT155" i="2"/>
  <c r="AN159" i="2"/>
  <c r="EN159" i="2"/>
  <c r="CP163" i="2"/>
  <c r="DJ163" i="2"/>
  <c r="DR163" i="2"/>
  <c r="AR167" i="2"/>
  <c r="BL167" i="2"/>
  <c r="BT167" i="2"/>
  <c r="EJ167" i="2"/>
  <c r="ER167" i="2"/>
  <c r="J168" i="2"/>
  <c r="BZ168" i="2"/>
  <c r="N155" i="2"/>
  <c r="AV159" i="2"/>
  <c r="O155" i="2"/>
  <c r="W155" i="2"/>
  <c r="AQ155" i="2"/>
  <c r="BS155" i="2"/>
  <c r="CM155" i="2"/>
  <c r="EI155" i="2"/>
  <c r="EQ155" i="2"/>
  <c r="U159" i="2"/>
  <c r="AO159" i="2"/>
  <c r="CK159" i="2"/>
  <c r="CS159" i="2"/>
  <c r="DM159" i="2"/>
  <c r="EO159" i="2"/>
  <c r="AM163" i="2"/>
  <c r="AU163" i="2"/>
  <c r="BO163" i="2"/>
  <c r="CQ163" i="2"/>
  <c r="DK163" i="2"/>
  <c r="DS163" i="2"/>
  <c r="EM163" i="2"/>
  <c r="Q167" i="2"/>
  <c r="AS167" i="2"/>
  <c r="BM167" i="2"/>
  <c r="BU167" i="2"/>
  <c r="CO167" i="2"/>
  <c r="DQ167" i="2"/>
  <c r="EK167" i="2"/>
  <c r="C168" i="2"/>
  <c r="V155" i="2"/>
  <c r="P155" i="2"/>
  <c r="AR155" i="2"/>
  <c r="BL155" i="2"/>
  <c r="BT155" i="2"/>
  <c r="CN155" i="2"/>
  <c r="EJ155" i="2"/>
  <c r="ER155" i="2"/>
  <c r="N159" i="2"/>
  <c r="V159" i="2"/>
  <c r="AP159" i="2"/>
  <c r="CL159" i="2"/>
  <c r="CT159" i="2"/>
  <c r="DN159" i="2"/>
  <c r="EP159" i="2"/>
  <c r="AN163" i="2"/>
  <c r="AV163" i="2"/>
  <c r="BP163" i="2"/>
  <c r="CR163" i="2"/>
  <c r="DL163" i="2"/>
  <c r="EN163" i="2"/>
  <c r="R167" i="2"/>
  <c r="AT167" i="2"/>
  <c r="BN167" i="2"/>
  <c r="CP167" i="2"/>
  <c r="DJ167" i="2"/>
  <c r="DR167" i="2"/>
  <c r="EL167" i="2"/>
  <c r="DX168" i="2"/>
  <c r="Q155" i="2"/>
  <c r="CO155" i="2"/>
  <c r="AQ159" i="2"/>
  <c r="DO159" i="2"/>
  <c r="EI159" i="2"/>
  <c r="EQ159" i="2"/>
  <c r="BQ163" i="2"/>
  <c r="CK163" i="2"/>
  <c r="CS163" i="2"/>
  <c r="DM163" i="2"/>
  <c r="S167" i="2"/>
  <c r="AM167" i="2"/>
  <c r="AU167" i="2"/>
  <c r="BO167" i="2"/>
  <c r="DK167" i="2"/>
  <c r="DS167" i="2"/>
  <c r="EM167" i="2"/>
  <c r="BA168" i="2"/>
  <c r="R155" i="2"/>
  <c r="CP155" i="2"/>
  <c r="AR159" i="2"/>
  <c r="EJ159" i="2"/>
  <c r="ER159" i="2"/>
  <c r="CL163" i="2"/>
  <c r="CT163" i="2"/>
  <c r="DN163" i="2"/>
  <c r="AN167" i="2"/>
  <c r="AV167" i="2"/>
  <c r="BP167" i="2"/>
  <c r="EN167" i="2"/>
  <c r="F168" i="2"/>
  <c r="BQ167" i="2"/>
  <c r="CY168" i="2"/>
  <c r="AN155" i="2"/>
  <c r="DJ159" i="2"/>
  <c r="BL163" i="2"/>
  <c r="EJ163" i="2"/>
  <c r="N167" i="2"/>
  <c r="AP167" i="2"/>
  <c r="CL167" i="2"/>
  <c r="BZ189" i="9" l="1"/>
  <c r="Z189" i="9"/>
  <c r="CD184" i="9"/>
  <c r="BV189" i="9"/>
  <c r="CD180" i="9"/>
  <c r="BN189" i="9"/>
  <c r="BB189" i="9"/>
  <c r="BJ189" i="9"/>
  <c r="BR189" i="9"/>
  <c r="CD176" i="9"/>
  <c r="CC189" i="9"/>
  <c r="CB189" i="9"/>
  <c r="CA189" i="9"/>
  <c r="CD188" i="9"/>
  <c r="DP168" i="2"/>
  <c r="DO168" i="2"/>
  <c r="DN168" i="2"/>
  <c r="DM168" i="2"/>
  <c r="DL168" i="2"/>
  <c r="DS168" i="2"/>
  <c r="DK168" i="2"/>
  <c r="DR168" i="2"/>
  <c r="DJ168" i="2"/>
  <c r="DQ168" i="2"/>
  <c r="BT168" i="2"/>
  <c r="BL168" i="2"/>
  <c r="BR168" i="2"/>
  <c r="BQ168" i="2"/>
  <c r="BP168" i="2"/>
  <c r="BO168" i="2"/>
  <c r="BN168" i="2"/>
  <c r="BU168" i="2"/>
  <c r="BM168" i="2"/>
  <c r="BS168" i="2"/>
  <c r="CN168" i="2"/>
  <c r="CM168" i="2"/>
  <c r="CT168" i="2"/>
  <c r="CL168" i="2"/>
  <c r="CS168" i="2"/>
  <c r="CK168" i="2"/>
  <c r="CR168" i="2"/>
  <c r="CQ168" i="2"/>
  <c r="CP168" i="2"/>
  <c r="CO168" i="2"/>
  <c r="ER168" i="2"/>
  <c r="EJ168" i="2"/>
  <c r="EQ168" i="2"/>
  <c r="EP168" i="2"/>
  <c r="EO168" i="2"/>
  <c r="EN168" i="2"/>
  <c r="EM168" i="2"/>
  <c r="EL168" i="2"/>
  <c r="EK168" i="2"/>
  <c r="EI168" i="2"/>
  <c r="P168" i="2"/>
  <c r="O168" i="2"/>
  <c r="V168" i="2"/>
  <c r="N168" i="2"/>
  <c r="U168" i="2"/>
  <c r="T168" i="2"/>
  <c r="S168" i="2"/>
  <c r="R168" i="2"/>
  <c r="Q168" i="2"/>
  <c r="W168" i="2"/>
  <c r="CD189" i="9" l="1"/>
  <c r="EL266" i="5"/>
  <c r="ER82" i="2" l="1"/>
  <c r="EQ82" i="2"/>
  <c r="EP82" i="2"/>
  <c r="EO82" i="2"/>
  <c r="EN82" i="2"/>
  <c r="EM82" i="2"/>
  <c r="EL82" i="2"/>
  <c r="EK82" i="2"/>
  <c r="EJ82" i="2"/>
  <c r="EI82" i="2"/>
  <c r="ER81" i="2"/>
  <c r="EQ81" i="2"/>
  <c r="EP81" i="2"/>
  <c r="EO81" i="2"/>
  <c r="EN81" i="2"/>
  <c r="EM81" i="2"/>
  <c r="EL81" i="2"/>
  <c r="EK81" i="2"/>
  <c r="EJ81" i="2"/>
  <c r="EI81" i="2"/>
  <c r="ER80" i="2"/>
  <c r="EQ80" i="2"/>
  <c r="EP80" i="2"/>
  <c r="EO80" i="2"/>
  <c r="EN80" i="2"/>
  <c r="EM80" i="2"/>
  <c r="EL80" i="2"/>
  <c r="EK80" i="2"/>
  <c r="EJ80" i="2"/>
  <c r="EI80" i="2"/>
  <c r="ER78" i="2"/>
  <c r="EQ78" i="2"/>
  <c r="EP78" i="2"/>
  <c r="EO78" i="2"/>
  <c r="EN78" i="2"/>
  <c r="EM78" i="2"/>
  <c r="EL78" i="2"/>
  <c r="EK78" i="2"/>
  <c r="EJ78" i="2"/>
  <c r="EI78" i="2"/>
  <c r="ER77" i="2"/>
  <c r="EQ77" i="2"/>
  <c r="EP77" i="2"/>
  <c r="EO77" i="2"/>
  <c r="EN77" i="2"/>
  <c r="EM77" i="2"/>
  <c r="EL77" i="2"/>
  <c r="EK77" i="2"/>
  <c r="EJ77" i="2"/>
  <c r="EI77" i="2"/>
  <c r="ER76" i="2"/>
  <c r="EQ76" i="2"/>
  <c r="EP76" i="2"/>
  <c r="EO76" i="2"/>
  <c r="EN76" i="2"/>
  <c r="EM76" i="2"/>
  <c r="EL76" i="2"/>
  <c r="EK76" i="2"/>
  <c r="EJ76" i="2"/>
  <c r="EI76" i="2"/>
  <c r="ER74" i="2"/>
  <c r="EQ74" i="2"/>
  <c r="EP74" i="2"/>
  <c r="EO74" i="2"/>
  <c r="EN74" i="2"/>
  <c r="EM74" i="2"/>
  <c r="EL74" i="2"/>
  <c r="EK74" i="2"/>
  <c r="EJ74" i="2"/>
  <c r="EI74" i="2"/>
  <c r="ER73" i="2"/>
  <c r="EQ73" i="2"/>
  <c r="EP73" i="2"/>
  <c r="EO73" i="2"/>
  <c r="EN73" i="2"/>
  <c r="EM73" i="2"/>
  <c r="EL73" i="2"/>
  <c r="EK73" i="2"/>
  <c r="EJ73" i="2"/>
  <c r="EI73" i="2"/>
  <c r="ER72" i="2"/>
  <c r="EQ72" i="2"/>
  <c r="EP72" i="2"/>
  <c r="EO72" i="2"/>
  <c r="EN72" i="2"/>
  <c r="EM72" i="2"/>
  <c r="EL72" i="2"/>
  <c r="EK72" i="2"/>
  <c r="EJ72" i="2"/>
  <c r="EI72" i="2"/>
  <c r="ER70" i="2"/>
  <c r="EQ70" i="2"/>
  <c r="EP70" i="2"/>
  <c r="EO70" i="2"/>
  <c r="EN70" i="2"/>
  <c r="EM70" i="2"/>
  <c r="EL70" i="2"/>
  <c r="EK70" i="2"/>
  <c r="EJ70" i="2"/>
  <c r="EI70" i="2"/>
  <c r="ER69" i="2"/>
  <c r="EQ69" i="2"/>
  <c r="EP69" i="2"/>
  <c r="EO69" i="2"/>
  <c r="EN69" i="2"/>
  <c r="EM69" i="2"/>
  <c r="EL69" i="2"/>
  <c r="EK69" i="2"/>
  <c r="EJ69" i="2"/>
  <c r="EI69" i="2"/>
  <c r="ER68" i="2"/>
  <c r="EQ68" i="2"/>
  <c r="EP68" i="2"/>
  <c r="EO68" i="2"/>
  <c r="EN68" i="2"/>
  <c r="EM68" i="2"/>
  <c r="EL68" i="2"/>
  <c r="EK68" i="2"/>
  <c r="EJ68" i="2"/>
  <c r="EI68" i="2"/>
  <c r="ER103" i="2"/>
  <c r="EQ103" i="2"/>
  <c r="EP103" i="2"/>
  <c r="EO103" i="2"/>
  <c r="EN103" i="2"/>
  <c r="EM103" i="2"/>
  <c r="EL103" i="2"/>
  <c r="EK103" i="2"/>
  <c r="EJ103" i="2"/>
  <c r="EI103" i="2"/>
  <c r="ER102" i="2"/>
  <c r="EQ102" i="2"/>
  <c r="EP102" i="2"/>
  <c r="EO102" i="2"/>
  <c r="EN102" i="2"/>
  <c r="EM102" i="2"/>
  <c r="EL102" i="2"/>
  <c r="EK102" i="2"/>
  <c r="EJ102" i="2"/>
  <c r="EI102" i="2"/>
  <c r="ER101" i="2"/>
  <c r="EQ101" i="2"/>
  <c r="EP101" i="2"/>
  <c r="EO101" i="2"/>
  <c r="EN101" i="2"/>
  <c r="EM101" i="2"/>
  <c r="EL101" i="2"/>
  <c r="EK101" i="2"/>
  <c r="EJ101" i="2"/>
  <c r="EI101" i="2"/>
  <c r="ER99" i="2"/>
  <c r="EQ99" i="2"/>
  <c r="EP99" i="2"/>
  <c r="EO99" i="2"/>
  <c r="EN99" i="2"/>
  <c r="EM99" i="2"/>
  <c r="EL99" i="2"/>
  <c r="EK99" i="2"/>
  <c r="EJ99" i="2"/>
  <c r="EI99" i="2"/>
  <c r="ER98" i="2"/>
  <c r="EQ98" i="2"/>
  <c r="EP98" i="2"/>
  <c r="EO98" i="2"/>
  <c r="EN98" i="2"/>
  <c r="EM98" i="2"/>
  <c r="EL98" i="2"/>
  <c r="EK98" i="2"/>
  <c r="EJ98" i="2"/>
  <c r="EI98" i="2"/>
  <c r="ER97" i="2"/>
  <c r="EQ97" i="2"/>
  <c r="EP97" i="2"/>
  <c r="EO97" i="2"/>
  <c r="EN97" i="2"/>
  <c r="EM97" i="2"/>
  <c r="EL97" i="2"/>
  <c r="EK97" i="2"/>
  <c r="EJ97" i="2"/>
  <c r="EI97" i="2"/>
  <c r="ER95" i="2"/>
  <c r="EQ95" i="2"/>
  <c r="EP95" i="2"/>
  <c r="EO95" i="2"/>
  <c r="EN95" i="2"/>
  <c r="EM95" i="2"/>
  <c r="EL95" i="2"/>
  <c r="EK95" i="2"/>
  <c r="EJ95" i="2"/>
  <c r="EI95" i="2"/>
  <c r="ER94" i="2"/>
  <c r="EQ94" i="2"/>
  <c r="EP94" i="2"/>
  <c r="EO94" i="2"/>
  <c r="EN94" i="2"/>
  <c r="EM94" i="2"/>
  <c r="EL94" i="2"/>
  <c r="EK94" i="2"/>
  <c r="EJ94" i="2"/>
  <c r="EI94" i="2"/>
  <c r="ER93" i="2"/>
  <c r="EQ93" i="2"/>
  <c r="EP93" i="2"/>
  <c r="EO93" i="2"/>
  <c r="EN93" i="2"/>
  <c r="EM93" i="2"/>
  <c r="EL93" i="2"/>
  <c r="EK93" i="2"/>
  <c r="EJ93" i="2"/>
  <c r="EI93" i="2"/>
  <c r="ER91" i="2"/>
  <c r="EQ91" i="2"/>
  <c r="EP91" i="2"/>
  <c r="EO91" i="2"/>
  <c r="EN91" i="2"/>
  <c r="EM91" i="2"/>
  <c r="EL91" i="2"/>
  <c r="EK91" i="2"/>
  <c r="EJ91" i="2"/>
  <c r="EI91" i="2"/>
  <c r="ER90" i="2"/>
  <c r="EQ90" i="2"/>
  <c r="EP90" i="2"/>
  <c r="EO90" i="2"/>
  <c r="EN90" i="2"/>
  <c r="EM90" i="2"/>
  <c r="EL90" i="2"/>
  <c r="EK90" i="2"/>
  <c r="EJ90" i="2"/>
  <c r="EI90" i="2"/>
  <c r="ER89" i="2"/>
  <c r="EQ89" i="2"/>
  <c r="EP89" i="2"/>
  <c r="EO89" i="2"/>
  <c r="EN89" i="2"/>
  <c r="EM89" i="2"/>
  <c r="EL89" i="2"/>
  <c r="EK89" i="2"/>
  <c r="EJ89" i="2"/>
  <c r="EI89" i="2"/>
  <c r="ER124" i="2"/>
  <c r="EQ124" i="2"/>
  <c r="EP124" i="2"/>
  <c r="EO124" i="2"/>
  <c r="EN124" i="2"/>
  <c r="EM124" i="2"/>
  <c r="EL124" i="2"/>
  <c r="EK124" i="2"/>
  <c r="EJ124" i="2"/>
  <c r="EI124" i="2"/>
  <c r="ER123" i="2"/>
  <c r="EQ123" i="2"/>
  <c r="EP123" i="2"/>
  <c r="EO123" i="2"/>
  <c r="EN123" i="2"/>
  <c r="EM123" i="2"/>
  <c r="EL123" i="2"/>
  <c r="EK123" i="2"/>
  <c r="EJ123" i="2"/>
  <c r="EI123" i="2"/>
  <c r="ER122" i="2"/>
  <c r="EQ122" i="2"/>
  <c r="EP122" i="2"/>
  <c r="EO122" i="2"/>
  <c r="EN122" i="2"/>
  <c r="EM122" i="2"/>
  <c r="EL122" i="2"/>
  <c r="EK122" i="2"/>
  <c r="EJ122" i="2"/>
  <c r="EI122" i="2"/>
  <c r="ER120" i="2"/>
  <c r="EQ120" i="2"/>
  <c r="EP120" i="2"/>
  <c r="EO120" i="2"/>
  <c r="EN120" i="2"/>
  <c r="EM120" i="2"/>
  <c r="EL120" i="2"/>
  <c r="EK120" i="2"/>
  <c r="EJ120" i="2"/>
  <c r="EI120" i="2"/>
  <c r="ER119" i="2"/>
  <c r="EQ119" i="2"/>
  <c r="EP119" i="2"/>
  <c r="EO119" i="2"/>
  <c r="EN119" i="2"/>
  <c r="EM119" i="2"/>
  <c r="EL119" i="2"/>
  <c r="EK119" i="2"/>
  <c r="EJ119" i="2"/>
  <c r="EI119" i="2"/>
  <c r="ER118" i="2"/>
  <c r="EQ118" i="2"/>
  <c r="EP118" i="2"/>
  <c r="EO118" i="2"/>
  <c r="EN118" i="2"/>
  <c r="EM118" i="2"/>
  <c r="EL118" i="2"/>
  <c r="EK118" i="2"/>
  <c r="EJ118" i="2"/>
  <c r="EI118" i="2"/>
  <c r="ER116" i="2"/>
  <c r="EQ116" i="2"/>
  <c r="EP116" i="2"/>
  <c r="EO116" i="2"/>
  <c r="EN116" i="2"/>
  <c r="EM116" i="2"/>
  <c r="EL116" i="2"/>
  <c r="EK116" i="2"/>
  <c r="EJ116" i="2"/>
  <c r="EI116" i="2"/>
  <c r="ER115" i="2"/>
  <c r="EQ115" i="2"/>
  <c r="EP115" i="2"/>
  <c r="EO115" i="2"/>
  <c r="EN115" i="2"/>
  <c r="EM115" i="2"/>
  <c r="EL115" i="2"/>
  <c r="EK115" i="2"/>
  <c r="EJ115" i="2"/>
  <c r="EI115" i="2"/>
  <c r="ER114" i="2"/>
  <c r="EQ114" i="2"/>
  <c r="EP114" i="2"/>
  <c r="EO114" i="2"/>
  <c r="EN114" i="2"/>
  <c r="EM114" i="2"/>
  <c r="EL114" i="2"/>
  <c r="EK114" i="2"/>
  <c r="EJ114" i="2"/>
  <c r="EI114" i="2"/>
  <c r="ER112" i="2"/>
  <c r="EQ112" i="2"/>
  <c r="EP112" i="2"/>
  <c r="EO112" i="2"/>
  <c r="EN112" i="2"/>
  <c r="EM112" i="2"/>
  <c r="EL112" i="2"/>
  <c r="EK112" i="2"/>
  <c r="EJ112" i="2"/>
  <c r="EI112" i="2"/>
  <c r="ER111" i="2"/>
  <c r="EQ111" i="2"/>
  <c r="EP111" i="2"/>
  <c r="EO111" i="2"/>
  <c r="EN111" i="2"/>
  <c r="EM111" i="2"/>
  <c r="EL111" i="2"/>
  <c r="EK111" i="2"/>
  <c r="EJ111" i="2"/>
  <c r="EI111" i="2"/>
  <c r="ER110" i="2"/>
  <c r="EQ110" i="2"/>
  <c r="EP110" i="2"/>
  <c r="EO110" i="2"/>
  <c r="EN110" i="2"/>
  <c r="EM110" i="2"/>
  <c r="EL110" i="2"/>
  <c r="EK110" i="2"/>
  <c r="EJ110" i="2"/>
  <c r="EI110" i="2"/>
  <c r="ER145" i="2"/>
  <c r="EQ145" i="2"/>
  <c r="EP145" i="2"/>
  <c r="EO145" i="2"/>
  <c r="EN145" i="2"/>
  <c r="EM145" i="2"/>
  <c r="EL145" i="2"/>
  <c r="EK145" i="2"/>
  <c r="EJ145" i="2"/>
  <c r="EI145" i="2"/>
  <c r="ER144" i="2"/>
  <c r="EQ144" i="2"/>
  <c r="EP144" i="2"/>
  <c r="EO144" i="2"/>
  <c r="EN144" i="2"/>
  <c r="EM144" i="2"/>
  <c r="EL144" i="2"/>
  <c r="EK144" i="2"/>
  <c r="EJ144" i="2"/>
  <c r="EI144" i="2"/>
  <c r="ER143" i="2"/>
  <c r="EQ143" i="2"/>
  <c r="EP143" i="2"/>
  <c r="EO143" i="2"/>
  <c r="EN143" i="2"/>
  <c r="EM143" i="2"/>
  <c r="EL143" i="2"/>
  <c r="EK143" i="2"/>
  <c r="EJ143" i="2"/>
  <c r="EI143" i="2"/>
  <c r="ER141" i="2"/>
  <c r="EQ141" i="2"/>
  <c r="EP141" i="2"/>
  <c r="EO141" i="2"/>
  <c r="EN141" i="2"/>
  <c r="EM141" i="2"/>
  <c r="EL141" i="2"/>
  <c r="EK141" i="2"/>
  <c r="EJ141" i="2"/>
  <c r="EI141" i="2"/>
  <c r="ER140" i="2"/>
  <c r="EQ140" i="2"/>
  <c r="EP140" i="2"/>
  <c r="EO140" i="2"/>
  <c r="EN140" i="2"/>
  <c r="EM140" i="2"/>
  <c r="EL140" i="2"/>
  <c r="EK140" i="2"/>
  <c r="EJ140" i="2"/>
  <c r="EI140" i="2"/>
  <c r="ER139" i="2"/>
  <c r="EQ139" i="2"/>
  <c r="EP139" i="2"/>
  <c r="EO139" i="2"/>
  <c r="EN139" i="2"/>
  <c r="EM139" i="2"/>
  <c r="EL139" i="2"/>
  <c r="EK139" i="2"/>
  <c r="EJ139" i="2"/>
  <c r="EI139" i="2"/>
  <c r="ER137" i="2"/>
  <c r="EQ137" i="2"/>
  <c r="EP137" i="2"/>
  <c r="EO137" i="2"/>
  <c r="EN137" i="2"/>
  <c r="EM137" i="2"/>
  <c r="EL137" i="2"/>
  <c r="EK137" i="2"/>
  <c r="EJ137" i="2"/>
  <c r="EI137" i="2"/>
  <c r="ER136" i="2"/>
  <c r="EQ136" i="2"/>
  <c r="EP136" i="2"/>
  <c r="EO136" i="2"/>
  <c r="EN136" i="2"/>
  <c r="EM136" i="2"/>
  <c r="EL136" i="2"/>
  <c r="EK136" i="2"/>
  <c r="EJ136" i="2"/>
  <c r="EI136" i="2"/>
  <c r="ER135" i="2"/>
  <c r="EQ135" i="2"/>
  <c r="EP135" i="2"/>
  <c r="EO135" i="2"/>
  <c r="EN135" i="2"/>
  <c r="EM135" i="2"/>
  <c r="EL135" i="2"/>
  <c r="EK135" i="2"/>
  <c r="EJ135" i="2"/>
  <c r="EI135" i="2"/>
  <c r="ER133" i="2"/>
  <c r="EQ133" i="2"/>
  <c r="EP133" i="2"/>
  <c r="EO133" i="2"/>
  <c r="EN133" i="2"/>
  <c r="EM133" i="2"/>
  <c r="EL133" i="2"/>
  <c r="EK133" i="2"/>
  <c r="EJ133" i="2"/>
  <c r="EI133" i="2"/>
  <c r="ER132" i="2"/>
  <c r="EQ132" i="2"/>
  <c r="EP132" i="2"/>
  <c r="EO132" i="2"/>
  <c r="EN132" i="2"/>
  <c r="EM132" i="2"/>
  <c r="EL132" i="2"/>
  <c r="EK132" i="2"/>
  <c r="EJ132" i="2"/>
  <c r="EI132" i="2"/>
  <c r="ER131" i="2"/>
  <c r="EQ131" i="2"/>
  <c r="EP131" i="2"/>
  <c r="EO131" i="2"/>
  <c r="EN131" i="2"/>
  <c r="EM131" i="2"/>
  <c r="EL131" i="2"/>
  <c r="EK131" i="2"/>
  <c r="EJ131" i="2"/>
  <c r="EI131" i="2"/>
  <c r="ER187" i="2"/>
  <c r="EQ187" i="2"/>
  <c r="EP187" i="2"/>
  <c r="EO187" i="2"/>
  <c r="EN187" i="2"/>
  <c r="EM187" i="2"/>
  <c r="EL187" i="2"/>
  <c r="EK187" i="2"/>
  <c r="EJ187" i="2"/>
  <c r="EI187" i="2"/>
  <c r="ER186" i="2"/>
  <c r="EQ186" i="2"/>
  <c r="EP186" i="2"/>
  <c r="EO186" i="2"/>
  <c r="EN186" i="2"/>
  <c r="EM186" i="2"/>
  <c r="EL186" i="2"/>
  <c r="EK186" i="2"/>
  <c r="EJ186" i="2"/>
  <c r="EI186" i="2"/>
  <c r="ER185" i="2"/>
  <c r="EQ185" i="2"/>
  <c r="EP185" i="2"/>
  <c r="EO185" i="2"/>
  <c r="EN185" i="2"/>
  <c r="EM185" i="2"/>
  <c r="EL185" i="2"/>
  <c r="EK185" i="2"/>
  <c r="EJ185" i="2"/>
  <c r="EI185" i="2"/>
  <c r="ER183" i="2"/>
  <c r="EQ183" i="2"/>
  <c r="EP183" i="2"/>
  <c r="EO183" i="2"/>
  <c r="EN183" i="2"/>
  <c r="EM183" i="2"/>
  <c r="EL183" i="2"/>
  <c r="EK183" i="2"/>
  <c r="EJ183" i="2"/>
  <c r="EI183" i="2"/>
  <c r="ER182" i="2"/>
  <c r="EQ182" i="2"/>
  <c r="EP182" i="2"/>
  <c r="EO182" i="2"/>
  <c r="EN182" i="2"/>
  <c r="EM182" i="2"/>
  <c r="EL182" i="2"/>
  <c r="EK182" i="2"/>
  <c r="EJ182" i="2"/>
  <c r="EI182" i="2"/>
  <c r="ER181" i="2"/>
  <c r="EQ181" i="2"/>
  <c r="EP181" i="2"/>
  <c r="EO181" i="2"/>
  <c r="EN181" i="2"/>
  <c r="EM181" i="2"/>
  <c r="EL181" i="2"/>
  <c r="EK181" i="2"/>
  <c r="EJ181" i="2"/>
  <c r="EI181" i="2"/>
  <c r="ER179" i="2"/>
  <c r="EQ179" i="2"/>
  <c r="EP179" i="2"/>
  <c r="EO179" i="2"/>
  <c r="EN179" i="2"/>
  <c r="EM179" i="2"/>
  <c r="EL179" i="2"/>
  <c r="EK179" i="2"/>
  <c r="EJ179" i="2"/>
  <c r="EI179" i="2"/>
  <c r="ER178" i="2"/>
  <c r="EQ178" i="2"/>
  <c r="EP178" i="2"/>
  <c r="EO178" i="2"/>
  <c r="EN178" i="2"/>
  <c r="EM178" i="2"/>
  <c r="EL178" i="2"/>
  <c r="EK178" i="2"/>
  <c r="EJ178" i="2"/>
  <c r="EI178" i="2"/>
  <c r="ER177" i="2"/>
  <c r="EQ177" i="2"/>
  <c r="EP177" i="2"/>
  <c r="EO177" i="2"/>
  <c r="EN177" i="2"/>
  <c r="EM177" i="2"/>
  <c r="EL177" i="2"/>
  <c r="EK177" i="2"/>
  <c r="EJ177" i="2"/>
  <c r="EI177" i="2"/>
  <c r="ER175" i="2"/>
  <c r="EQ175" i="2"/>
  <c r="EP175" i="2"/>
  <c r="EO175" i="2"/>
  <c r="EN175" i="2"/>
  <c r="EM175" i="2"/>
  <c r="EL175" i="2"/>
  <c r="EK175" i="2"/>
  <c r="EJ175" i="2"/>
  <c r="EI175" i="2"/>
  <c r="ER174" i="2"/>
  <c r="EQ174" i="2"/>
  <c r="EP174" i="2"/>
  <c r="EO174" i="2"/>
  <c r="EN174" i="2"/>
  <c r="EM174" i="2"/>
  <c r="EL174" i="2"/>
  <c r="EK174" i="2"/>
  <c r="EJ174" i="2"/>
  <c r="EI174" i="2"/>
  <c r="ER173" i="2"/>
  <c r="EQ173" i="2"/>
  <c r="EP173" i="2"/>
  <c r="EO173" i="2"/>
  <c r="EN173" i="2"/>
  <c r="EM173" i="2"/>
  <c r="EL173" i="2"/>
  <c r="EK173" i="2"/>
  <c r="EJ173" i="2"/>
  <c r="EI173" i="2"/>
  <c r="DS187" i="2"/>
  <c r="DR187" i="2"/>
  <c r="DQ187" i="2"/>
  <c r="DP187" i="2"/>
  <c r="DO187" i="2"/>
  <c r="DN187" i="2"/>
  <c r="DM187" i="2"/>
  <c r="DL187" i="2"/>
  <c r="DK187" i="2"/>
  <c r="DJ187" i="2"/>
  <c r="DS186" i="2"/>
  <c r="DR186" i="2"/>
  <c r="DQ186" i="2"/>
  <c r="DP186" i="2"/>
  <c r="DO186" i="2"/>
  <c r="DN186" i="2"/>
  <c r="DM186" i="2"/>
  <c r="DL186" i="2"/>
  <c r="DK186" i="2"/>
  <c r="DJ186" i="2"/>
  <c r="DS185" i="2"/>
  <c r="DR185" i="2"/>
  <c r="DQ185" i="2"/>
  <c r="DP185" i="2"/>
  <c r="DO185" i="2"/>
  <c r="DN185" i="2"/>
  <c r="DM185" i="2"/>
  <c r="DL185" i="2"/>
  <c r="DK185" i="2"/>
  <c r="DJ185" i="2"/>
  <c r="DS183" i="2"/>
  <c r="DR183" i="2"/>
  <c r="DQ183" i="2"/>
  <c r="DP183" i="2"/>
  <c r="DO183" i="2"/>
  <c r="DN183" i="2"/>
  <c r="DM183" i="2"/>
  <c r="DL183" i="2"/>
  <c r="DK183" i="2"/>
  <c r="DJ183" i="2"/>
  <c r="DS182" i="2"/>
  <c r="DR182" i="2"/>
  <c r="DQ182" i="2"/>
  <c r="DP182" i="2"/>
  <c r="DO182" i="2"/>
  <c r="DN182" i="2"/>
  <c r="DM182" i="2"/>
  <c r="DL182" i="2"/>
  <c r="DK182" i="2"/>
  <c r="DJ182" i="2"/>
  <c r="DS181" i="2"/>
  <c r="DR181" i="2"/>
  <c r="DQ181" i="2"/>
  <c r="DP181" i="2"/>
  <c r="DO181" i="2"/>
  <c r="DN181" i="2"/>
  <c r="DM181" i="2"/>
  <c r="DL181" i="2"/>
  <c r="DK181" i="2"/>
  <c r="DJ181" i="2"/>
  <c r="DS179" i="2"/>
  <c r="DR179" i="2"/>
  <c r="DQ179" i="2"/>
  <c r="DP179" i="2"/>
  <c r="DO179" i="2"/>
  <c r="DN179" i="2"/>
  <c r="DM179" i="2"/>
  <c r="DL179" i="2"/>
  <c r="DK179" i="2"/>
  <c r="DJ179" i="2"/>
  <c r="DS178" i="2"/>
  <c r="DR178" i="2"/>
  <c r="DQ178" i="2"/>
  <c r="DP178" i="2"/>
  <c r="DO178" i="2"/>
  <c r="DN178" i="2"/>
  <c r="DM178" i="2"/>
  <c r="DL178" i="2"/>
  <c r="DK178" i="2"/>
  <c r="DJ178" i="2"/>
  <c r="DS177" i="2"/>
  <c r="DR177" i="2"/>
  <c r="DQ177" i="2"/>
  <c r="DP177" i="2"/>
  <c r="DO177" i="2"/>
  <c r="DN177" i="2"/>
  <c r="DM177" i="2"/>
  <c r="DL177" i="2"/>
  <c r="DK177" i="2"/>
  <c r="DJ177" i="2"/>
  <c r="DS175" i="2"/>
  <c r="DR175" i="2"/>
  <c r="DQ175" i="2"/>
  <c r="DP175" i="2"/>
  <c r="DO175" i="2"/>
  <c r="DN175" i="2"/>
  <c r="DM175" i="2"/>
  <c r="DL175" i="2"/>
  <c r="DK175" i="2"/>
  <c r="DJ175" i="2"/>
  <c r="DS174" i="2"/>
  <c r="DR174" i="2"/>
  <c r="DQ174" i="2"/>
  <c r="DP174" i="2"/>
  <c r="DO174" i="2"/>
  <c r="DN174" i="2"/>
  <c r="DM174" i="2"/>
  <c r="DL174" i="2"/>
  <c r="DK174" i="2"/>
  <c r="DJ174" i="2"/>
  <c r="DS173" i="2"/>
  <c r="DR173" i="2"/>
  <c r="DQ173" i="2"/>
  <c r="DP173" i="2"/>
  <c r="DO173" i="2"/>
  <c r="DN173" i="2"/>
  <c r="DM173" i="2"/>
  <c r="DL173" i="2"/>
  <c r="DK173" i="2"/>
  <c r="DJ173" i="2"/>
  <c r="EH188" i="2"/>
  <c r="EG188" i="2"/>
  <c r="EF188" i="2"/>
  <c r="EE188" i="2"/>
  <c r="ED188" i="2"/>
  <c r="EC188" i="2"/>
  <c r="EB188" i="2"/>
  <c r="EA188" i="2"/>
  <c r="DZ188" i="2"/>
  <c r="DY188" i="2"/>
  <c r="DX188" i="2"/>
  <c r="EH184" i="2"/>
  <c r="EG184" i="2"/>
  <c r="EF184" i="2"/>
  <c r="EE184" i="2"/>
  <c r="ED184" i="2"/>
  <c r="EC184" i="2"/>
  <c r="EB184" i="2"/>
  <c r="EA184" i="2"/>
  <c r="DZ184" i="2"/>
  <c r="DY184" i="2"/>
  <c r="DX184" i="2"/>
  <c r="EH180" i="2"/>
  <c r="EG180" i="2"/>
  <c r="EF180" i="2"/>
  <c r="EE180" i="2"/>
  <c r="ED180" i="2"/>
  <c r="EC180" i="2"/>
  <c r="EB180" i="2"/>
  <c r="EA180" i="2"/>
  <c r="DZ180" i="2"/>
  <c r="DY180" i="2"/>
  <c r="DX180" i="2"/>
  <c r="EP180" i="2" s="1"/>
  <c r="EH176" i="2"/>
  <c r="EG176" i="2"/>
  <c r="EF176" i="2"/>
  <c r="EE176" i="2"/>
  <c r="ED176" i="2"/>
  <c r="EC176" i="2"/>
  <c r="EB176" i="2"/>
  <c r="EA176" i="2"/>
  <c r="DZ176" i="2"/>
  <c r="DY176" i="2"/>
  <c r="DX176" i="2"/>
  <c r="EP176" i="2" s="1"/>
  <c r="EH146" i="2"/>
  <c r="EG146" i="2"/>
  <c r="EF146" i="2"/>
  <c r="EE146" i="2"/>
  <c r="ED146" i="2"/>
  <c r="EC146" i="2"/>
  <c r="EB146" i="2"/>
  <c r="EA146" i="2"/>
  <c r="DZ146" i="2"/>
  <c r="DY146" i="2"/>
  <c r="DX146" i="2"/>
  <c r="ER146" i="2" s="1"/>
  <c r="EH142" i="2"/>
  <c r="EG142" i="2"/>
  <c r="EF142" i="2"/>
  <c r="EE142" i="2"/>
  <c r="ED142" i="2"/>
  <c r="EC142" i="2"/>
  <c r="EB142" i="2"/>
  <c r="EA142" i="2"/>
  <c r="DZ142" i="2"/>
  <c r="DY142" i="2"/>
  <c r="DX142" i="2"/>
  <c r="EH138" i="2"/>
  <c r="EG138" i="2"/>
  <c r="EF138" i="2"/>
  <c r="EE138" i="2"/>
  <c r="ED138" i="2"/>
  <c r="EC138" i="2"/>
  <c r="EB138" i="2"/>
  <c r="EA138" i="2"/>
  <c r="DZ138" i="2"/>
  <c r="DY138" i="2"/>
  <c r="DX138" i="2"/>
  <c r="EH134" i="2"/>
  <c r="EG134" i="2"/>
  <c r="EF134" i="2"/>
  <c r="EE134" i="2"/>
  <c r="ED134" i="2"/>
  <c r="EC134" i="2"/>
  <c r="EB134" i="2"/>
  <c r="EA134" i="2"/>
  <c r="DZ134" i="2"/>
  <c r="DY134" i="2"/>
  <c r="DX134" i="2"/>
  <c r="EH125" i="2"/>
  <c r="EG125" i="2"/>
  <c r="EF125" i="2"/>
  <c r="EE125" i="2"/>
  <c r="ED125" i="2"/>
  <c r="EC125" i="2"/>
  <c r="EB125" i="2"/>
  <c r="EA125" i="2"/>
  <c r="DZ125" i="2"/>
  <c r="DY125" i="2"/>
  <c r="DX125" i="2"/>
  <c r="EH121" i="2"/>
  <c r="EG121" i="2"/>
  <c r="EF121" i="2"/>
  <c r="EE121" i="2"/>
  <c r="ED121" i="2"/>
  <c r="EC121" i="2"/>
  <c r="EB121" i="2"/>
  <c r="EA121" i="2"/>
  <c r="DZ121" i="2"/>
  <c r="DY121" i="2"/>
  <c r="DX121" i="2"/>
  <c r="EP121" i="2" s="1"/>
  <c r="EH117" i="2"/>
  <c r="EG117" i="2"/>
  <c r="EF117" i="2"/>
  <c r="EE117" i="2"/>
  <c r="ED117" i="2"/>
  <c r="EC117" i="2"/>
  <c r="EB117" i="2"/>
  <c r="EA117" i="2"/>
  <c r="DZ117" i="2"/>
  <c r="DY117" i="2"/>
  <c r="DX117" i="2"/>
  <c r="EP117" i="2" s="1"/>
  <c r="EH113" i="2"/>
  <c r="EG113" i="2"/>
  <c r="EF113" i="2"/>
  <c r="EE113" i="2"/>
  <c r="ED113" i="2"/>
  <c r="EC113" i="2"/>
  <c r="EB113" i="2"/>
  <c r="EA113" i="2"/>
  <c r="DZ113" i="2"/>
  <c r="DY113" i="2"/>
  <c r="DX113" i="2"/>
  <c r="EP113" i="2" s="1"/>
  <c r="EH104" i="2"/>
  <c r="EG104" i="2"/>
  <c r="EF104" i="2"/>
  <c r="EE104" i="2"/>
  <c r="ED104" i="2"/>
  <c r="EC104" i="2"/>
  <c r="EB104" i="2"/>
  <c r="EA104" i="2"/>
  <c r="DZ104" i="2"/>
  <c r="DY104" i="2"/>
  <c r="DX104" i="2"/>
  <c r="EH100" i="2"/>
  <c r="EG100" i="2"/>
  <c r="EF100" i="2"/>
  <c r="EE100" i="2"/>
  <c r="ED100" i="2"/>
  <c r="EC100" i="2"/>
  <c r="EB100" i="2"/>
  <c r="EA100" i="2"/>
  <c r="DZ100" i="2"/>
  <c r="DY100" i="2"/>
  <c r="DX100" i="2"/>
  <c r="EH96" i="2"/>
  <c r="EG96" i="2"/>
  <c r="EF96" i="2"/>
  <c r="EE96" i="2"/>
  <c r="ED96" i="2"/>
  <c r="EC96" i="2"/>
  <c r="EB96" i="2"/>
  <c r="EA96" i="2"/>
  <c r="DZ96" i="2"/>
  <c r="DY96" i="2"/>
  <c r="DX96" i="2"/>
  <c r="EH92" i="2"/>
  <c r="EG92" i="2"/>
  <c r="EF92" i="2"/>
  <c r="EE92" i="2"/>
  <c r="ED92" i="2"/>
  <c r="EC92" i="2"/>
  <c r="EB92" i="2"/>
  <c r="EA92" i="2"/>
  <c r="DZ92" i="2"/>
  <c r="DY92" i="2"/>
  <c r="DX92" i="2"/>
  <c r="EN92" i="2" s="1"/>
  <c r="EH83" i="2"/>
  <c r="EG83" i="2"/>
  <c r="EF83" i="2"/>
  <c r="EE83" i="2"/>
  <c r="ED83" i="2"/>
  <c r="EC83" i="2"/>
  <c r="EB83" i="2"/>
  <c r="EA83" i="2"/>
  <c r="DZ83" i="2"/>
  <c r="DY83" i="2"/>
  <c r="DX83" i="2"/>
  <c r="EH79" i="2"/>
  <c r="EG79" i="2"/>
  <c r="EF79" i="2"/>
  <c r="EE79" i="2"/>
  <c r="ED79" i="2"/>
  <c r="EC79" i="2"/>
  <c r="EB79" i="2"/>
  <c r="EA79" i="2"/>
  <c r="DZ79" i="2"/>
  <c r="DY79" i="2"/>
  <c r="DX79" i="2"/>
  <c r="EL79" i="2" s="1"/>
  <c r="EH75" i="2"/>
  <c r="EG75" i="2"/>
  <c r="EF75" i="2"/>
  <c r="EE75" i="2"/>
  <c r="ED75" i="2"/>
  <c r="EC75" i="2"/>
  <c r="EB75" i="2"/>
  <c r="EA75" i="2"/>
  <c r="DZ75" i="2"/>
  <c r="DY75" i="2"/>
  <c r="DX75" i="2"/>
  <c r="EH71" i="2"/>
  <c r="EG71" i="2"/>
  <c r="EF71" i="2"/>
  <c r="EE71" i="2"/>
  <c r="ED71" i="2"/>
  <c r="EC71" i="2"/>
  <c r="EB71" i="2"/>
  <c r="EA71" i="2"/>
  <c r="DZ71" i="2"/>
  <c r="DY71" i="2"/>
  <c r="DX71" i="2"/>
  <c r="DI188" i="2"/>
  <c r="DH188" i="2"/>
  <c r="DG188" i="2"/>
  <c r="DF188" i="2"/>
  <c r="DE188" i="2"/>
  <c r="DD188" i="2"/>
  <c r="DC188" i="2"/>
  <c r="DB188" i="2"/>
  <c r="DA188" i="2"/>
  <c r="CZ188" i="2"/>
  <c r="CY188" i="2"/>
  <c r="DQ188" i="2" s="1"/>
  <c r="DI184" i="2"/>
  <c r="DH184" i="2"/>
  <c r="DG184" i="2"/>
  <c r="DF184" i="2"/>
  <c r="DE184" i="2"/>
  <c r="DD184" i="2"/>
  <c r="DC184" i="2"/>
  <c r="DB184" i="2"/>
  <c r="DA184" i="2"/>
  <c r="CZ184" i="2"/>
  <c r="CY184" i="2"/>
  <c r="DQ184" i="2" s="1"/>
  <c r="DI180" i="2"/>
  <c r="DH180" i="2"/>
  <c r="DG180" i="2"/>
  <c r="DF180" i="2"/>
  <c r="DE180" i="2"/>
  <c r="DD180" i="2"/>
  <c r="DC180" i="2"/>
  <c r="DB180" i="2"/>
  <c r="DA180" i="2"/>
  <c r="CZ180" i="2"/>
  <c r="CY180" i="2"/>
  <c r="DQ180" i="2" s="1"/>
  <c r="DI176" i="2"/>
  <c r="DH176" i="2"/>
  <c r="DG176" i="2"/>
  <c r="DF176" i="2"/>
  <c r="DE176" i="2"/>
  <c r="DD176" i="2"/>
  <c r="DC176" i="2"/>
  <c r="DB176" i="2"/>
  <c r="DA176" i="2"/>
  <c r="CZ176" i="2"/>
  <c r="CY176" i="2"/>
  <c r="AW167" i="9"/>
  <c r="AV167" i="9"/>
  <c r="AU167" i="9"/>
  <c r="AS167" i="9"/>
  <c r="AR167" i="9"/>
  <c r="AQ167" i="9"/>
  <c r="AO167" i="9"/>
  <c r="AN167" i="9"/>
  <c r="AM167" i="9"/>
  <c r="AK167" i="9"/>
  <c r="AJ167" i="9"/>
  <c r="AI167" i="9"/>
  <c r="AG167" i="9"/>
  <c r="AF167" i="9"/>
  <c r="AE167" i="9"/>
  <c r="U167" i="9"/>
  <c r="Q167" i="9"/>
  <c r="M167" i="9"/>
  <c r="L167" i="9"/>
  <c r="K167" i="9"/>
  <c r="I167" i="9"/>
  <c r="H167" i="9"/>
  <c r="G167" i="9"/>
  <c r="J167" i="9" s="1"/>
  <c r="E167" i="9"/>
  <c r="D167" i="9"/>
  <c r="C167" i="9"/>
  <c r="BY166" i="9"/>
  <c r="BX166" i="9"/>
  <c r="BW166" i="9"/>
  <c r="BU166" i="9"/>
  <c r="BT166" i="9"/>
  <c r="BS166" i="9"/>
  <c r="BQ166" i="9"/>
  <c r="BP166" i="9"/>
  <c r="BO166" i="9"/>
  <c r="BM166" i="9"/>
  <c r="BL166" i="9"/>
  <c r="BK166" i="9"/>
  <c r="BI166" i="9"/>
  <c r="BH166" i="9"/>
  <c r="BG166" i="9"/>
  <c r="BA166" i="9"/>
  <c r="AZ166" i="9"/>
  <c r="AY166" i="9"/>
  <c r="AX166" i="9"/>
  <c r="AT166" i="9"/>
  <c r="AP166" i="9"/>
  <c r="AL166" i="9"/>
  <c r="AH166" i="9"/>
  <c r="Y166" i="9"/>
  <c r="X166" i="9"/>
  <c r="W166" i="9"/>
  <c r="V166" i="9"/>
  <c r="R166" i="9"/>
  <c r="N166" i="9"/>
  <c r="J166" i="9"/>
  <c r="F166" i="9"/>
  <c r="BY165" i="9"/>
  <c r="BX165" i="9"/>
  <c r="BW165" i="9"/>
  <c r="BU165" i="9"/>
  <c r="BT165" i="9"/>
  <c r="BS165" i="9"/>
  <c r="BQ165" i="9"/>
  <c r="BP165" i="9"/>
  <c r="BO165" i="9"/>
  <c r="BM165" i="9"/>
  <c r="BL165" i="9"/>
  <c r="BK165" i="9"/>
  <c r="BI165" i="9"/>
  <c r="BH165" i="9"/>
  <c r="BG165" i="9"/>
  <c r="BA165" i="9"/>
  <c r="AZ165" i="9"/>
  <c r="AY165" i="9"/>
  <c r="AX165" i="9"/>
  <c r="AT165" i="9"/>
  <c r="AP165" i="9"/>
  <c r="AL165" i="9"/>
  <c r="AH165" i="9"/>
  <c r="Y165" i="9"/>
  <c r="X165" i="9"/>
  <c r="W165" i="9"/>
  <c r="V165" i="9"/>
  <c r="R165" i="9"/>
  <c r="N165" i="9"/>
  <c r="J165" i="9"/>
  <c r="F165" i="9"/>
  <c r="BY164" i="9"/>
  <c r="BX164" i="9"/>
  <c r="BW164" i="9"/>
  <c r="BU164" i="9"/>
  <c r="BT164" i="9"/>
  <c r="BS164" i="9"/>
  <c r="BQ164" i="9"/>
  <c r="BP164" i="9"/>
  <c r="BO164" i="9"/>
  <c r="BM164" i="9"/>
  <c r="BL164" i="9"/>
  <c r="BK164" i="9"/>
  <c r="BI164" i="9"/>
  <c r="BH164" i="9"/>
  <c r="BG164" i="9"/>
  <c r="BA164" i="9"/>
  <c r="AZ164" i="9"/>
  <c r="AY164" i="9"/>
  <c r="AX164" i="9"/>
  <c r="AT164" i="9"/>
  <c r="AP164" i="9"/>
  <c r="AL164" i="9"/>
  <c r="AH164" i="9"/>
  <c r="Y164" i="9"/>
  <c r="X164" i="9"/>
  <c r="W164" i="9"/>
  <c r="V164" i="9"/>
  <c r="R164" i="9"/>
  <c r="N164" i="9"/>
  <c r="J164" i="9"/>
  <c r="F164" i="9"/>
  <c r="AW163" i="9"/>
  <c r="AV163" i="9"/>
  <c r="AU163" i="9"/>
  <c r="AS163" i="9"/>
  <c r="AR163" i="9"/>
  <c r="AQ163" i="9"/>
  <c r="AO163" i="9"/>
  <c r="AN163" i="9"/>
  <c r="AM163" i="9"/>
  <c r="AK163" i="9"/>
  <c r="AJ163" i="9"/>
  <c r="AI163" i="9"/>
  <c r="AG163" i="9"/>
  <c r="AF163" i="9"/>
  <c r="AE163" i="9"/>
  <c r="U163" i="9"/>
  <c r="Q163" i="9"/>
  <c r="M163" i="9"/>
  <c r="L163" i="9"/>
  <c r="K163" i="9"/>
  <c r="I163" i="9"/>
  <c r="H163" i="9"/>
  <c r="G163" i="9"/>
  <c r="E163" i="9"/>
  <c r="D163" i="9"/>
  <c r="C163" i="9"/>
  <c r="BY162" i="9"/>
  <c r="BX162" i="9"/>
  <c r="BW162" i="9"/>
  <c r="BU162" i="9"/>
  <c r="BT162" i="9"/>
  <c r="BS162" i="9"/>
  <c r="BQ162" i="9"/>
  <c r="BP162" i="9"/>
  <c r="BO162" i="9"/>
  <c r="BM162" i="9"/>
  <c r="BL162" i="9"/>
  <c r="BK162" i="9"/>
  <c r="BI162" i="9"/>
  <c r="BH162" i="9"/>
  <c r="BG162" i="9"/>
  <c r="BA162" i="9"/>
  <c r="AZ162" i="9"/>
  <c r="AY162" i="9"/>
  <c r="AX162" i="9"/>
  <c r="AT162" i="9"/>
  <c r="AP162" i="9"/>
  <c r="AL162" i="9"/>
  <c r="AH162" i="9"/>
  <c r="Y162" i="9"/>
  <c r="X162" i="9"/>
  <c r="W162" i="9"/>
  <c r="V162" i="9"/>
  <c r="R162" i="9"/>
  <c r="N162" i="9"/>
  <c r="J162" i="9"/>
  <c r="F162" i="9"/>
  <c r="BY161" i="9"/>
  <c r="BX161" i="9"/>
  <c r="BW161" i="9"/>
  <c r="BU161" i="9"/>
  <c r="BT161" i="9"/>
  <c r="BS161" i="9"/>
  <c r="BQ161" i="9"/>
  <c r="BP161" i="9"/>
  <c r="BO161" i="9"/>
  <c r="BM161" i="9"/>
  <c r="BL161" i="9"/>
  <c r="BK161" i="9"/>
  <c r="BI161" i="9"/>
  <c r="BH161" i="9"/>
  <c r="BG161" i="9"/>
  <c r="BA161" i="9"/>
  <c r="AZ161" i="9"/>
  <c r="AY161" i="9"/>
  <c r="AX161" i="9"/>
  <c r="AT161" i="9"/>
  <c r="AP161" i="9"/>
  <c r="AL161" i="9"/>
  <c r="AH161" i="9"/>
  <c r="Y161" i="9"/>
  <c r="X161" i="9"/>
  <c r="W161" i="9"/>
  <c r="V161" i="9"/>
  <c r="R161" i="9"/>
  <c r="N161" i="9"/>
  <c r="J161" i="9"/>
  <c r="F161" i="9"/>
  <c r="BY160" i="9"/>
  <c r="BX160" i="9"/>
  <c r="BW160" i="9"/>
  <c r="BU160" i="9"/>
  <c r="BT160" i="9"/>
  <c r="BS160" i="9"/>
  <c r="BQ160" i="9"/>
  <c r="BP160" i="9"/>
  <c r="BO160" i="9"/>
  <c r="BM160" i="9"/>
  <c r="BL160" i="9"/>
  <c r="BK160" i="9"/>
  <c r="BI160" i="9"/>
  <c r="BH160" i="9"/>
  <c r="BG160" i="9"/>
  <c r="BA160" i="9"/>
  <c r="AZ160" i="9"/>
  <c r="AY160" i="9"/>
  <c r="AX160" i="9"/>
  <c r="AT160" i="9"/>
  <c r="AP160" i="9"/>
  <c r="AL160" i="9"/>
  <c r="AH160" i="9"/>
  <c r="Y160" i="9"/>
  <c r="X160" i="9"/>
  <c r="W160" i="9"/>
  <c r="V160" i="9"/>
  <c r="R160" i="9"/>
  <c r="N160" i="9"/>
  <c r="J160" i="9"/>
  <c r="F160" i="9"/>
  <c r="AW159" i="9"/>
  <c r="AV159" i="9"/>
  <c r="AU159" i="9"/>
  <c r="AS159" i="9"/>
  <c r="AR159" i="9"/>
  <c r="AQ159" i="9"/>
  <c r="AO159" i="9"/>
  <c r="AN159" i="9"/>
  <c r="AM159" i="9"/>
  <c r="AK159" i="9"/>
  <c r="AJ159" i="9"/>
  <c r="AI159" i="9"/>
  <c r="AG159" i="9"/>
  <c r="AF159" i="9"/>
  <c r="AE159" i="9"/>
  <c r="U159" i="9"/>
  <c r="Q159" i="9"/>
  <c r="M159" i="9"/>
  <c r="L159" i="9"/>
  <c r="K159" i="9"/>
  <c r="I159" i="9"/>
  <c r="H159" i="9"/>
  <c r="G159" i="9"/>
  <c r="E159" i="9"/>
  <c r="D159" i="9"/>
  <c r="C159" i="9"/>
  <c r="BY158" i="9"/>
  <c r="BX158" i="9"/>
  <c r="BW158" i="9"/>
  <c r="BU158" i="9"/>
  <c r="BT158" i="9"/>
  <c r="BS158" i="9"/>
  <c r="BQ158" i="9"/>
  <c r="BP158" i="9"/>
  <c r="BO158" i="9"/>
  <c r="BM158" i="9"/>
  <c r="BL158" i="9"/>
  <c r="BK158" i="9"/>
  <c r="BI158" i="9"/>
  <c r="BH158" i="9"/>
  <c r="BG158" i="9"/>
  <c r="BA158" i="9"/>
  <c r="AZ158" i="9"/>
  <c r="AY158" i="9"/>
  <c r="AX158" i="9"/>
  <c r="AT158" i="9"/>
  <c r="AP158" i="9"/>
  <c r="AL158" i="9"/>
  <c r="AH158" i="9"/>
  <c r="Y158" i="9"/>
  <c r="X158" i="9"/>
  <c r="W158" i="9"/>
  <c r="V158" i="9"/>
  <c r="R158" i="9"/>
  <c r="N158" i="9"/>
  <c r="J158" i="9"/>
  <c r="F158" i="9"/>
  <c r="BY157" i="9"/>
  <c r="BX157" i="9"/>
  <c r="BW157" i="9"/>
  <c r="BU157" i="9"/>
  <c r="BT157" i="9"/>
  <c r="BS157" i="9"/>
  <c r="BQ157" i="9"/>
  <c r="BP157" i="9"/>
  <c r="BO157" i="9"/>
  <c r="BM157" i="9"/>
  <c r="BL157" i="9"/>
  <c r="BK157" i="9"/>
  <c r="BI157" i="9"/>
  <c r="BH157" i="9"/>
  <c r="BG157" i="9"/>
  <c r="BA157" i="9"/>
  <c r="AZ157" i="9"/>
  <c r="AY157" i="9"/>
  <c r="AX157" i="9"/>
  <c r="AT157" i="9"/>
  <c r="AP157" i="9"/>
  <c r="AL157" i="9"/>
  <c r="AH157" i="9"/>
  <c r="Y157" i="9"/>
  <c r="X157" i="9"/>
  <c r="W157" i="9"/>
  <c r="V157" i="9"/>
  <c r="R157" i="9"/>
  <c r="N157" i="9"/>
  <c r="J157" i="9"/>
  <c r="F157" i="9"/>
  <c r="BY156" i="9"/>
  <c r="BX156" i="9"/>
  <c r="BW156" i="9"/>
  <c r="BU156" i="9"/>
  <c r="BT156" i="9"/>
  <c r="BS156" i="9"/>
  <c r="BQ156" i="9"/>
  <c r="BP156" i="9"/>
  <c r="BO156" i="9"/>
  <c r="BM156" i="9"/>
  <c r="BL156" i="9"/>
  <c r="BK156" i="9"/>
  <c r="BI156" i="9"/>
  <c r="BH156" i="9"/>
  <c r="BG156" i="9"/>
  <c r="BA156" i="9"/>
  <c r="AZ156" i="9"/>
  <c r="AY156" i="9"/>
  <c r="AX156" i="9"/>
  <c r="AT156" i="9"/>
  <c r="AP156" i="9"/>
  <c r="AL156" i="9"/>
  <c r="AH156" i="9"/>
  <c r="Y156" i="9"/>
  <c r="X156" i="9"/>
  <c r="W156" i="9"/>
  <c r="V156" i="9"/>
  <c r="R156" i="9"/>
  <c r="N156" i="9"/>
  <c r="J156" i="9"/>
  <c r="F156" i="9"/>
  <c r="AW155" i="9"/>
  <c r="AV155" i="9"/>
  <c r="AU155" i="9"/>
  <c r="AS155" i="9"/>
  <c r="AR155" i="9"/>
  <c r="AQ155" i="9"/>
  <c r="AO155" i="9"/>
  <c r="AN155" i="9"/>
  <c r="AM155" i="9"/>
  <c r="AK155" i="9"/>
  <c r="AJ155" i="9"/>
  <c r="AI155" i="9"/>
  <c r="AG155" i="9"/>
  <c r="AF155" i="9"/>
  <c r="AE155" i="9"/>
  <c r="U155" i="9"/>
  <c r="Q155" i="9"/>
  <c r="M155" i="9"/>
  <c r="L155" i="9"/>
  <c r="K155" i="9"/>
  <c r="I155" i="9"/>
  <c r="H155" i="9"/>
  <c r="G155" i="9"/>
  <c r="E155" i="9"/>
  <c r="D155" i="9"/>
  <c r="C155" i="9"/>
  <c r="BY154" i="9"/>
  <c r="BX154" i="9"/>
  <c r="BW154" i="9"/>
  <c r="BU154" i="9"/>
  <c r="BT154" i="9"/>
  <c r="BS154" i="9"/>
  <c r="BQ154" i="9"/>
  <c r="BP154" i="9"/>
  <c r="BO154" i="9"/>
  <c r="BM154" i="9"/>
  <c r="BL154" i="9"/>
  <c r="BK154" i="9"/>
  <c r="BI154" i="9"/>
  <c r="BH154" i="9"/>
  <c r="BG154" i="9"/>
  <c r="BA154" i="9"/>
  <c r="AZ154" i="9"/>
  <c r="AY154" i="9"/>
  <c r="AX154" i="9"/>
  <c r="AT154" i="9"/>
  <c r="AP154" i="9"/>
  <c r="AL154" i="9"/>
  <c r="AH154" i="9"/>
  <c r="Y154" i="9"/>
  <c r="X154" i="9"/>
  <c r="W154" i="9"/>
  <c r="V154" i="9"/>
  <c r="R154" i="9"/>
  <c r="N154" i="9"/>
  <c r="J154" i="9"/>
  <c r="F154" i="9"/>
  <c r="BY153" i="9"/>
  <c r="BX153" i="9"/>
  <c r="BW153" i="9"/>
  <c r="BU153" i="9"/>
  <c r="BT153" i="9"/>
  <c r="BS153" i="9"/>
  <c r="BQ153" i="9"/>
  <c r="BP153" i="9"/>
  <c r="BO153" i="9"/>
  <c r="BM153" i="9"/>
  <c r="BL153" i="9"/>
  <c r="BK153" i="9"/>
  <c r="BI153" i="9"/>
  <c r="BH153" i="9"/>
  <c r="BG153" i="9"/>
  <c r="BA153" i="9"/>
  <c r="AZ153" i="9"/>
  <c r="AY153" i="9"/>
  <c r="AX153" i="9"/>
  <c r="AT153" i="9"/>
  <c r="AP153" i="9"/>
  <c r="AL153" i="9"/>
  <c r="AH153" i="9"/>
  <c r="Y153" i="9"/>
  <c r="X153" i="9"/>
  <c r="W153" i="9"/>
  <c r="V153" i="9"/>
  <c r="R153" i="9"/>
  <c r="N153" i="9"/>
  <c r="J153" i="9"/>
  <c r="F153" i="9"/>
  <c r="BY152" i="9"/>
  <c r="BX152" i="9"/>
  <c r="BW152" i="9"/>
  <c r="BU152" i="9"/>
  <c r="BT152" i="9"/>
  <c r="BS152" i="9"/>
  <c r="BQ152" i="9"/>
  <c r="BP152" i="9"/>
  <c r="BO152" i="9"/>
  <c r="BM152" i="9"/>
  <c r="BL152" i="9"/>
  <c r="BK152" i="9"/>
  <c r="BI152" i="9"/>
  <c r="BH152" i="9"/>
  <c r="BG152" i="9"/>
  <c r="BA152" i="9"/>
  <c r="AZ152" i="9"/>
  <c r="AY152" i="9"/>
  <c r="AX152" i="9"/>
  <c r="AT152" i="9"/>
  <c r="AP152" i="9"/>
  <c r="AL152" i="9"/>
  <c r="AH152" i="9"/>
  <c r="Y152" i="9"/>
  <c r="X152" i="9"/>
  <c r="W152" i="9"/>
  <c r="V152" i="9"/>
  <c r="R152" i="9"/>
  <c r="N152" i="9"/>
  <c r="J152" i="9"/>
  <c r="F152" i="9"/>
  <c r="AW146" i="9"/>
  <c r="AV146" i="9"/>
  <c r="AU146" i="9"/>
  <c r="AS146" i="9"/>
  <c r="AR146" i="9"/>
  <c r="AQ146" i="9"/>
  <c r="AO146" i="9"/>
  <c r="AN146" i="9"/>
  <c r="AM146" i="9"/>
  <c r="AK146" i="9"/>
  <c r="AJ146" i="9"/>
  <c r="AI146" i="9"/>
  <c r="AG146" i="9"/>
  <c r="AF146" i="9"/>
  <c r="AE146" i="9"/>
  <c r="U146" i="9"/>
  <c r="Q146" i="9"/>
  <c r="M146" i="9"/>
  <c r="L146" i="9"/>
  <c r="K146" i="9"/>
  <c r="I146" i="9"/>
  <c r="H146" i="9"/>
  <c r="G146" i="9"/>
  <c r="E146" i="9"/>
  <c r="D146" i="9"/>
  <c r="C146" i="9"/>
  <c r="BY145" i="9"/>
  <c r="BX145" i="9"/>
  <c r="BW145" i="9"/>
  <c r="BU145" i="9"/>
  <c r="BT145" i="9"/>
  <c r="BS145" i="9"/>
  <c r="BQ145" i="9"/>
  <c r="BP145" i="9"/>
  <c r="BO145" i="9"/>
  <c r="BM145" i="9"/>
  <c r="BL145" i="9"/>
  <c r="BK145" i="9"/>
  <c r="BI145" i="9"/>
  <c r="BH145" i="9"/>
  <c r="BG145" i="9"/>
  <c r="BA145" i="9"/>
  <c r="AZ145" i="9"/>
  <c r="AY145" i="9"/>
  <c r="AX145" i="9"/>
  <c r="AT145" i="9"/>
  <c r="AP145" i="9"/>
  <c r="AL145" i="9"/>
  <c r="AH145" i="9"/>
  <c r="Y145" i="9"/>
  <c r="X145" i="9"/>
  <c r="W145" i="9"/>
  <c r="V145" i="9"/>
  <c r="R145" i="9"/>
  <c r="N145" i="9"/>
  <c r="J145" i="9"/>
  <c r="F145" i="9"/>
  <c r="BY144" i="9"/>
  <c r="BX144" i="9"/>
  <c r="BW144" i="9"/>
  <c r="BU144" i="9"/>
  <c r="BT144" i="9"/>
  <c r="BS144" i="9"/>
  <c r="BQ144" i="9"/>
  <c r="BP144" i="9"/>
  <c r="BO144" i="9"/>
  <c r="BM144" i="9"/>
  <c r="BL144" i="9"/>
  <c r="BK144" i="9"/>
  <c r="BI144" i="9"/>
  <c r="BH144" i="9"/>
  <c r="BG144" i="9"/>
  <c r="BA144" i="9"/>
  <c r="AZ144" i="9"/>
  <c r="AY144" i="9"/>
  <c r="AX144" i="9"/>
  <c r="AT144" i="9"/>
  <c r="AP144" i="9"/>
  <c r="AL144" i="9"/>
  <c r="AH144" i="9"/>
  <c r="Y144" i="9"/>
  <c r="X144" i="9"/>
  <c r="W144" i="9"/>
  <c r="V144" i="9"/>
  <c r="R144" i="9"/>
  <c r="N144" i="9"/>
  <c r="J144" i="9"/>
  <c r="F144" i="9"/>
  <c r="BY143" i="9"/>
  <c r="BX143" i="9"/>
  <c r="BW143" i="9"/>
  <c r="BU143" i="9"/>
  <c r="BT143" i="9"/>
  <c r="BS143" i="9"/>
  <c r="BQ143" i="9"/>
  <c r="BP143" i="9"/>
  <c r="BO143" i="9"/>
  <c r="BM143" i="9"/>
  <c r="BL143" i="9"/>
  <c r="BK143" i="9"/>
  <c r="BI143" i="9"/>
  <c r="BH143" i="9"/>
  <c r="BG143" i="9"/>
  <c r="BA143" i="9"/>
  <c r="AZ143" i="9"/>
  <c r="AY143" i="9"/>
  <c r="AX143" i="9"/>
  <c r="AT143" i="9"/>
  <c r="AP143" i="9"/>
  <c r="AL143" i="9"/>
  <c r="AH143" i="9"/>
  <c r="Y143" i="9"/>
  <c r="X143" i="9"/>
  <c r="W143" i="9"/>
  <c r="V143" i="9"/>
  <c r="R143" i="9"/>
  <c r="N143" i="9"/>
  <c r="J143" i="9"/>
  <c r="F143" i="9"/>
  <c r="AW142" i="9"/>
  <c r="AV142" i="9"/>
  <c r="AU142" i="9"/>
  <c r="AS142" i="9"/>
  <c r="AR142" i="9"/>
  <c r="AQ142" i="9"/>
  <c r="AO142" i="9"/>
  <c r="AN142" i="9"/>
  <c r="AM142" i="9"/>
  <c r="AK142" i="9"/>
  <c r="AJ142" i="9"/>
  <c r="AI142" i="9"/>
  <c r="AG142" i="9"/>
  <c r="AF142" i="9"/>
  <c r="AE142" i="9"/>
  <c r="U142" i="9"/>
  <c r="Q142" i="9"/>
  <c r="M142" i="9"/>
  <c r="L142" i="9"/>
  <c r="K142" i="9"/>
  <c r="I142" i="9"/>
  <c r="H142" i="9"/>
  <c r="G142" i="9"/>
  <c r="E142" i="9"/>
  <c r="D142" i="9"/>
  <c r="C142" i="9"/>
  <c r="BY141" i="9"/>
  <c r="BX141" i="9"/>
  <c r="BW141" i="9"/>
  <c r="BU141" i="9"/>
  <c r="BT141" i="9"/>
  <c r="BS141" i="9"/>
  <c r="BQ141" i="9"/>
  <c r="BP141" i="9"/>
  <c r="BO141" i="9"/>
  <c r="BM141" i="9"/>
  <c r="BL141" i="9"/>
  <c r="BK141" i="9"/>
  <c r="BI141" i="9"/>
  <c r="BH141" i="9"/>
  <c r="BG141" i="9"/>
  <c r="BA141" i="9"/>
  <c r="AZ141" i="9"/>
  <c r="AY141" i="9"/>
  <c r="AX141" i="9"/>
  <c r="AT141" i="9"/>
  <c r="AP141" i="9"/>
  <c r="AL141" i="9"/>
  <c r="AH141" i="9"/>
  <c r="Y141" i="9"/>
  <c r="X141" i="9"/>
  <c r="W141" i="9"/>
  <c r="V141" i="9"/>
  <c r="R141" i="9"/>
  <c r="N141" i="9"/>
  <c r="J141" i="9"/>
  <c r="F141" i="9"/>
  <c r="BY140" i="9"/>
  <c r="BX140" i="9"/>
  <c r="BW140" i="9"/>
  <c r="BU140" i="9"/>
  <c r="BT140" i="9"/>
  <c r="BS140" i="9"/>
  <c r="BQ140" i="9"/>
  <c r="BP140" i="9"/>
  <c r="BO140" i="9"/>
  <c r="BR140" i="9" s="1"/>
  <c r="BM140" i="9"/>
  <c r="BL140" i="9"/>
  <c r="BK140" i="9"/>
  <c r="BI140" i="9"/>
  <c r="BH140" i="9"/>
  <c r="BG140" i="9"/>
  <c r="BA140" i="9"/>
  <c r="AZ140" i="9"/>
  <c r="AY140" i="9"/>
  <c r="AX140" i="9"/>
  <c r="AT140" i="9"/>
  <c r="AP140" i="9"/>
  <c r="AL140" i="9"/>
  <c r="AH140" i="9"/>
  <c r="Y140" i="9"/>
  <c r="X140" i="9"/>
  <c r="W140" i="9"/>
  <c r="V140" i="9"/>
  <c r="R140" i="9"/>
  <c r="N140" i="9"/>
  <c r="J140" i="9"/>
  <c r="F140" i="9"/>
  <c r="BY139" i="9"/>
  <c r="BX139" i="9"/>
  <c r="BW139" i="9"/>
  <c r="BZ139" i="9" s="1"/>
  <c r="BU139" i="9"/>
  <c r="BT139" i="9"/>
  <c r="BS139" i="9"/>
  <c r="BQ139" i="9"/>
  <c r="BP139" i="9"/>
  <c r="BO139" i="9"/>
  <c r="BM139" i="9"/>
  <c r="BL139" i="9"/>
  <c r="BK139" i="9"/>
  <c r="BI139" i="9"/>
  <c r="BH139" i="9"/>
  <c r="BG139" i="9"/>
  <c r="BA139" i="9"/>
  <c r="AZ139" i="9"/>
  <c r="AY139" i="9"/>
  <c r="AX139" i="9"/>
  <c r="AT139" i="9"/>
  <c r="AP139" i="9"/>
  <c r="AL139" i="9"/>
  <c r="AH139" i="9"/>
  <c r="Y139" i="9"/>
  <c r="X139" i="9"/>
  <c r="W139" i="9"/>
  <c r="V139" i="9"/>
  <c r="R139" i="9"/>
  <c r="N139" i="9"/>
  <c r="J139" i="9"/>
  <c r="F139" i="9"/>
  <c r="AW138" i="9"/>
  <c r="AV138" i="9"/>
  <c r="AU138" i="9"/>
  <c r="AS138" i="9"/>
  <c r="AR138" i="9"/>
  <c r="AQ138" i="9"/>
  <c r="AO138" i="9"/>
  <c r="AN138" i="9"/>
  <c r="AM138" i="9"/>
  <c r="AK138" i="9"/>
  <c r="AJ138" i="9"/>
  <c r="AI138" i="9"/>
  <c r="AG138" i="9"/>
  <c r="AF138" i="9"/>
  <c r="AE138" i="9"/>
  <c r="U138" i="9"/>
  <c r="Q138" i="9"/>
  <c r="M138" i="9"/>
  <c r="L138" i="9"/>
  <c r="K138" i="9"/>
  <c r="I138" i="9"/>
  <c r="H138" i="9"/>
  <c r="G138" i="9"/>
  <c r="E138" i="9"/>
  <c r="D138" i="9"/>
  <c r="C138" i="9"/>
  <c r="BY137" i="9"/>
  <c r="BX137" i="9"/>
  <c r="BW137" i="9"/>
  <c r="BU137" i="9"/>
  <c r="BT137" i="9"/>
  <c r="BS137" i="9"/>
  <c r="BQ137" i="9"/>
  <c r="BP137" i="9"/>
  <c r="BO137" i="9"/>
  <c r="BM137" i="9"/>
  <c r="BL137" i="9"/>
  <c r="BK137" i="9"/>
  <c r="BI137" i="9"/>
  <c r="BH137" i="9"/>
  <c r="BG137" i="9"/>
  <c r="BA137" i="9"/>
  <c r="AZ137" i="9"/>
  <c r="AY137" i="9"/>
  <c r="AX137" i="9"/>
  <c r="AT137" i="9"/>
  <c r="AP137" i="9"/>
  <c r="AL137" i="9"/>
  <c r="AH137" i="9"/>
  <c r="Y137" i="9"/>
  <c r="X137" i="9"/>
  <c r="W137" i="9"/>
  <c r="V137" i="9"/>
  <c r="R137" i="9"/>
  <c r="N137" i="9"/>
  <c r="J137" i="9"/>
  <c r="F137" i="9"/>
  <c r="BY136" i="9"/>
  <c r="BX136" i="9"/>
  <c r="BW136" i="9"/>
  <c r="BU136" i="9"/>
  <c r="BT136" i="9"/>
  <c r="BS136" i="9"/>
  <c r="BQ136" i="9"/>
  <c r="BP136" i="9"/>
  <c r="BO136" i="9"/>
  <c r="BM136" i="9"/>
  <c r="BL136" i="9"/>
  <c r="BK136" i="9"/>
  <c r="BI136" i="9"/>
  <c r="BH136" i="9"/>
  <c r="BG136" i="9"/>
  <c r="BA136" i="9"/>
  <c r="AZ136" i="9"/>
  <c r="AY136" i="9"/>
  <c r="AX136" i="9"/>
  <c r="AT136" i="9"/>
  <c r="AP136" i="9"/>
  <c r="AL136" i="9"/>
  <c r="AH136" i="9"/>
  <c r="Y136" i="9"/>
  <c r="X136" i="9"/>
  <c r="W136" i="9"/>
  <c r="V136" i="9"/>
  <c r="R136" i="9"/>
  <c r="N136" i="9"/>
  <c r="J136" i="9"/>
  <c r="F136" i="9"/>
  <c r="BY135" i="9"/>
  <c r="BX135" i="9"/>
  <c r="BW135" i="9"/>
  <c r="BU135" i="9"/>
  <c r="BT135" i="9"/>
  <c r="BS135" i="9"/>
  <c r="BQ135" i="9"/>
  <c r="BP135" i="9"/>
  <c r="BO135" i="9"/>
  <c r="BM135" i="9"/>
  <c r="BL135" i="9"/>
  <c r="BK135" i="9"/>
  <c r="BI135" i="9"/>
  <c r="BH135" i="9"/>
  <c r="BG135" i="9"/>
  <c r="BA135" i="9"/>
  <c r="AZ135" i="9"/>
  <c r="AY135" i="9"/>
  <c r="AX135" i="9"/>
  <c r="AT135" i="9"/>
  <c r="AP135" i="9"/>
  <c r="AL135" i="9"/>
  <c r="AH135" i="9"/>
  <c r="Y135" i="9"/>
  <c r="X135" i="9"/>
  <c r="W135" i="9"/>
  <c r="V135" i="9"/>
  <c r="R135" i="9"/>
  <c r="N135" i="9"/>
  <c r="J135" i="9"/>
  <c r="F135" i="9"/>
  <c r="AW134" i="9"/>
  <c r="AV134" i="9"/>
  <c r="AU134" i="9"/>
  <c r="AS134" i="9"/>
  <c r="AR134" i="9"/>
  <c r="AQ134" i="9"/>
  <c r="AO134" i="9"/>
  <c r="AN134" i="9"/>
  <c r="AM134" i="9"/>
  <c r="AK134" i="9"/>
  <c r="AJ134" i="9"/>
  <c r="AI134" i="9"/>
  <c r="AG134" i="9"/>
  <c r="AF134" i="9"/>
  <c r="AE134" i="9"/>
  <c r="U134" i="9"/>
  <c r="Q134" i="9"/>
  <c r="M134" i="9"/>
  <c r="L134" i="9"/>
  <c r="K134" i="9"/>
  <c r="N134" i="9" s="1"/>
  <c r="I134" i="9"/>
  <c r="H134" i="9"/>
  <c r="G134" i="9"/>
  <c r="E134" i="9"/>
  <c r="D134" i="9"/>
  <c r="C134" i="9"/>
  <c r="BY133" i="9"/>
  <c r="BX133" i="9"/>
  <c r="BW133" i="9"/>
  <c r="BU133" i="9"/>
  <c r="BT133" i="9"/>
  <c r="BS133" i="9"/>
  <c r="BQ133" i="9"/>
  <c r="BP133" i="9"/>
  <c r="BO133" i="9"/>
  <c r="BM133" i="9"/>
  <c r="BL133" i="9"/>
  <c r="BK133" i="9"/>
  <c r="BI133" i="9"/>
  <c r="BH133" i="9"/>
  <c r="BG133" i="9"/>
  <c r="BA133" i="9"/>
  <c r="AZ133" i="9"/>
  <c r="AY133" i="9"/>
  <c r="BB133" i="9" s="1"/>
  <c r="AX133" i="9"/>
  <c r="AT133" i="9"/>
  <c r="AP133" i="9"/>
  <c r="AL133" i="9"/>
  <c r="AH133" i="9"/>
  <c r="Y133" i="9"/>
  <c r="X133" i="9"/>
  <c r="W133" i="9"/>
  <c r="V133" i="9"/>
  <c r="R133" i="9"/>
  <c r="N133" i="9"/>
  <c r="J133" i="9"/>
  <c r="F133" i="9"/>
  <c r="BY132" i="9"/>
  <c r="BX132" i="9"/>
  <c r="BW132" i="9"/>
  <c r="BU132" i="9"/>
  <c r="BT132" i="9"/>
  <c r="BS132" i="9"/>
  <c r="BQ132" i="9"/>
  <c r="BP132" i="9"/>
  <c r="BO132" i="9"/>
  <c r="BM132" i="9"/>
  <c r="BL132" i="9"/>
  <c r="BK132" i="9"/>
  <c r="BI132" i="9"/>
  <c r="BH132" i="9"/>
  <c r="BG132" i="9"/>
  <c r="BA132" i="9"/>
  <c r="AZ132" i="9"/>
  <c r="AY132" i="9"/>
  <c r="AX132" i="9"/>
  <c r="AT132" i="9"/>
  <c r="AP132" i="9"/>
  <c r="AL132" i="9"/>
  <c r="AH132" i="9"/>
  <c r="Y132" i="9"/>
  <c r="X132" i="9"/>
  <c r="W132" i="9"/>
  <c r="V132" i="9"/>
  <c r="R132" i="9"/>
  <c r="N132" i="9"/>
  <c r="J132" i="9"/>
  <c r="F132" i="9"/>
  <c r="BY131" i="9"/>
  <c r="BX131" i="9"/>
  <c r="BW131" i="9"/>
  <c r="BU131" i="9"/>
  <c r="BT131" i="9"/>
  <c r="BS131" i="9"/>
  <c r="BQ131" i="9"/>
  <c r="BP131" i="9"/>
  <c r="BP134" i="9" s="1"/>
  <c r="BO131" i="9"/>
  <c r="BM131" i="9"/>
  <c r="BL131" i="9"/>
  <c r="BK131" i="9"/>
  <c r="BN131" i="9" s="1"/>
  <c r="BI131" i="9"/>
  <c r="BH131" i="9"/>
  <c r="BG131" i="9"/>
  <c r="BG134" i="9" s="1"/>
  <c r="BA131" i="9"/>
  <c r="AZ131" i="9"/>
  <c r="AY131" i="9"/>
  <c r="AX131" i="9"/>
  <c r="AT131" i="9"/>
  <c r="AP131" i="9"/>
  <c r="AL131" i="9"/>
  <c r="AH131" i="9"/>
  <c r="Y131" i="9"/>
  <c r="X131" i="9"/>
  <c r="W131" i="9"/>
  <c r="V131" i="9"/>
  <c r="R131" i="9"/>
  <c r="N131" i="9"/>
  <c r="J131" i="9"/>
  <c r="F131" i="9"/>
  <c r="AW125" i="9"/>
  <c r="AV125" i="9"/>
  <c r="AU125" i="9"/>
  <c r="AS125" i="9"/>
  <c r="AR125" i="9"/>
  <c r="AQ125" i="9"/>
  <c r="AO125" i="9"/>
  <c r="AN125" i="9"/>
  <c r="AM125" i="9"/>
  <c r="AK125" i="9"/>
  <c r="AJ125" i="9"/>
  <c r="AI125" i="9"/>
  <c r="AG125" i="9"/>
  <c r="AF125" i="9"/>
  <c r="AE125" i="9"/>
  <c r="U125" i="9"/>
  <c r="T125" i="9"/>
  <c r="S125" i="9"/>
  <c r="Q125" i="9"/>
  <c r="P125" i="9"/>
  <c r="O125" i="9"/>
  <c r="M125" i="9"/>
  <c r="L125" i="9"/>
  <c r="K125" i="9"/>
  <c r="I125" i="9"/>
  <c r="H125" i="9"/>
  <c r="G125" i="9"/>
  <c r="E125" i="9"/>
  <c r="D125" i="9"/>
  <c r="C125" i="9"/>
  <c r="BY124" i="9"/>
  <c r="BX124" i="9"/>
  <c r="BW124" i="9"/>
  <c r="BU124" i="9"/>
  <c r="BT124" i="9"/>
  <c r="BS124" i="9"/>
  <c r="BQ124" i="9"/>
  <c r="BP124" i="9"/>
  <c r="BO124" i="9"/>
  <c r="BM124" i="9"/>
  <c r="BL124" i="9"/>
  <c r="BK124" i="9"/>
  <c r="BI124" i="9"/>
  <c r="BH124" i="9"/>
  <c r="BG124" i="9"/>
  <c r="BA124" i="9"/>
  <c r="AZ124" i="9"/>
  <c r="AY124" i="9"/>
  <c r="AX124" i="9"/>
  <c r="AT124" i="9"/>
  <c r="AP124" i="9"/>
  <c r="AL124" i="9"/>
  <c r="AH124" i="9"/>
  <c r="Y124" i="9"/>
  <c r="X124" i="9"/>
  <c r="W124" i="9"/>
  <c r="V124" i="9"/>
  <c r="R124" i="9"/>
  <c r="N124" i="9"/>
  <c r="J124" i="9"/>
  <c r="F124" i="9"/>
  <c r="BY123" i="9"/>
  <c r="BX123" i="9"/>
  <c r="BW123" i="9"/>
  <c r="BU123" i="9"/>
  <c r="BT123" i="9"/>
  <c r="BS123" i="9"/>
  <c r="BQ123" i="9"/>
  <c r="BP123" i="9"/>
  <c r="BO123" i="9"/>
  <c r="BM123" i="9"/>
  <c r="BL123" i="9"/>
  <c r="BK123" i="9"/>
  <c r="BI123" i="9"/>
  <c r="BH123" i="9"/>
  <c r="BG123" i="9"/>
  <c r="BA123" i="9"/>
  <c r="AZ123" i="9"/>
  <c r="AY123" i="9"/>
  <c r="AX123" i="9"/>
  <c r="AT123" i="9"/>
  <c r="AP123" i="9"/>
  <c r="AL123" i="9"/>
  <c r="AH123" i="9"/>
  <c r="Y123" i="9"/>
  <c r="X123" i="9"/>
  <c r="W123" i="9"/>
  <c r="V123" i="9"/>
  <c r="R123" i="9"/>
  <c r="N123" i="9"/>
  <c r="J123" i="9"/>
  <c r="F123" i="9"/>
  <c r="BY122" i="9"/>
  <c r="BX122" i="9"/>
  <c r="BW122" i="9"/>
  <c r="BU122" i="9"/>
  <c r="BT122" i="9"/>
  <c r="BT125" i="9" s="1"/>
  <c r="BS122" i="9"/>
  <c r="BQ122" i="9"/>
  <c r="BP122" i="9"/>
  <c r="BO122" i="9"/>
  <c r="BR122" i="9" s="1"/>
  <c r="BM122" i="9"/>
  <c r="BL122" i="9"/>
  <c r="BK122" i="9"/>
  <c r="BI122" i="9"/>
  <c r="BH122" i="9"/>
  <c r="BG122" i="9"/>
  <c r="BA122" i="9"/>
  <c r="AZ122" i="9"/>
  <c r="AY122" i="9"/>
  <c r="AX122" i="9"/>
  <c r="AT122" i="9"/>
  <c r="AP122" i="9"/>
  <c r="AL122" i="9"/>
  <c r="AH122" i="9"/>
  <c r="Y122" i="9"/>
  <c r="X122" i="9"/>
  <c r="W122" i="9"/>
  <c r="V122" i="9"/>
  <c r="R122" i="9"/>
  <c r="N122" i="9"/>
  <c r="J122" i="9"/>
  <c r="F122" i="9"/>
  <c r="AW121" i="9"/>
  <c r="AV121" i="9"/>
  <c r="AU121" i="9"/>
  <c r="AS121" i="9"/>
  <c r="AR121" i="9"/>
  <c r="AQ121" i="9"/>
  <c r="AO121" i="9"/>
  <c r="AN121" i="9"/>
  <c r="AM121" i="9"/>
  <c r="AK121" i="9"/>
  <c r="AJ121" i="9"/>
  <c r="AI121" i="9"/>
  <c r="AG121" i="9"/>
  <c r="AF121" i="9"/>
  <c r="AE121" i="9"/>
  <c r="U121" i="9"/>
  <c r="T121" i="9"/>
  <c r="S121" i="9"/>
  <c r="Q121" i="9"/>
  <c r="P121" i="9"/>
  <c r="O121" i="9"/>
  <c r="M121" i="9"/>
  <c r="L121" i="9"/>
  <c r="K121" i="9"/>
  <c r="I121" i="9"/>
  <c r="H121" i="9"/>
  <c r="G121" i="9"/>
  <c r="E121" i="9"/>
  <c r="D121" i="9"/>
  <c r="C121" i="9"/>
  <c r="BY120" i="9"/>
  <c r="BX120" i="9"/>
  <c r="BW120" i="9"/>
  <c r="BU120" i="9"/>
  <c r="BT120" i="9"/>
  <c r="BS120" i="9"/>
  <c r="BQ120" i="9"/>
  <c r="BP120" i="9"/>
  <c r="BO120" i="9"/>
  <c r="BM120" i="9"/>
  <c r="BL120" i="9"/>
  <c r="BK120" i="9"/>
  <c r="BI120" i="9"/>
  <c r="BH120" i="9"/>
  <c r="BG120" i="9"/>
  <c r="BA120" i="9"/>
  <c r="AZ120" i="9"/>
  <c r="AY120" i="9"/>
  <c r="AX120" i="9"/>
  <c r="AT120" i="9"/>
  <c r="AP120" i="9"/>
  <c r="AL120" i="9"/>
  <c r="AH120" i="9"/>
  <c r="Y120" i="9"/>
  <c r="X120" i="9"/>
  <c r="W120" i="9"/>
  <c r="V120" i="9"/>
  <c r="R120" i="9"/>
  <c r="N120" i="9"/>
  <c r="J120" i="9"/>
  <c r="F120" i="9"/>
  <c r="BY119" i="9"/>
  <c r="BX119" i="9"/>
  <c r="BW119" i="9"/>
  <c r="BU119" i="9"/>
  <c r="BT119" i="9"/>
  <c r="BS119" i="9"/>
  <c r="BQ119" i="9"/>
  <c r="BP119" i="9"/>
  <c r="BO119" i="9"/>
  <c r="BM119" i="9"/>
  <c r="BL119" i="9"/>
  <c r="BK119" i="9"/>
  <c r="BI119" i="9"/>
  <c r="BH119" i="9"/>
  <c r="BG119" i="9"/>
  <c r="BA119" i="9"/>
  <c r="AZ119" i="9"/>
  <c r="AY119" i="9"/>
  <c r="AX119" i="9"/>
  <c r="AT119" i="9"/>
  <c r="AP119" i="9"/>
  <c r="AL119" i="9"/>
  <c r="AH119" i="9"/>
  <c r="Y119" i="9"/>
  <c r="X119" i="9"/>
  <c r="W119" i="9"/>
  <c r="V119" i="9"/>
  <c r="R119" i="9"/>
  <c r="N119" i="9"/>
  <c r="J119" i="9"/>
  <c r="F119" i="9"/>
  <c r="BY118" i="9"/>
  <c r="BY121" i="9" s="1"/>
  <c r="BX118" i="9"/>
  <c r="BW118" i="9"/>
  <c r="BU118" i="9"/>
  <c r="BT118" i="9"/>
  <c r="BS118" i="9"/>
  <c r="BQ118" i="9"/>
  <c r="BP118" i="9"/>
  <c r="BO118" i="9"/>
  <c r="BM118" i="9"/>
  <c r="BL118" i="9"/>
  <c r="BK118" i="9"/>
  <c r="BI118" i="9"/>
  <c r="BH118" i="9"/>
  <c r="BG118" i="9"/>
  <c r="BA118" i="9"/>
  <c r="AZ118" i="9"/>
  <c r="AZ121" i="9" s="1"/>
  <c r="AY118" i="9"/>
  <c r="AX118" i="9"/>
  <c r="AT118" i="9"/>
  <c r="AP118" i="9"/>
  <c r="AL118" i="9"/>
  <c r="AH118" i="9"/>
  <c r="Y118" i="9"/>
  <c r="Y121" i="9" s="1"/>
  <c r="X118" i="9"/>
  <c r="W118" i="9"/>
  <c r="W121" i="9" s="1"/>
  <c r="V118" i="9"/>
  <c r="R118" i="9"/>
  <c r="N118" i="9"/>
  <c r="J118" i="9"/>
  <c r="F118" i="9"/>
  <c r="AW117" i="9"/>
  <c r="AV117" i="9"/>
  <c r="AU117" i="9"/>
  <c r="AS117" i="9"/>
  <c r="AR117" i="9"/>
  <c r="AQ117" i="9"/>
  <c r="AO117" i="9"/>
  <c r="AN117" i="9"/>
  <c r="AM117" i="9"/>
  <c r="AP117" i="9" s="1"/>
  <c r="AK117" i="9"/>
  <c r="AJ117" i="9"/>
  <c r="AI117" i="9"/>
  <c r="AG117" i="9"/>
  <c r="AF117" i="9"/>
  <c r="AE117" i="9"/>
  <c r="AH117" i="9" s="1"/>
  <c r="U117" i="9"/>
  <c r="T117" i="9"/>
  <c r="S117" i="9"/>
  <c r="Q117" i="9"/>
  <c r="P117" i="9"/>
  <c r="O117" i="9"/>
  <c r="M117" i="9"/>
  <c r="L117" i="9"/>
  <c r="K117" i="9"/>
  <c r="I117" i="9"/>
  <c r="H117" i="9"/>
  <c r="G117" i="9"/>
  <c r="E117" i="9"/>
  <c r="D117" i="9"/>
  <c r="C117" i="9"/>
  <c r="BY116" i="9"/>
  <c r="BX116" i="9"/>
  <c r="BW116" i="9"/>
  <c r="BZ116" i="9" s="1"/>
  <c r="BU116" i="9"/>
  <c r="BT116" i="9"/>
  <c r="BS116" i="9"/>
  <c r="BQ116" i="9"/>
  <c r="BP116" i="9"/>
  <c r="BO116" i="9"/>
  <c r="BR116" i="9" s="1"/>
  <c r="BM116" i="9"/>
  <c r="BL116" i="9"/>
  <c r="BK116" i="9"/>
  <c r="BI116" i="9"/>
  <c r="BH116" i="9"/>
  <c r="BG116" i="9"/>
  <c r="BA116" i="9"/>
  <c r="AZ116" i="9"/>
  <c r="AY116" i="9"/>
  <c r="AX116" i="9"/>
  <c r="AT116" i="9"/>
  <c r="AP116" i="9"/>
  <c r="AL116" i="9"/>
  <c r="AH116" i="9"/>
  <c r="Y116" i="9"/>
  <c r="X116" i="9"/>
  <c r="W116" i="9"/>
  <c r="V116" i="9"/>
  <c r="R116" i="9"/>
  <c r="N116" i="9"/>
  <c r="J116" i="9"/>
  <c r="F116" i="9"/>
  <c r="BY115" i="9"/>
  <c r="BX115" i="9"/>
  <c r="BW115" i="9"/>
  <c r="BU115" i="9"/>
  <c r="BT115" i="9"/>
  <c r="BS115" i="9"/>
  <c r="BQ115" i="9"/>
  <c r="BP115" i="9"/>
  <c r="BO115" i="9"/>
  <c r="BM115" i="9"/>
  <c r="BL115" i="9"/>
  <c r="BK115" i="9"/>
  <c r="BI115" i="9"/>
  <c r="BH115" i="9"/>
  <c r="BG115" i="9"/>
  <c r="BA115" i="9"/>
  <c r="AZ115" i="9"/>
  <c r="AY115" i="9"/>
  <c r="AX115" i="9"/>
  <c r="AT115" i="9"/>
  <c r="AP115" i="9"/>
  <c r="AL115" i="9"/>
  <c r="AH115" i="9"/>
  <c r="Y115" i="9"/>
  <c r="X115" i="9"/>
  <c r="W115" i="9"/>
  <c r="V115" i="9"/>
  <c r="R115" i="9"/>
  <c r="N115" i="9"/>
  <c r="J115" i="9"/>
  <c r="F115" i="9"/>
  <c r="BY114" i="9"/>
  <c r="BX114" i="9"/>
  <c r="BW114" i="9"/>
  <c r="BU114" i="9"/>
  <c r="BT114" i="9"/>
  <c r="BS114" i="9"/>
  <c r="BS117" i="9" s="1"/>
  <c r="BQ114" i="9"/>
  <c r="BP114" i="9"/>
  <c r="BO114" i="9"/>
  <c r="BM114" i="9"/>
  <c r="BL114" i="9"/>
  <c r="BK114" i="9"/>
  <c r="BI114" i="9"/>
  <c r="BH114" i="9"/>
  <c r="BG114" i="9"/>
  <c r="BA114" i="9"/>
  <c r="AZ114" i="9"/>
  <c r="AY114" i="9"/>
  <c r="BB114" i="9" s="1"/>
  <c r="AX114" i="9"/>
  <c r="AT114" i="9"/>
  <c r="AP114" i="9"/>
  <c r="AL114" i="9"/>
  <c r="AH114" i="9"/>
  <c r="Y114" i="9"/>
  <c r="X114" i="9"/>
  <c r="W114" i="9"/>
  <c r="V114" i="9"/>
  <c r="R114" i="9"/>
  <c r="N114" i="9"/>
  <c r="J114" i="9"/>
  <c r="F114" i="9"/>
  <c r="AW113" i="9"/>
  <c r="AV113" i="9"/>
  <c r="AU113" i="9"/>
  <c r="AS113" i="9"/>
  <c r="AR113" i="9"/>
  <c r="AQ113" i="9"/>
  <c r="AO113" i="9"/>
  <c r="AN113" i="9"/>
  <c r="AM113" i="9"/>
  <c r="AK113" i="9"/>
  <c r="AJ113" i="9"/>
  <c r="AI113" i="9"/>
  <c r="AG113" i="9"/>
  <c r="AF113" i="9"/>
  <c r="AE113" i="9"/>
  <c r="U113" i="9"/>
  <c r="T113" i="9"/>
  <c r="S113" i="9"/>
  <c r="Q113" i="9"/>
  <c r="P113" i="9"/>
  <c r="O113" i="9"/>
  <c r="M113" i="9"/>
  <c r="L113" i="9"/>
  <c r="K113" i="9"/>
  <c r="I113" i="9"/>
  <c r="H113" i="9"/>
  <c r="G113" i="9"/>
  <c r="E113" i="9"/>
  <c r="D113" i="9"/>
  <c r="C113" i="9"/>
  <c r="F113" i="9" s="1"/>
  <c r="BY112" i="9"/>
  <c r="BX112" i="9"/>
  <c r="BW112" i="9"/>
  <c r="BU112" i="9"/>
  <c r="BT112" i="9"/>
  <c r="BS112" i="9"/>
  <c r="BQ112" i="9"/>
  <c r="BP112" i="9"/>
  <c r="BO112" i="9"/>
  <c r="BM112" i="9"/>
  <c r="BL112" i="9"/>
  <c r="BK112" i="9"/>
  <c r="BI112" i="9"/>
  <c r="BH112" i="9"/>
  <c r="BG112" i="9"/>
  <c r="BA112" i="9"/>
  <c r="AZ112" i="9"/>
  <c r="AY112" i="9"/>
  <c r="AX112" i="9"/>
  <c r="AT112" i="9"/>
  <c r="AP112" i="9"/>
  <c r="AL112" i="9"/>
  <c r="AH112" i="9"/>
  <c r="Y112" i="9"/>
  <c r="X112" i="9"/>
  <c r="W112" i="9"/>
  <c r="V112" i="9"/>
  <c r="R112" i="9"/>
  <c r="N112" i="9"/>
  <c r="J112" i="9"/>
  <c r="F112" i="9"/>
  <c r="BY111" i="9"/>
  <c r="BX111" i="9"/>
  <c r="BW111" i="9"/>
  <c r="BU111" i="9"/>
  <c r="BT111" i="9"/>
  <c r="BS111" i="9"/>
  <c r="BQ111" i="9"/>
  <c r="BP111" i="9"/>
  <c r="BO111" i="9"/>
  <c r="BR111" i="9" s="1"/>
  <c r="BM111" i="9"/>
  <c r="BL111" i="9"/>
  <c r="BK111" i="9"/>
  <c r="BI111" i="9"/>
  <c r="BH111" i="9"/>
  <c r="BG111" i="9"/>
  <c r="BJ111" i="9" s="1"/>
  <c r="BA111" i="9"/>
  <c r="AZ111" i="9"/>
  <c r="AY111" i="9"/>
  <c r="AX111" i="9"/>
  <c r="AT111" i="9"/>
  <c r="AP111" i="9"/>
  <c r="AL111" i="9"/>
  <c r="AH111" i="9"/>
  <c r="Y111" i="9"/>
  <c r="X111" i="9"/>
  <c r="W111" i="9"/>
  <c r="V111" i="9"/>
  <c r="R111" i="9"/>
  <c r="N111" i="9"/>
  <c r="J111" i="9"/>
  <c r="F111" i="9"/>
  <c r="BY110" i="9"/>
  <c r="BX110" i="9"/>
  <c r="BX113" i="9" s="1"/>
  <c r="BW110" i="9"/>
  <c r="BU110" i="9"/>
  <c r="BT110" i="9"/>
  <c r="BS110" i="9"/>
  <c r="BQ110" i="9"/>
  <c r="BP110" i="9"/>
  <c r="BO110" i="9"/>
  <c r="BM110" i="9"/>
  <c r="BL110" i="9"/>
  <c r="BK110" i="9"/>
  <c r="BI110" i="9"/>
  <c r="BH110" i="9"/>
  <c r="BG110" i="9"/>
  <c r="BA110" i="9"/>
  <c r="AZ110" i="9"/>
  <c r="AY110" i="9"/>
  <c r="AX110" i="9"/>
  <c r="AT110" i="9"/>
  <c r="AP110" i="9"/>
  <c r="AL110" i="9"/>
  <c r="AH110" i="9"/>
  <c r="Y110" i="9"/>
  <c r="X110" i="9"/>
  <c r="W110" i="9"/>
  <c r="Z110" i="9" s="1"/>
  <c r="V110" i="9"/>
  <c r="R110" i="9"/>
  <c r="N110" i="9"/>
  <c r="J110" i="9"/>
  <c r="F110" i="9"/>
  <c r="AW104" i="9"/>
  <c r="AV104" i="9"/>
  <c r="AU104" i="9"/>
  <c r="AS104" i="9"/>
  <c r="AR104" i="9"/>
  <c r="AQ104" i="9"/>
  <c r="AO104" i="9"/>
  <c r="AN104" i="9"/>
  <c r="AM104" i="9"/>
  <c r="AK104" i="9"/>
  <c r="AJ104" i="9"/>
  <c r="AI104" i="9"/>
  <c r="AG104" i="9"/>
  <c r="AF104" i="9"/>
  <c r="AE104" i="9"/>
  <c r="U104" i="9"/>
  <c r="T104" i="9"/>
  <c r="S104" i="9"/>
  <c r="Q104" i="9"/>
  <c r="P104" i="9"/>
  <c r="O104" i="9"/>
  <c r="M104" i="9"/>
  <c r="L104" i="9"/>
  <c r="K104" i="9"/>
  <c r="I104" i="9"/>
  <c r="H104" i="9"/>
  <c r="G104" i="9"/>
  <c r="E104" i="9"/>
  <c r="D104" i="9"/>
  <c r="C104" i="9"/>
  <c r="BY103" i="9"/>
  <c r="BX103" i="9"/>
  <c r="BW103" i="9"/>
  <c r="BZ103" i="9" s="1"/>
  <c r="BU103" i="9"/>
  <c r="BT103" i="9"/>
  <c r="BS103" i="9"/>
  <c r="BQ103" i="9"/>
  <c r="BP103" i="9"/>
  <c r="BO103" i="9"/>
  <c r="BM103" i="9"/>
  <c r="BL103" i="9"/>
  <c r="BK103" i="9"/>
  <c r="BN103" i="9" s="1"/>
  <c r="BI103" i="9"/>
  <c r="CC103" i="9" s="1"/>
  <c r="BH103" i="9"/>
  <c r="BG103" i="9"/>
  <c r="BA103" i="9"/>
  <c r="AZ103" i="9"/>
  <c r="AY103" i="9"/>
  <c r="AX103" i="9"/>
  <c r="AT103" i="9"/>
  <c r="AP103" i="9"/>
  <c r="AL103" i="9"/>
  <c r="AH103" i="9"/>
  <c r="Y103" i="9"/>
  <c r="X103" i="9"/>
  <c r="W103" i="9"/>
  <c r="V103" i="9"/>
  <c r="R103" i="9"/>
  <c r="N103" i="9"/>
  <c r="J103" i="9"/>
  <c r="F103" i="9"/>
  <c r="BY102" i="9"/>
  <c r="BX102" i="9"/>
  <c r="BW102" i="9"/>
  <c r="BU102" i="9"/>
  <c r="BT102" i="9"/>
  <c r="BS102" i="9"/>
  <c r="BQ102" i="9"/>
  <c r="BP102" i="9"/>
  <c r="BO102" i="9"/>
  <c r="BM102" i="9"/>
  <c r="BL102" i="9"/>
  <c r="BK102" i="9"/>
  <c r="BI102" i="9"/>
  <c r="BH102" i="9"/>
  <c r="BG102" i="9"/>
  <c r="BA102" i="9"/>
  <c r="AZ102" i="9"/>
  <c r="AY102" i="9"/>
  <c r="AX102" i="9"/>
  <c r="AT102" i="9"/>
  <c r="AP102" i="9"/>
  <c r="AL102" i="9"/>
  <c r="AH102" i="9"/>
  <c r="Y102" i="9"/>
  <c r="X102" i="9"/>
  <c r="W102" i="9"/>
  <c r="V102" i="9"/>
  <c r="R102" i="9"/>
  <c r="N102" i="9"/>
  <c r="J102" i="9"/>
  <c r="F102" i="9"/>
  <c r="BY101" i="9"/>
  <c r="BX101" i="9"/>
  <c r="BW101" i="9"/>
  <c r="BU101" i="9"/>
  <c r="BT101" i="9"/>
  <c r="BS101" i="9"/>
  <c r="BQ101" i="9"/>
  <c r="BP101" i="9"/>
  <c r="BO101" i="9"/>
  <c r="BM101" i="9"/>
  <c r="BL101" i="9"/>
  <c r="BK101" i="9"/>
  <c r="BI101" i="9"/>
  <c r="BH101" i="9"/>
  <c r="BG101" i="9"/>
  <c r="BA101" i="9"/>
  <c r="AZ101" i="9"/>
  <c r="AY101" i="9"/>
  <c r="AX101" i="9"/>
  <c r="AT101" i="9"/>
  <c r="AP101" i="9"/>
  <c r="AL101" i="9"/>
  <c r="AH101" i="9"/>
  <c r="Y101" i="9"/>
  <c r="X101" i="9"/>
  <c r="X104" i="9" s="1"/>
  <c r="W101" i="9"/>
  <c r="V101" i="9"/>
  <c r="R101" i="9"/>
  <c r="N101" i="9"/>
  <c r="J101" i="9"/>
  <c r="F101" i="9"/>
  <c r="AW100" i="9"/>
  <c r="AV100" i="9"/>
  <c r="AU100" i="9"/>
  <c r="AS100" i="9"/>
  <c r="AR100" i="9"/>
  <c r="AQ100" i="9"/>
  <c r="AT100" i="9" s="1"/>
  <c r="AO100" i="9"/>
  <c r="AN100" i="9"/>
  <c r="AM100" i="9"/>
  <c r="AK100" i="9"/>
  <c r="AJ100" i="9"/>
  <c r="AI100" i="9"/>
  <c r="AG100" i="9"/>
  <c r="AF100" i="9"/>
  <c r="AE100" i="9"/>
  <c r="U100" i="9"/>
  <c r="T100" i="9"/>
  <c r="S100" i="9"/>
  <c r="Q100" i="9"/>
  <c r="P100" i="9"/>
  <c r="O100" i="9"/>
  <c r="M100" i="9"/>
  <c r="L100" i="9"/>
  <c r="K100" i="9"/>
  <c r="I100" i="9"/>
  <c r="H100" i="9"/>
  <c r="G100" i="9"/>
  <c r="E100" i="9"/>
  <c r="D100" i="9"/>
  <c r="C100" i="9"/>
  <c r="F100" i="9" s="1"/>
  <c r="BY99" i="9"/>
  <c r="BX99" i="9"/>
  <c r="BW99" i="9"/>
  <c r="BU99" i="9"/>
  <c r="BT99" i="9"/>
  <c r="BS99" i="9"/>
  <c r="BQ99" i="9"/>
  <c r="BP99" i="9"/>
  <c r="BO99" i="9"/>
  <c r="BM99" i="9"/>
  <c r="BL99" i="9"/>
  <c r="BK99" i="9"/>
  <c r="BI99" i="9"/>
  <c r="BH99" i="9"/>
  <c r="BG99" i="9"/>
  <c r="BA99" i="9"/>
  <c r="AZ99" i="9"/>
  <c r="AY99" i="9"/>
  <c r="AX99" i="9"/>
  <c r="AT99" i="9"/>
  <c r="AP99" i="9"/>
  <c r="AL99" i="9"/>
  <c r="AH99" i="9"/>
  <c r="Y99" i="9"/>
  <c r="X99" i="9"/>
  <c r="W99" i="9"/>
  <c r="Z99" i="9" s="1"/>
  <c r="V99" i="9"/>
  <c r="R99" i="9"/>
  <c r="N99" i="9"/>
  <c r="J99" i="9"/>
  <c r="F99" i="9"/>
  <c r="BY98" i="9"/>
  <c r="BX98" i="9"/>
  <c r="BW98" i="9"/>
  <c r="BU98" i="9"/>
  <c r="BT98" i="9"/>
  <c r="BS98" i="9"/>
  <c r="BQ98" i="9"/>
  <c r="BP98" i="9"/>
  <c r="BO98" i="9"/>
  <c r="BM98" i="9"/>
  <c r="BL98" i="9"/>
  <c r="BK98" i="9"/>
  <c r="BI98" i="9"/>
  <c r="BH98" i="9"/>
  <c r="BG98" i="9"/>
  <c r="BA98" i="9"/>
  <c r="AZ98" i="9"/>
  <c r="AY98" i="9"/>
  <c r="AX98" i="9"/>
  <c r="AT98" i="9"/>
  <c r="AP98" i="9"/>
  <c r="AL98" i="9"/>
  <c r="AH98" i="9"/>
  <c r="Y98" i="9"/>
  <c r="X98" i="9"/>
  <c r="W98" i="9"/>
  <c r="V98" i="9"/>
  <c r="R98" i="9"/>
  <c r="N98" i="9"/>
  <c r="J98" i="9"/>
  <c r="F98" i="9"/>
  <c r="BY97" i="9"/>
  <c r="BX97" i="9"/>
  <c r="BW97" i="9"/>
  <c r="BU97" i="9"/>
  <c r="BT97" i="9"/>
  <c r="BS97" i="9"/>
  <c r="BQ97" i="9"/>
  <c r="BP97" i="9"/>
  <c r="BO97" i="9"/>
  <c r="BM97" i="9"/>
  <c r="BL97" i="9"/>
  <c r="BK97" i="9"/>
  <c r="BI97" i="9"/>
  <c r="BH97" i="9"/>
  <c r="BG97" i="9"/>
  <c r="BA97" i="9"/>
  <c r="AZ97" i="9"/>
  <c r="AY97" i="9"/>
  <c r="AX97" i="9"/>
  <c r="AT97" i="9"/>
  <c r="AP97" i="9"/>
  <c r="AL97" i="9"/>
  <c r="AH97" i="9"/>
  <c r="Y97" i="9"/>
  <c r="X97" i="9"/>
  <c r="W97" i="9"/>
  <c r="Z97" i="9" s="1"/>
  <c r="V97" i="9"/>
  <c r="R97" i="9"/>
  <c r="N97" i="9"/>
  <c r="J97" i="9"/>
  <c r="F97" i="9"/>
  <c r="AW96" i="9"/>
  <c r="AV96" i="9"/>
  <c r="AU96" i="9"/>
  <c r="AS96" i="9"/>
  <c r="AR96" i="9"/>
  <c r="AQ96" i="9"/>
  <c r="AO96" i="9"/>
  <c r="AN96" i="9"/>
  <c r="AM96" i="9"/>
  <c r="AK96" i="9"/>
  <c r="AJ96" i="9"/>
  <c r="AI96" i="9"/>
  <c r="AL96" i="9" s="1"/>
  <c r="AG96" i="9"/>
  <c r="AF96" i="9"/>
  <c r="AE96" i="9"/>
  <c r="U96" i="9"/>
  <c r="T96" i="9"/>
  <c r="S96" i="9"/>
  <c r="Q96" i="9"/>
  <c r="P96" i="9"/>
  <c r="O96" i="9"/>
  <c r="M96" i="9"/>
  <c r="L96" i="9"/>
  <c r="K96" i="9"/>
  <c r="I96" i="9"/>
  <c r="H96" i="9"/>
  <c r="G96" i="9"/>
  <c r="E96" i="9"/>
  <c r="D96" i="9"/>
  <c r="C96" i="9"/>
  <c r="BY95" i="9"/>
  <c r="BX95" i="9"/>
  <c r="BW95" i="9"/>
  <c r="BU95" i="9"/>
  <c r="BT95" i="9"/>
  <c r="BS95" i="9"/>
  <c r="BQ95" i="9"/>
  <c r="BP95" i="9"/>
  <c r="BO95" i="9"/>
  <c r="BM95" i="9"/>
  <c r="BL95" i="9"/>
  <c r="BK95" i="9"/>
  <c r="BI95" i="9"/>
  <c r="BH95" i="9"/>
  <c r="BG95" i="9"/>
  <c r="BA95" i="9"/>
  <c r="AZ95" i="9"/>
  <c r="AY95" i="9"/>
  <c r="AX95" i="9"/>
  <c r="AT95" i="9"/>
  <c r="AP95" i="9"/>
  <c r="AL95" i="9"/>
  <c r="AH95" i="9"/>
  <c r="Y95" i="9"/>
  <c r="X95" i="9"/>
  <c r="W95" i="9"/>
  <c r="V95" i="9"/>
  <c r="R95" i="9"/>
  <c r="N95" i="9"/>
  <c r="J95" i="9"/>
  <c r="F95" i="9"/>
  <c r="BY94" i="9"/>
  <c r="BX94" i="9"/>
  <c r="BW94" i="9"/>
  <c r="BU94" i="9"/>
  <c r="BT94" i="9"/>
  <c r="BS94" i="9"/>
  <c r="BQ94" i="9"/>
  <c r="BP94" i="9"/>
  <c r="BO94" i="9"/>
  <c r="BM94" i="9"/>
  <c r="BL94" i="9"/>
  <c r="BK94" i="9"/>
  <c r="BI94" i="9"/>
  <c r="BH94" i="9"/>
  <c r="BG94" i="9"/>
  <c r="BA94" i="9"/>
  <c r="AZ94" i="9"/>
  <c r="AY94" i="9"/>
  <c r="AX94" i="9"/>
  <c r="AT94" i="9"/>
  <c r="AP94" i="9"/>
  <c r="AL94" i="9"/>
  <c r="AH94" i="9"/>
  <c r="Y94" i="9"/>
  <c r="X94" i="9"/>
  <c r="W94" i="9"/>
  <c r="V94" i="9"/>
  <c r="R94" i="9"/>
  <c r="N94" i="9"/>
  <c r="J94" i="9"/>
  <c r="F94" i="9"/>
  <c r="BY93" i="9"/>
  <c r="BX93" i="9"/>
  <c r="BW93" i="9"/>
  <c r="BU93" i="9"/>
  <c r="BT93" i="9"/>
  <c r="BS93" i="9"/>
  <c r="BQ93" i="9"/>
  <c r="BP93" i="9"/>
  <c r="BO93" i="9"/>
  <c r="BO96" i="9" s="1"/>
  <c r="BM93" i="9"/>
  <c r="BL93" i="9"/>
  <c r="BK93" i="9"/>
  <c r="BI93" i="9"/>
  <c r="BH93" i="9"/>
  <c r="BG93" i="9"/>
  <c r="BA93" i="9"/>
  <c r="AZ93" i="9"/>
  <c r="AY93" i="9"/>
  <c r="AX93" i="9"/>
  <c r="AT93" i="9"/>
  <c r="AP93" i="9"/>
  <c r="AL93" i="9"/>
  <c r="AH93" i="9"/>
  <c r="Y93" i="9"/>
  <c r="X93" i="9"/>
  <c r="W93" i="9"/>
  <c r="V93" i="9"/>
  <c r="R93" i="9"/>
  <c r="N93" i="9"/>
  <c r="J93" i="9"/>
  <c r="F93" i="9"/>
  <c r="AW92" i="9"/>
  <c r="AV92" i="9"/>
  <c r="AU92" i="9"/>
  <c r="AS92" i="9"/>
  <c r="AR92" i="9"/>
  <c r="AQ92" i="9"/>
  <c r="AO92" i="9"/>
  <c r="AN92" i="9"/>
  <c r="AM92" i="9"/>
  <c r="AK92" i="9"/>
  <c r="AJ92" i="9"/>
  <c r="AI92" i="9"/>
  <c r="AG92" i="9"/>
  <c r="AF92" i="9"/>
  <c r="AE92" i="9"/>
  <c r="U92" i="9"/>
  <c r="T92" i="9"/>
  <c r="S92" i="9"/>
  <c r="Q92" i="9"/>
  <c r="P92" i="9"/>
  <c r="O92" i="9"/>
  <c r="M92" i="9"/>
  <c r="L92" i="9"/>
  <c r="K92" i="9"/>
  <c r="I92" i="9"/>
  <c r="H92" i="9"/>
  <c r="G92" i="9"/>
  <c r="E92" i="9"/>
  <c r="D92" i="9"/>
  <c r="C92" i="9"/>
  <c r="BY91" i="9"/>
  <c r="BX91" i="9"/>
  <c r="BW91" i="9"/>
  <c r="BU91" i="9"/>
  <c r="BT91" i="9"/>
  <c r="BS91" i="9"/>
  <c r="BQ91" i="9"/>
  <c r="BP91" i="9"/>
  <c r="BO91" i="9"/>
  <c r="BM91" i="9"/>
  <c r="BL91" i="9"/>
  <c r="BK91" i="9"/>
  <c r="BI91" i="9"/>
  <c r="BH91" i="9"/>
  <c r="BG91" i="9"/>
  <c r="BA91" i="9"/>
  <c r="AZ91" i="9"/>
  <c r="AY91" i="9"/>
  <c r="AX91" i="9"/>
  <c r="AT91" i="9"/>
  <c r="AP91" i="9"/>
  <c r="AL91" i="9"/>
  <c r="AH91" i="9"/>
  <c r="Y91" i="9"/>
  <c r="X91" i="9"/>
  <c r="W91" i="9"/>
  <c r="V91" i="9"/>
  <c r="R91" i="9"/>
  <c r="N91" i="9"/>
  <c r="J91" i="9"/>
  <c r="F91" i="9"/>
  <c r="BY90" i="9"/>
  <c r="BX90" i="9"/>
  <c r="BW90" i="9"/>
  <c r="BU90" i="9"/>
  <c r="BT90" i="9"/>
  <c r="BS90" i="9"/>
  <c r="BQ90" i="9"/>
  <c r="BP90" i="9"/>
  <c r="BO90" i="9"/>
  <c r="BM90" i="9"/>
  <c r="BL90" i="9"/>
  <c r="BK90" i="9"/>
  <c r="BI90" i="9"/>
  <c r="BH90" i="9"/>
  <c r="BG90" i="9"/>
  <c r="BA90" i="9"/>
  <c r="AZ90" i="9"/>
  <c r="AY90" i="9"/>
  <c r="AX90" i="9"/>
  <c r="AT90" i="9"/>
  <c r="AP90" i="9"/>
  <c r="AL90" i="9"/>
  <c r="AH90" i="9"/>
  <c r="Y90" i="9"/>
  <c r="X90" i="9"/>
  <c r="W90" i="9"/>
  <c r="V90" i="9"/>
  <c r="R90" i="9"/>
  <c r="N90" i="9"/>
  <c r="J90" i="9"/>
  <c r="F90" i="9"/>
  <c r="BY89" i="9"/>
  <c r="BX89" i="9"/>
  <c r="BW89" i="9"/>
  <c r="BU89" i="9"/>
  <c r="BT89" i="9"/>
  <c r="BS89" i="9"/>
  <c r="BQ89" i="9"/>
  <c r="BP89" i="9"/>
  <c r="BO89" i="9"/>
  <c r="BM89" i="9"/>
  <c r="BL89" i="9"/>
  <c r="BK89" i="9"/>
  <c r="BI89" i="9"/>
  <c r="BH89" i="9"/>
  <c r="BG89" i="9"/>
  <c r="BA89" i="9"/>
  <c r="AZ89" i="9"/>
  <c r="AY89" i="9"/>
  <c r="AX89" i="9"/>
  <c r="AT89" i="9"/>
  <c r="AP89" i="9"/>
  <c r="AL89" i="9"/>
  <c r="AH89" i="9"/>
  <c r="Y89" i="9"/>
  <c r="Y92" i="9" s="1"/>
  <c r="X89" i="9"/>
  <c r="W89" i="9"/>
  <c r="V89" i="9"/>
  <c r="R89" i="9"/>
  <c r="N89" i="9"/>
  <c r="J89" i="9"/>
  <c r="F89" i="9"/>
  <c r="AW83" i="9"/>
  <c r="AV83" i="9"/>
  <c r="AU83" i="9"/>
  <c r="AS83" i="9"/>
  <c r="AR83" i="9"/>
  <c r="AQ83" i="9"/>
  <c r="AO83" i="9"/>
  <c r="AN83" i="9"/>
  <c r="AM83" i="9"/>
  <c r="AK83" i="9"/>
  <c r="AJ83" i="9"/>
  <c r="AI83" i="9"/>
  <c r="AG83" i="9"/>
  <c r="AF83" i="9"/>
  <c r="AE83" i="9"/>
  <c r="U83" i="9"/>
  <c r="T83" i="9"/>
  <c r="S83" i="9"/>
  <c r="Q83" i="9"/>
  <c r="P83" i="9"/>
  <c r="O83" i="9"/>
  <c r="R83" i="9" s="1"/>
  <c r="M83" i="9"/>
  <c r="L83" i="9"/>
  <c r="K83" i="9"/>
  <c r="I83" i="9"/>
  <c r="H83" i="9"/>
  <c r="G83" i="9"/>
  <c r="E83" i="9"/>
  <c r="D83" i="9"/>
  <c r="C83" i="9"/>
  <c r="BY82" i="9"/>
  <c r="BX82" i="9"/>
  <c r="BW82" i="9"/>
  <c r="BU82" i="9"/>
  <c r="BT82" i="9"/>
  <c r="BS82" i="9"/>
  <c r="BQ82" i="9"/>
  <c r="BP82" i="9"/>
  <c r="BO82" i="9"/>
  <c r="BM82" i="9"/>
  <c r="BL82" i="9"/>
  <c r="BK82" i="9"/>
  <c r="BI82" i="9"/>
  <c r="BH82" i="9"/>
  <c r="BG82" i="9"/>
  <c r="BA82" i="9"/>
  <c r="AZ82" i="9"/>
  <c r="AY82" i="9"/>
  <c r="AX82" i="9"/>
  <c r="AT82" i="9"/>
  <c r="AP82" i="9"/>
  <c r="AL82" i="9"/>
  <c r="AH82" i="9"/>
  <c r="Y82" i="9"/>
  <c r="X82" i="9"/>
  <c r="W82" i="9"/>
  <c r="V82" i="9"/>
  <c r="R82" i="9"/>
  <c r="N82" i="9"/>
  <c r="J82" i="9"/>
  <c r="F82" i="9"/>
  <c r="BY81" i="9"/>
  <c r="BX81" i="9"/>
  <c r="BW81" i="9"/>
  <c r="BU81" i="9"/>
  <c r="BT81" i="9"/>
  <c r="BS81" i="9"/>
  <c r="BQ81" i="9"/>
  <c r="BP81" i="9"/>
  <c r="BO81" i="9"/>
  <c r="BM81" i="9"/>
  <c r="BL81" i="9"/>
  <c r="BK81" i="9"/>
  <c r="BI81" i="9"/>
  <c r="BH81" i="9"/>
  <c r="BG81" i="9"/>
  <c r="BA81" i="9"/>
  <c r="AZ81" i="9"/>
  <c r="AY81" i="9"/>
  <c r="AX81" i="9"/>
  <c r="AT81" i="9"/>
  <c r="AP81" i="9"/>
  <c r="AL81" i="9"/>
  <c r="AH81" i="9"/>
  <c r="Y81" i="9"/>
  <c r="X81" i="9"/>
  <c r="W81" i="9"/>
  <c r="V81" i="9"/>
  <c r="R81" i="9"/>
  <c r="N81" i="9"/>
  <c r="J81" i="9"/>
  <c r="F81" i="9"/>
  <c r="BY80" i="9"/>
  <c r="BX80" i="9"/>
  <c r="BW80" i="9"/>
  <c r="BU80" i="9"/>
  <c r="BT80" i="9"/>
  <c r="BT83" i="9" s="1"/>
  <c r="BS80" i="9"/>
  <c r="BQ80" i="9"/>
  <c r="BP80" i="9"/>
  <c r="BO80" i="9"/>
  <c r="BM80" i="9"/>
  <c r="BL80" i="9"/>
  <c r="BK80" i="9"/>
  <c r="BI80" i="9"/>
  <c r="BH80" i="9"/>
  <c r="BG80" i="9"/>
  <c r="BA80" i="9"/>
  <c r="AZ80" i="9"/>
  <c r="AY80" i="9"/>
  <c r="AX80" i="9"/>
  <c r="AT80" i="9"/>
  <c r="AP80" i="9"/>
  <c r="AL80" i="9"/>
  <c r="AH80" i="9"/>
  <c r="Y80" i="9"/>
  <c r="X80" i="9"/>
  <c r="W80" i="9"/>
  <c r="V80" i="9"/>
  <c r="R80" i="9"/>
  <c r="N80" i="9"/>
  <c r="J80" i="9"/>
  <c r="F80" i="9"/>
  <c r="AW79" i="9"/>
  <c r="AV79" i="9"/>
  <c r="AU79" i="9"/>
  <c r="AS79" i="9"/>
  <c r="AR79" i="9"/>
  <c r="AQ79" i="9"/>
  <c r="AO79" i="9"/>
  <c r="AN79" i="9"/>
  <c r="AM79" i="9"/>
  <c r="AK79" i="9"/>
  <c r="AJ79" i="9"/>
  <c r="AI79" i="9"/>
  <c r="AG79" i="9"/>
  <c r="AF79" i="9"/>
  <c r="AE79" i="9"/>
  <c r="U79" i="9"/>
  <c r="T79" i="9"/>
  <c r="S79" i="9"/>
  <c r="Q79" i="9"/>
  <c r="P79" i="9"/>
  <c r="O79" i="9"/>
  <c r="M79" i="9"/>
  <c r="L79" i="9"/>
  <c r="K79" i="9"/>
  <c r="I79" i="9"/>
  <c r="H79" i="9"/>
  <c r="G79" i="9"/>
  <c r="J79" i="9" s="1"/>
  <c r="E79" i="9"/>
  <c r="D79" i="9"/>
  <c r="C79" i="9"/>
  <c r="BY78" i="9"/>
  <c r="BX78" i="9"/>
  <c r="BW78" i="9"/>
  <c r="BU78" i="9"/>
  <c r="BT78" i="9"/>
  <c r="BS78" i="9"/>
  <c r="BQ78" i="9"/>
  <c r="BP78" i="9"/>
  <c r="BO78" i="9"/>
  <c r="BM78" i="9"/>
  <c r="BL78" i="9"/>
  <c r="BK78" i="9"/>
  <c r="BN78" i="9" s="1"/>
  <c r="BI78" i="9"/>
  <c r="BH78" i="9"/>
  <c r="BG78" i="9"/>
  <c r="BA78" i="9"/>
  <c r="AZ78" i="9"/>
  <c r="AY78" i="9"/>
  <c r="AX78" i="9"/>
  <c r="AT78" i="9"/>
  <c r="AP78" i="9"/>
  <c r="AL78" i="9"/>
  <c r="AH78" i="9"/>
  <c r="Y78" i="9"/>
  <c r="X78" i="9"/>
  <c r="W78" i="9"/>
  <c r="V78" i="9"/>
  <c r="R78" i="9"/>
  <c r="N78" i="9"/>
  <c r="J78" i="9"/>
  <c r="F78" i="9"/>
  <c r="BY77" i="9"/>
  <c r="BX77" i="9"/>
  <c r="BW77" i="9"/>
  <c r="BU77" i="9"/>
  <c r="BT77" i="9"/>
  <c r="BS77" i="9"/>
  <c r="BQ77" i="9"/>
  <c r="BP77" i="9"/>
  <c r="BO77" i="9"/>
  <c r="BM77" i="9"/>
  <c r="BL77" i="9"/>
  <c r="BK77" i="9"/>
  <c r="BI77" i="9"/>
  <c r="BH77" i="9"/>
  <c r="BG77" i="9"/>
  <c r="BA77" i="9"/>
  <c r="AZ77" i="9"/>
  <c r="AY77" i="9"/>
  <c r="AX77" i="9"/>
  <c r="AT77" i="9"/>
  <c r="AP77" i="9"/>
  <c r="AL77" i="9"/>
  <c r="AH77" i="9"/>
  <c r="Y77" i="9"/>
  <c r="X77" i="9"/>
  <c r="W77" i="9"/>
  <c r="V77" i="9"/>
  <c r="R77" i="9"/>
  <c r="N77" i="9"/>
  <c r="J77" i="9"/>
  <c r="F77" i="9"/>
  <c r="BY76" i="9"/>
  <c r="BX76" i="9"/>
  <c r="BW76" i="9"/>
  <c r="BU76" i="9"/>
  <c r="BT76" i="9"/>
  <c r="BS76" i="9"/>
  <c r="BV76" i="9" s="1"/>
  <c r="BQ76" i="9"/>
  <c r="BP76" i="9"/>
  <c r="BO76" i="9"/>
  <c r="BM76" i="9"/>
  <c r="BL76" i="9"/>
  <c r="BK76" i="9"/>
  <c r="BI76" i="9"/>
  <c r="BH76" i="9"/>
  <c r="BG76" i="9"/>
  <c r="BA76" i="9"/>
  <c r="AZ76" i="9"/>
  <c r="AY76" i="9"/>
  <c r="AX76" i="9"/>
  <c r="AT76" i="9"/>
  <c r="AP76" i="9"/>
  <c r="AL76" i="9"/>
  <c r="AH76" i="9"/>
  <c r="Y76" i="9"/>
  <c r="X76" i="9"/>
  <c r="W76" i="9"/>
  <c r="V76" i="9"/>
  <c r="R76" i="9"/>
  <c r="N76" i="9"/>
  <c r="J76" i="9"/>
  <c r="F76" i="9"/>
  <c r="AW75" i="9"/>
  <c r="AV75" i="9"/>
  <c r="AU75" i="9"/>
  <c r="AS75" i="9"/>
  <c r="AR75" i="9"/>
  <c r="AQ75" i="9"/>
  <c r="AO75" i="9"/>
  <c r="AN75" i="9"/>
  <c r="AM75" i="9"/>
  <c r="AK75" i="9"/>
  <c r="AJ75" i="9"/>
  <c r="AI75" i="9"/>
  <c r="AG75" i="9"/>
  <c r="AF75" i="9"/>
  <c r="AE75" i="9"/>
  <c r="U75" i="9"/>
  <c r="T75" i="9"/>
  <c r="S75" i="9"/>
  <c r="Q75" i="9"/>
  <c r="P75" i="9"/>
  <c r="O75" i="9"/>
  <c r="M75" i="9"/>
  <c r="L75" i="9"/>
  <c r="K75" i="9"/>
  <c r="I75" i="9"/>
  <c r="H75" i="9"/>
  <c r="G75" i="9"/>
  <c r="E75" i="9"/>
  <c r="D75" i="9"/>
  <c r="C75" i="9"/>
  <c r="BY74" i="9"/>
  <c r="BX74" i="9"/>
  <c r="BW74" i="9"/>
  <c r="BU74" i="9"/>
  <c r="BT74" i="9"/>
  <c r="BS74" i="9"/>
  <c r="BQ74" i="9"/>
  <c r="BP74" i="9"/>
  <c r="BO74" i="9"/>
  <c r="BM74" i="9"/>
  <c r="BL74" i="9"/>
  <c r="BK74" i="9"/>
  <c r="BI74" i="9"/>
  <c r="BH74" i="9"/>
  <c r="BG74" i="9"/>
  <c r="BA74" i="9"/>
  <c r="AZ74" i="9"/>
  <c r="AY74" i="9"/>
  <c r="AX74" i="9"/>
  <c r="AT74" i="9"/>
  <c r="AP74" i="9"/>
  <c r="AL74" i="9"/>
  <c r="AH74" i="9"/>
  <c r="Y74" i="9"/>
  <c r="X74" i="9"/>
  <c r="W74" i="9"/>
  <c r="V74" i="9"/>
  <c r="R74" i="9"/>
  <c r="N74" i="9"/>
  <c r="J74" i="9"/>
  <c r="F74" i="9"/>
  <c r="BY73" i="9"/>
  <c r="BX73" i="9"/>
  <c r="BW73" i="9"/>
  <c r="BU73" i="9"/>
  <c r="BT73" i="9"/>
  <c r="BS73" i="9"/>
  <c r="BQ73" i="9"/>
  <c r="BP73" i="9"/>
  <c r="BO73" i="9"/>
  <c r="BM73" i="9"/>
  <c r="BL73" i="9"/>
  <c r="BK73" i="9"/>
  <c r="BI73" i="9"/>
  <c r="BH73" i="9"/>
  <c r="BG73" i="9"/>
  <c r="BA73" i="9"/>
  <c r="AZ73" i="9"/>
  <c r="AY73" i="9"/>
  <c r="AX73" i="9"/>
  <c r="AT73" i="9"/>
  <c r="AP73" i="9"/>
  <c r="AL73" i="9"/>
  <c r="AH73" i="9"/>
  <c r="Y73" i="9"/>
  <c r="X73" i="9"/>
  <c r="W73" i="9"/>
  <c r="V73" i="9"/>
  <c r="R73" i="9"/>
  <c r="N73" i="9"/>
  <c r="J73" i="9"/>
  <c r="F73" i="9"/>
  <c r="BY72" i="9"/>
  <c r="BX72" i="9"/>
  <c r="BW72" i="9"/>
  <c r="BU72" i="9"/>
  <c r="BT72" i="9"/>
  <c r="BS72" i="9"/>
  <c r="BQ72" i="9"/>
  <c r="BP72" i="9"/>
  <c r="BP75" i="9" s="1"/>
  <c r="BO72" i="9"/>
  <c r="BM72" i="9"/>
  <c r="BL72" i="9"/>
  <c r="BK72" i="9"/>
  <c r="BI72" i="9"/>
  <c r="BH72" i="9"/>
  <c r="BG72" i="9"/>
  <c r="BA72" i="9"/>
  <c r="AZ72" i="9"/>
  <c r="AY72" i="9"/>
  <c r="AX72" i="9"/>
  <c r="AT72" i="9"/>
  <c r="AP72" i="9"/>
  <c r="AL72" i="9"/>
  <c r="AH72" i="9"/>
  <c r="Y72" i="9"/>
  <c r="X72" i="9"/>
  <c r="W72" i="9"/>
  <c r="V72" i="9"/>
  <c r="R72" i="9"/>
  <c r="N72" i="9"/>
  <c r="J72" i="9"/>
  <c r="F72" i="9"/>
  <c r="AW71" i="9"/>
  <c r="AV71" i="9"/>
  <c r="AU71" i="9"/>
  <c r="AS71" i="9"/>
  <c r="AR71" i="9"/>
  <c r="AQ71" i="9"/>
  <c r="AO71" i="9"/>
  <c r="AN71" i="9"/>
  <c r="AM71" i="9"/>
  <c r="AK71" i="9"/>
  <c r="AJ71" i="9"/>
  <c r="AI71" i="9"/>
  <c r="AG71" i="9"/>
  <c r="AF71" i="9"/>
  <c r="AE71" i="9"/>
  <c r="U71" i="9"/>
  <c r="T71" i="9"/>
  <c r="S71" i="9"/>
  <c r="Q71" i="9"/>
  <c r="P71" i="9"/>
  <c r="O71" i="9"/>
  <c r="M71" i="9"/>
  <c r="L71" i="9"/>
  <c r="K71" i="9"/>
  <c r="I71" i="9"/>
  <c r="H71" i="9"/>
  <c r="G71" i="9"/>
  <c r="E71" i="9"/>
  <c r="D71" i="9"/>
  <c r="C71" i="9"/>
  <c r="BY70" i="9"/>
  <c r="BX70" i="9"/>
  <c r="BW70" i="9"/>
  <c r="BU70" i="9"/>
  <c r="BT70" i="9"/>
  <c r="BS70" i="9"/>
  <c r="BQ70" i="9"/>
  <c r="BP70" i="9"/>
  <c r="BO70" i="9"/>
  <c r="BM70" i="9"/>
  <c r="BL70" i="9"/>
  <c r="BK70" i="9"/>
  <c r="BI70" i="9"/>
  <c r="BH70" i="9"/>
  <c r="BG70" i="9"/>
  <c r="BA70" i="9"/>
  <c r="AZ70" i="9"/>
  <c r="AY70" i="9"/>
  <c r="AX70" i="9"/>
  <c r="AT70" i="9"/>
  <c r="AP70" i="9"/>
  <c r="AL70" i="9"/>
  <c r="AH70" i="9"/>
  <c r="Y70" i="9"/>
  <c r="X70" i="9"/>
  <c r="W70" i="9"/>
  <c r="V70" i="9"/>
  <c r="R70" i="9"/>
  <c r="N70" i="9"/>
  <c r="J70" i="9"/>
  <c r="F70" i="9"/>
  <c r="BY69" i="9"/>
  <c r="BX69" i="9"/>
  <c r="BW69" i="9"/>
  <c r="BU69" i="9"/>
  <c r="BT69" i="9"/>
  <c r="BS69" i="9"/>
  <c r="BQ69" i="9"/>
  <c r="BP69" i="9"/>
  <c r="BO69" i="9"/>
  <c r="BM69" i="9"/>
  <c r="BL69" i="9"/>
  <c r="BK69" i="9"/>
  <c r="BI69" i="9"/>
  <c r="BH69" i="9"/>
  <c r="BG69" i="9"/>
  <c r="BA69" i="9"/>
  <c r="AZ69" i="9"/>
  <c r="AY69" i="9"/>
  <c r="AX69" i="9"/>
  <c r="AT69" i="9"/>
  <c r="AP69" i="9"/>
  <c r="AL69" i="9"/>
  <c r="AH69" i="9"/>
  <c r="Y69" i="9"/>
  <c r="X69" i="9"/>
  <c r="W69" i="9"/>
  <c r="V69" i="9"/>
  <c r="R69" i="9"/>
  <c r="N69" i="9"/>
  <c r="J69" i="9"/>
  <c r="F69" i="9"/>
  <c r="BY68" i="9"/>
  <c r="BX68" i="9"/>
  <c r="BW68" i="9"/>
  <c r="BU68" i="9"/>
  <c r="BT68" i="9"/>
  <c r="BS68" i="9"/>
  <c r="BQ68" i="9"/>
  <c r="BP68" i="9"/>
  <c r="BO68" i="9"/>
  <c r="BM68" i="9"/>
  <c r="BM71" i="9" s="1"/>
  <c r="BL68" i="9"/>
  <c r="BK68" i="9"/>
  <c r="BI68" i="9"/>
  <c r="BH68" i="9"/>
  <c r="BG68" i="9"/>
  <c r="BA68" i="9"/>
  <c r="AZ68" i="9"/>
  <c r="AY68" i="9"/>
  <c r="AX68" i="9"/>
  <c r="AT68" i="9"/>
  <c r="AP68" i="9"/>
  <c r="AL68" i="9"/>
  <c r="AH68" i="9"/>
  <c r="Y68" i="9"/>
  <c r="X68" i="9"/>
  <c r="W68" i="9"/>
  <c r="V68" i="9"/>
  <c r="R68" i="9"/>
  <c r="N68" i="9"/>
  <c r="J68" i="9"/>
  <c r="F68" i="9"/>
  <c r="AW62" i="9"/>
  <c r="AV62" i="9"/>
  <c r="AU62" i="9"/>
  <c r="AS62" i="9"/>
  <c r="AR62" i="9"/>
  <c r="AQ62" i="9"/>
  <c r="AO62" i="9"/>
  <c r="AN62" i="9"/>
  <c r="AM62" i="9"/>
  <c r="AK62" i="9"/>
  <c r="AJ62" i="9"/>
  <c r="AI62" i="9"/>
  <c r="AG62" i="9"/>
  <c r="AF62" i="9"/>
  <c r="AE62" i="9"/>
  <c r="U62" i="9"/>
  <c r="T62" i="9"/>
  <c r="S62" i="9"/>
  <c r="Q62" i="9"/>
  <c r="P62" i="9"/>
  <c r="O62" i="9"/>
  <c r="M62" i="9"/>
  <c r="L62" i="9"/>
  <c r="K62" i="9"/>
  <c r="I62" i="9"/>
  <c r="H62" i="9"/>
  <c r="G62" i="9"/>
  <c r="E62" i="9"/>
  <c r="D62" i="9"/>
  <c r="C62" i="9"/>
  <c r="BY61" i="9"/>
  <c r="BX61" i="9"/>
  <c r="BW61" i="9"/>
  <c r="BU61" i="9"/>
  <c r="BT61" i="9"/>
  <c r="BS61" i="9"/>
  <c r="BQ61" i="9"/>
  <c r="BP61" i="9"/>
  <c r="BO61" i="9"/>
  <c r="BM61" i="9"/>
  <c r="BL61" i="9"/>
  <c r="BK61" i="9"/>
  <c r="BI61" i="9"/>
  <c r="BH61" i="9"/>
  <c r="BG61" i="9"/>
  <c r="BA61" i="9"/>
  <c r="AZ61" i="9"/>
  <c r="AY61" i="9"/>
  <c r="AX61" i="9"/>
  <c r="AT61" i="9"/>
  <c r="AP61" i="9"/>
  <c r="AL61" i="9"/>
  <c r="AH61" i="9"/>
  <c r="Y61" i="9"/>
  <c r="X61" i="9"/>
  <c r="W61" i="9"/>
  <c r="V61" i="9"/>
  <c r="R61" i="9"/>
  <c r="N61" i="9"/>
  <c r="J61" i="9"/>
  <c r="F61" i="9"/>
  <c r="BY60" i="9"/>
  <c r="BX60" i="9"/>
  <c r="BW60" i="9"/>
  <c r="BU60" i="9"/>
  <c r="BT60" i="9"/>
  <c r="BS60" i="9"/>
  <c r="BQ60" i="9"/>
  <c r="BP60" i="9"/>
  <c r="BO60" i="9"/>
  <c r="BM60" i="9"/>
  <c r="BL60" i="9"/>
  <c r="BK60" i="9"/>
  <c r="BN60" i="9" s="1"/>
  <c r="BI60" i="9"/>
  <c r="BH60" i="9"/>
  <c r="BG60" i="9"/>
  <c r="BA60" i="9"/>
  <c r="AZ60" i="9"/>
  <c r="AY60" i="9"/>
  <c r="AX60" i="9"/>
  <c r="AT60" i="9"/>
  <c r="AP60" i="9"/>
  <c r="AL60" i="9"/>
  <c r="AH60" i="9"/>
  <c r="Y60" i="9"/>
  <c r="X60" i="9"/>
  <c r="W60" i="9"/>
  <c r="V60" i="9"/>
  <c r="R60" i="9"/>
  <c r="N60" i="9"/>
  <c r="J60" i="9"/>
  <c r="F60" i="9"/>
  <c r="BY59" i="9"/>
  <c r="BX59" i="9"/>
  <c r="BX62" i="9" s="1"/>
  <c r="BW59" i="9"/>
  <c r="BU59" i="9"/>
  <c r="BT59" i="9"/>
  <c r="BS59" i="9"/>
  <c r="BQ59" i="9"/>
  <c r="BP59" i="9"/>
  <c r="BO59" i="9"/>
  <c r="BM59" i="9"/>
  <c r="BL59" i="9"/>
  <c r="BK59" i="9"/>
  <c r="BI59" i="9"/>
  <c r="BH59" i="9"/>
  <c r="BG59" i="9"/>
  <c r="BA59" i="9"/>
  <c r="AZ59" i="9"/>
  <c r="AY59" i="9"/>
  <c r="AX59" i="9"/>
  <c r="AT59" i="9"/>
  <c r="AP59" i="9"/>
  <c r="AL59" i="9"/>
  <c r="AH59" i="9"/>
  <c r="Y59" i="9"/>
  <c r="X59" i="9"/>
  <c r="W59" i="9"/>
  <c r="V59" i="9"/>
  <c r="R59" i="9"/>
  <c r="N59" i="9"/>
  <c r="J59" i="9"/>
  <c r="F59" i="9"/>
  <c r="AW58" i="9"/>
  <c r="AV58" i="9"/>
  <c r="AU58" i="9"/>
  <c r="AS58" i="9"/>
  <c r="AR58" i="9"/>
  <c r="AQ58" i="9"/>
  <c r="AO58" i="9"/>
  <c r="AN58" i="9"/>
  <c r="AM58" i="9"/>
  <c r="AK58" i="9"/>
  <c r="AJ58" i="9"/>
  <c r="AI58" i="9"/>
  <c r="AG58" i="9"/>
  <c r="AF58" i="9"/>
  <c r="AE58" i="9"/>
  <c r="U58" i="9"/>
  <c r="T58" i="9"/>
  <c r="S58" i="9"/>
  <c r="Q58" i="9"/>
  <c r="P58" i="9"/>
  <c r="O58" i="9"/>
  <c r="M58" i="9"/>
  <c r="L58" i="9"/>
  <c r="K58" i="9"/>
  <c r="I58" i="9"/>
  <c r="H58" i="9"/>
  <c r="G58" i="9"/>
  <c r="E58" i="9"/>
  <c r="D58" i="9"/>
  <c r="C58" i="9"/>
  <c r="BY57" i="9"/>
  <c r="BX57" i="9"/>
  <c r="BW57" i="9"/>
  <c r="BU57" i="9"/>
  <c r="BT57" i="9"/>
  <c r="BS57" i="9"/>
  <c r="BQ57" i="9"/>
  <c r="BP57" i="9"/>
  <c r="BO57" i="9"/>
  <c r="BM57" i="9"/>
  <c r="BL57" i="9"/>
  <c r="BK57" i="9"/>
  <c r="BI57" i="9"/>
  <c r="BH57" i="9"/>
  <c r="BG57" i="9"/>
  <c r="BA57" i="9"/>
  <c r="AZ57" i="9"/>
  <c r="AY57" i="9"/>
  <c r="AX57" i="9"/>
  <c r="AT57" i="9"/>
  <c r="AP57" i="9"/>
  <c r="AL57" i="9"/>
  <c r="AH57" i="9"/>
  <c r="Y57" i="9"/>
  <c r="X57" i="9"/>
  <c r="W57" i="9"/>
  <c r="V57" i="9"/>
  <c r="R57" i="9"/>
  <c r="N57" i="9"/>
  <c r="J57" i="9"/>
  <c r="F57" i="9"/>
  <c r="BY56" i="9"/>
  <c r="BX56" i="9"/>
  <c r="BW56" i="9"/>
  <c r="BU56" i="9"/>
  <c r="BT56" i="9"/>
  <c r="BS56" i="9"/>
  <c r="BQ56" i="9"/>
  <c r="BP56" i="9"/>
  <c r="BO56" i="9"/>
  <c r="BM56" i="9"/>
  <c r="BL56" i="9"/>
  <c r="BK56" i="9"/>
  <c r="BI56" i="9"/>
  <c r="BH56" i="9"/>
  <c r="BG56" i="9"/>
  <c r="BA56" i="9"/>
  <c r="AZ56" i="9"/>
  <c r="AY56" i="9"/>
  <c r="AX56" i="9"/>
  <c r="AT56" i="9"/>
  <c r="AP56" i="9"/>
  <c r="AL56" i="9"/>
  <c r="AH56" i="9"/>
  <c r="Y56" i="9"/>
  <c r="X56" i="9"/>
  <c r="W56" i="9"/>
  <c r="V56" i="9"/>
  <c r="R56" i="9"/>
  <c r="N56" i="9"/>
  <c r="J56" i="9"/>
  <c r="F56" i="9"/>
  <c r="BY55" i="9"/>
  <c r="BX55" i="9"/>
  <c r="BW55" i="9"/>
  <c r="BU55" i="9"/>
  <c r="BT55" i="9"/>
  <c r="BS55" i="9"/>
  <c r="BQ55" i="9"/>
  <c r="BP55" i="9"/>
  <c r="BO55" i="9"/>
  <c r="BM55" i="9"/>
  <c r="BL55" i="9"/>
  <c r="BK55" i="9"/>
  <c r="BI55" i="9"/>
  <c r="BH55" i="9"/>
  <c r="BG55" i="9"/>
  <c r="BA55" i="9"/>
  <c r="AZ55" i="9"/>
  <c r="AY55" i="9"/>
  <c r="AX55" i="9"/>
  <c r="AT55" i="9"/>
  <c r="AP55" i="9"/>
  <c r="AL55" i="9"/>
  <c r="AH55" i="9"/>
  <c r="Y55" i="9"/>
  <c r="X55" i="9"/>
  <c r="W55" i="9"/>
  <c r="V55" i="9"/>
  <c r="R55" i="9"/>
  <c r="N55" i="9"/>
  <c r="J55" i="9"/>
  <c r="F55" i="9"/>
  <c r="AW54" i="9"/>
  <c r="AV54" i="9"/>
  <c r="AU54" i="9"/>
  <c r="AX54" i="9" s="1"/>
  <c r="AS54" i="9"/>
  <c r="AR54" i="9"/>
  <c r="AQ54" i="9"/>
  <c r="AO54" i="9"/>
  <c r="AN54" i="9"/>
  <c r="AM54" i="9"/>
  <c r="AK54" i="9"/>
  <c r="AJ54" i="9"/>
  <c r="AI54" i="9"/>
  <c r="AG54" i="9"/>
  <c r="AF54" i="9"/>
  <c r="AE54" i="9"/>
  <c r="U54" i="9"/>
  <c r="T54" i="9"/>
  <c r="S54" i="9"/>
  <c r="Q54" i="9"/>
  <c r="P54" i="9"/>
  <c r="O54" i="9"/>
  <c r="M54" i="9"/>
  <c r="L54" i="9"/>
  <c r="K54" i="9"/>
  <c r="I54" i="9"/>
  <c r="H54" i="9"/>
  <c r="G54" i="9"/>
  <c r="E54" i="9"/>
  <c r="D54" i="9"/>
  <c r="C54" i="9"/>
  <c r="BY53" i="9"/>
  <c r="BX53" i="9"/>
  <c r="BW53" i="9"/>
  <c r="BU53" i="9"/>
  <c r="BT53" i="9"/>
  <c r="BS53" i="9"/>
  <c r="BQ53" i="9"/>
  <c r="BP53" i="9"/>
  <c r="BO53" i="9"/>
  <c r="BM53" i="9"/>
  <c r="BL53" i="9"/>
  <c r="BK53" i="9"/>
  <c r="BI53" i="9"/>
  <c r="BH53" i="9"/>
  <c r="BG53" i="9"/>
  <c r="BA53" i="9"/>
  <c r="AZ53" i="9"/>
  <c r="AY53" i="9"/>
  <c r="AX53" i="9"/>
  <c r="AT53" i="9"/>
  <c r="AP53" i="9"/>
  <c r="AL53" i="9"/>
  <c r="AH53" i="9"/>
  <c r="Y53" i="9"/>
  <c r="X53" i="9"/>
  <c r="W53" i="9"/>
  <c r="V53" i="9"/>
  <c r="R53" i="9"/>
  <c r="N53" i="9"/>
  <c r="J53" i="9"/>
  <c r="F53" i="9"/>
  <c r="BY52" i="9"/>
  <c r="BX52" i="9"/>
  <c r="BW52" i="9"/>
  <c r="BU52" i="9"/>
  <c r="BT52" i="9"/>
  <c r="BS52" i="9"/>
  <c r="BQ52" i="9"/>
  <c r="BP52" i="9"/>
  <c r="BO52" i="9"/>
  <c r="BM52" i="9"/>
  <c r="BL52" i="9"/>
  <c r="BK52" i="9"/>
  <c r="BI52" i="9"/>
  <c r="BH52" i="9"/>
  <c r="BG52" i="9"/>
  <c r="BA52" i="9"/>
  <c r="AZ52" i="9"/>
  <c r="AY52" i="9"/>
  <c r="AX52" i="9"/>
  <c r="AT52" i="9"/>
  <c r="AP52" i="9"/>
  <c r="AL52" i="9"/>
  <c r="AH52" i="9"/>
  <c r="Y52" i="9"/>
  <c r="X52" i="9"/>
  <c r="W52" i="9"/>
  <c r="V52" i="9"/>
  <c r="R52" i="9"/>
  <c r="N52" i="9"/>
  <c r="J52" i="9"/>
  <c r="F52" i="9"/>
  <c r="BY51" i="9"/>
  <c r="BX51" i="9"/>
  <c r="BW51" i="9"/>
  <c r="BU51" i="9"/>
  <c r="BT51" i="9"/>
  <c r="BS51" i="9"/>
  <c r="BQ51" i="9"/>
  <c r="BP51" i="9"/>
  <c r="BO51" i="9"/>
  <c r="BM51" i="9"/>
  <c r="BL51" i="9"/>
  <c r="BK51" i="9"/>
  <c r="BI51" i="9"/>
  <c r="BH51" i="9"/>
  <c r="BG51" i="9"/>
  <c r="BA51" i="9"/>
  <c r="AZ51" i="9"/>
  <c r="AY51" i="9"/>
  <c r="AX51" i="9"/>
  <c r="AT51" i="9"/>
  <c r="AP51" i="9"/>
  <c r="AL51" i="9"/>
  <c r="AH51" i="9"/>
  <c r="Y51" i="9"/>
  <c r="X51" i="9"/>
  <c r="W51" i="9"/>
  <c r="V51" i="9"/>
  <c r="R51" i="9"/>
  <c r="N51" i="9"/>
  <c r="J51" i="9"/>
  <c r="F51" i="9"/>
  <c r="AW50" i="9"/>
  <c r="AV50" i="9"/>
  <c r="AU50" i="9"/>
  <c r="AS50" i="9"/>
  <c r="AR50" i="9"/>
  <c r="AQ50" i="9"/>
  <c r="AO50" i="9"/>
  <c r="AN50" i="9"/>
  <c r="AM50" i="9"/>
  <c r="AK50" i="9"/>
  <c r="AJ50" i="9"/>
  <c r="AI50" i="9"/>
  <c r="AG50" i="9"/>
  <c r="AF50" i="9"/>
  <c r="AE50" i="9"/>
  <c r="U50" i="9"/>
  <c r="T50" i="9"/>
  <c r="S50" i="9"/>
  <c r="Q50" i="9"/>
  <c r="P50" i="9"/>
  <c r="O50" i="9"/>
  <c r="M50" i="9"/>
  <c r="L50" i="9"/>
  <c r="K50" i="9"/>
  <c r="I50" i="9"/>
  <c r="H50" i="9"/>
  <c r="G50" i="9"/>
  <c r="E50" i="9"/>
  <c r="D50" i="9"/>
  <c r="C50" i="9"/>
  <c r="BY49" i="9"/>
  <c r="BX49" i="9"/>
  <c r="BW49" i="9"/>
  <c r="BU49" i="9"/>
  <c r="BT49" i="9"/>
  <c r="BS49" i="9"/>
  <c r="BQ49" i="9"/>
  <c r="BP49" i="9"/>
  <c r="BO49" i="9"/>
  <c r="BM49" i="9"/>
  <c r="BL49" i="9"/>
  <c r="BK49" i="9"/>
  <c r="BI49" i="9"/>
  <c r="BH49" i="9"/>
  <c r="BG49" i="9"/>
  <c r="BA49" i="9"/>
  <c r="AZ49" i="9"/>
  <c r="AY49" i="9"/>
  <c r="AX49" i="9"/>
  <c r="AT49" i="9"/>
  <c r="AP49" i="9"/>
  <c r="AL49" i="9"/>
  <c r="AH49" i="9"/>
  <c r="Y49" i="9"/>
  <c r="X49" i="9"/>
  <c r="W49" i="9"/>
  <c r="V49" i="9"/>
  <c r="R49" i="9"/>
  <c r="N49" i="9"/>
  <c r="J49" i="9"/>
  <c r="F49" i="9"/>
  <c r="BY48" i="9"/>
  <c r="BX48" i="9"/>
  <c r="BW48" i="9"/>
  <c r="BZ48" i="9" s="1"/>
  <c r="BU48" i="9"/>
  <c r="BT48" i="9"/>
  <c r="BS48" i="9"/>
  <c r="BQ48" i="9"/>
  <c r="BP48" i="9"/>
  <c r="BO48" i="9"/>
  <c r="BM48" i="9"/>
  <c r="BL48" i="9"/>
  <c r="BK48" i="9"/>
  <c r="BN48" i="9" s="1"/>
  <c r="BI48" i="9"/>
  <c r="BH48" i="9"/>
  <c r="BG48" i="9"/>
  <c r="BA48" i="9"/>
  <c r="AZ48" i="9"/>
  <c r="AY48" i="9"/>
  <c r="AX48" i="9"/>
  <c r="AT48" i="9"/>
  <c r="AP48" i="9"/>
  <c r="AL48" i="9"/>
  <c r="AH48" i="9"/>
  <c r="Y48" i="9"/>
  <c r="X48" i="9"/>
  <c r="W48" i="9"/>
  <c r="V48" i="9"/>
  <c r="R48" i="9"/>
  <c r="N48" i="9"/>
  <c r="J48" i="9"/>
  <c r="F48" i="9"/>
  <c r="BY47" i="9"/>
  <c r="BY50" i="9" s="1"/>
  <c r="BX47" i="9"/>
  <c r="BW47" i="9"/>
  <c r="BU47" i="9"/>
  <c r="BT47" i="9"/>
  <c r="BS47" i="9"/>
  <c r="BQ47" i="9"/>
  <c r="BP47" i="9"/>
  <c r="BO47" i="9"/>
  <c r="BM47" i="9"/>
  <c r="BL47" i="9"/>
  <c r="BK47" i="9"/>
  <c r="BI47" i="9"/>
  <c r="BH47" i="9"/>
  <c r="BG47" i="9"/>
  <c r="BA47" i="9"/>
  <c r="AZ47" i="9"/>
  <c r="AY47" i="9"/>
  <c r="AX47" i="9"/>
  <c r="AT47" i="9"/>
  <c r="AP47" i="9"/>
  <c r="AL47" i="9"/>
  <c r="AH47" i="9"/>
  <c r="Y47" i="9"/>
  <c r="X47" i="9"/>
  <c r="W47" i="9"/>
  <c r="V47" i="9"/>
  <c r="R47" i="9"/>
  <c r="N47" i="9"/>
  <c r="J47" i="9"/>
  <c r="F47" i="9"/>
  <c r="AW41" i="9"/>
  <c r="AV41" i="9"/>
  <c r="AU41" i="9"/>
  <c r="AS41" i="9"/>
  <c r="AR41" i="9"/>
  <c r="AQ41" i="9"/>
  <c r="AO41" i="9"/>
  <c r="AN41" i="9"/>
  <c r="AM41" i="9"/>
  <c r="AK41" i="9"/>
  <c r="AJ41" i="9"/>
  <c r="AI41" i="9"/>
  <c r="AG41" i="9"/>
  <c r="AF41" i="9"/>
  <c r="AE41" i="9"/>
  <c r="U41" i="9"/>
  <c r="T41" i="9"/>
  <c r="S41" i="9"/>
  <c r="Q41" i="9"/>
  <c r="P41" i="9"/>
  <c r="O41" i="9"/>
  <c r="M41" i="9"/>
  <c r="L41" i="9"/>
  <c r="K41" i="9"/>
  <c r="I41" i="9"/>
  <c r="H41" i="9"/>
  <c r="G41" i="9"/>
  <c r="E41" i="9"/>
  <c r="D41" i="9"/>
  <c r="C41" i="9"/>
  <c r="BY40" i="9"/>
  <c r="BX40" i="9"/>
  <c r="BW40" i="9"/>
  <c r="BU40" i="9"/>
  <c r="BT40" i="9"/>
  <c r="BS40" i="9"/>
  <c r="BV40" i="9" s="1"/>
  <c r="BQ40" i="9"/>
  <c r="BP40" i="9"/>
  <c r="BO40" i="9"/>
  <c r="BM40" i="9"/>
  <c r="BL40" i="9"/>
  <c r="BK40" i="9"/>
  <c r="BI40" i="9"/>
  <c r="BH40" i="9"/>
  <c r="BG40" i="9"/>
  <c r="BA40" i="9"/>
  <c r="AZ40" i="9"/>
  <c r="AY40" i="9"/>
  <c r="AX40" i="9"/>
  <c r="AT40" i="9"/>
  <c r="AP40" i="9"/>
  <c r="AL40" i="9"/>
  <c r="AH40" i="9"/>
  <c r="Y40" i="9"/>
  <c r="X40" i="9"/>
  <c r="W40" i="9"/>
  <c r="V40" i="9"/>
  <c r="R40" i="9"/>
  <c r="N40" i="9"/>
  <c r="J40" i="9"/>
  <c r="F40" i="9"/>
  <c r="BY39" i="9"/>
  <c r="BX39" i="9"/>
  <c r="BW39" i="9"/>
  <c r="BU39" i="9"/>
  <c r="BT39" i="9"/>
  <c r="BS39" i="9"/>
  <c r="BQ39" i="9"/>
  <c r="BP39" i="9"/>
  <c r="BO39" i="9"/>
  <c r="BM39" i="9"/>
  <c r="BL39" i="9"/>
  <c r="BK39" i="9"/>
  <c r="BI39" i="9"/>
  <c r="BH39" i="9"/>
  <c r="BG39" i="9"/>
  <c r="BA39" i="9"/>
  <c r="AZ39" i="9"/>
  <c r="AY39" i="9"/>
  <c r="AX39" i="9"/>
  <c r="AT39" i="9"/>
  <c r="AP39" i="9"/>
  <c r="AL39" i="9"/>
  <c r="AH39" i="9"/>
  <c r="Y39" i="9"/>
  <c r="X39" i="9"/>
  <c r="W39" i="9"/>
  <c r="V39" i="9"/>
  <c r="R39" i="9"/>
  <c r="N39" i="9"/>
  <c r="J39" i="9"/>
  <c r="F39" i="9"/>
  <c r="BY38" i="9"/>
  <c r="BX38" i="9"/>
  <c r="BW38" i="9"/>
  <c r="BU38" i="9"/>
  <c r="BT38" i="9"/>
  <c r="BT41" i="9" s="1"/>
  <c r="BS38" i="9"/>
  <c r="BQ38" i="9"/>
  <c r="BP38" i="9"/>
  <c r="BO38" i="9"/>
  <c r="BM38" i="9"/>
  <c r="BL38" i="9"/>
  <c r="BK38" i="9"/>
  <c r="BK41" i="9" s="1"/>
  <c r="BI38" i="9"/>
  <c r="BH38" i="9"/>
  <c r="BG38" i="9"/>
  <c r="BA38" i="9"/>
  <c r="AZ38" i="9"/>
  <c r="AY38" i="9"/>
  <c r="AX38" i="9"/>
  <c r="AT38" i="9"/>
  <c r="AP38" i="9"/>
  <c r="AL38" i="9"/>
  <c r="AH38" i="9"/>
  <c r="Y38" i="9"/>
  <c r="X38" i="9"/>
  <c r="W38" i="9"/>
  <c r="V38" i="9"/>
  <c r="R38" i="9"/>
  <c r="N38" i="9"/>
  <c r="J38" i="9"/>
  <c r="F38" i="9"/>
  <c r="AW37" i="9"/>
  <c r="AV37" i="9"/>
  <c r="AU37" i="9"/>
  <c r="AS37" i="9"/>
  <c r="AR37" i="9"/>
  <c r="AQ37" i="9"/>
  <c r="AO37" i="9"/>
  <c r="AN37" i="9"/>
  <c r="AM37" i="9"/>
  <c r="AP37" i="9" s="1"/>
  <c r="AK37" i="9"/>
  <c r="AJ37" i="9"/>
  <c r="AI37" i="9"/>
  <c r="AG37" i="9"/>
  <c r="AF37" i="9"/>
  <c r="AE37" i="9"/>
  <c r="U37" i="9"/>
  <c r="T37" i="9"/>
  <c r="S37" i="9"/>
  <c r="Q37" i="9"/>
  <c r="P37" i="9"/>
  <c r="O37" i="9"/>
  <c r="M37" i="9"/>
  <c r="L37" i="9"/>
  <c r="K37" i="9"/>
  <c r="I37" i="9"/>
  <c r="H37" i="9"/>
  <c r="G37" i="9"/>
  <c r="E37" i="9"/>
  <c r="D37" i="9"/>
  <c r="C37" i="9"/>
  <c r="BY36" i="9"/>
  <c r="BX36" i="9"/>
  <c r="BW36" i="9"/>
  <c r="BU36" i="9"/>
  <c r="BT36" i="9"/>
  <c r="BS36" i="9"/>
  <c r="BQ36" i="9"/>
  <c r="BP36" i="9"/>
  <c r="BO36" i="9"/>
  <c r="BM36" i="9"/>
  <c r="BL36" i="9"/>
  <c r="BK36" i="9"/>
  <c r="BN36" i="9" s="1"/>
  <c r="BI36" i="9"/>
  <c r="BH36" i="9"/>
  <c r="BG36" i="9"/>
  <c r="BA36" i="9"/>
  <c r="AZ36" i="9"/>
  <c r="AY36" i="9"/>
  <c r="AX36" i="9"/>
  <c r="AT36" i="9"/>
  <c r="AP36" i="9"/>
  <c r="AL36" i="9"/>
  <c r="AH36" i="9"/>
  <c r="Y36" i="9"/>
  <c r="X36" i="9"/>
  <c r="W36" i="9"/>
  <c r="V36" i="9"/>
  <c r="R36" i="9"/>
  <c r="N36" i="9"/>
  <c r="J36" i="9"/>
  <c r="F36" i="9"/>
  <c r="BY35" i="9"/>
  <c r="BX35" i="9"/>
  <c r="BW35" i="9"/>
  <c r="BU35" i="9"/>
  <c r="BT35" i="9"/>
  <c r="BS35" i="9"/>
  <c r="BQ35" i="9"/>
  <c r="BP35" i="9"/>
  <c r="BO35" i="9"/>
  <c r="BM35" i="9"/>
  <c r="BL35" i="9"/>
  <c r="BK35" i="9"/>
  <c r="BI35" i="9"/>
  <c r="BH35" i="9"/>
  <c r="BG35" i="9"/>
  <c r="BA35" i="9"/>
  <c r="AZ35" i="9"/>
  <c r="AY35" i="9"/>
  <c r="AX35" i="9"/>
  <c r="AT35" i="9"/>
  <c r="AP35" i="9"/>
  <c r="AL35" i="9"/>
  <c r="AH35" i="9"/>
  <c r="Y35" i="9"/>
  <c r="X35" i="9"/>
  <c r="W35" i="9"/>
  <c r="V35" i="9"/>
  <c r="R35" i="9"/>
  <c r="N35" i="9"/>
  <c r="J35" i="9"/>
  <c r="F35" i="9"/>
  <c r="BY34" i="9"/>
  <c r="BX34" i="9"/>
  <c r="BW34" i="9"/>
  <c r="BU34" i="9"/>
  <c r="BT34" i="9"/>
  <c r="BS34" i="9"/>
  <c r="BQ34" i="9"/>
  <c r="BP34" i="9"/>
  <c r="BP37" i="9" s="1"/>
  <c r="BO34" i="9"/>
  <c r="BM34" i="9"/>
  <c r="BL34" i="9"/>
  <c r="BL37" i="9" s="1"/>
  <c r="BK34" i="9"/>
  <c r="BI34" i="9"/>
  <c r="BH34" i="9"/>
  <c r="BG34" i="9"/>
  <c r="BA34" i="9"/>
  <c r="AZ34" i="9"/>
  <c r="AY34" i="9"/>
  <c r="AX34" i="9"/>
  <c r="AT34" i="9"/>
  <c r="AP34" i="9"/>
  <c r="AL34" i="9"/>
  <c r="AH34" i="9"/>
  <c r="Y34" i="9"/>
  <c r="Y37" i="9" s="1"/>
  <c r="X34" i="9"/>
  <c r="W34" i="9"/>
  <c r="V34" i="9"/>
  <c r="R34" i="9"/>
  <c r="N34" i="9"/>
  <c r="J34" i="9"/>
  <c r="F34" i="9"/>
  <c r="AW33" i="9"/>
  <c r="AV33" i="9"/>
  <c r="AU33" i="9"/>
  <c r="AS33" i="9"/>
  <c r="AR33" i="9"/>
  <c r="AQ33" i="9"/>
  <c r="AO33" i="9"/>
  <c r="AN33" i="9"/>
  <c r="AM33" i="9"/>
  <c r="AK33" i="9"/>
  <c r="AJ33" i="9"/>
  <c r="AI33" i="9"/>
  <c r="AG33" i="9"/>
  <c r="AF33" i="9"/>
  <c r="AE33" i="9"/>
  <c r="U33" i="9"/>
  <c r="T33" i="9"/>
  <c r="S33" i="9"/>
  <c r="Q33" i="9"/>
  <c r="P33" i="9"/>
  <c r="O33" i="9"/>
  <c r="M33" i="9"/>
  <c r="L33" i="9"/>
  <c r="K33" i="9"/>
  <c r="I33" i="9"/>
  <c r="H33" i="9"/>
  <c r="G33" i="9"/>
  <c r="E33" i="9"/>
  <c r="D33" i="9"/>
  <c r="C33" i="9"/>
  <c r="BY32" i="9"/>
  <c r="BX32" i="9"/>
  <c r="BW32" i="9"/>
  <c r="BU32" i="9"/>
  <c r="BT32" i="9"/>
  <c r="BS32" i="9"/>
  <c r="BQ32" i="9"/>
  <c r="BP32" i="9"/>
  <c r="BO32" i="9"/>
  <c r="BM32" i="9"/>
  <c r="BL32" i="9"/>
  <c r="BK32" i="9"/>
  <c r="BI32" i="9"/>
  <c r="BH32" i="9"/>
  <c r="BG32" i="9"/>
  <c r="BA32" i="9"/>
  <c r="AZ32" i="9"/>
  <c r="AY32" i="9"/>
  <c r="AX32" i="9"/>
  <c r="AT32" i="9"/>
  <c r="AP32" i="9"/>
  <c r="AL32" i="9"/>
  <c r="AH32" i="9"/>
  <c r="Y32" i="9"/>
  <c r="X32" i="9"/>
  <c r="W32" i="9"/>
  <c r="V32" i="9"/>
  <c r="R32" i="9"/>
  <c r="N32" i="9"/>
  <c r="J32" i="9"/>
  <c r="F32" i="9"/>
  <c r="BY31" i="9"/>
  <c r="BX31" i="9"/>
  <c r="BW31" i="9"/>
  <c r="BZ31" i="9" s="1"/>
  <c r="BU31" i="9"/>
  <c r="BT31" i="9"/>
  <c r="BS31" i="9"/>
  <c r="BQ31" i="9"/>
  <c r="BP31" i="9"/>
  <c r="BO31" i="9"/>
  <c r="BM31" i="9"/>
  <c r="BL31" i="9"/>
  <c r="BK31" i="9"/>
  <c r="BI31" i="9"/>
  <c r="BH31" i="9"/>
  <c r="BG31" i="9"/>
  <c r="BA31" i="9"/>
  <c r="AZ31" i="9"/>
  <c r="AY31" i="9"/>
  <c r="AX31" i="9"/>
  <c r="AT31" i="9"/>
  <c r="AP31" i="9"/>
  <c r="AL31" i="9"/>
  <c r="AH31" i="9"/>
  <c r="Y31" i="9"/>
  <c r="X31" i="9"/>
  <c r="W31" i="9"/>
  <c r="V31" i="9"/>
  <c r="R31" i="9"/>
  <c r="N31" i="9"/>
  <c r="J31" i="9"/>
  <c r="F31" i="9"/>
  <c r="BY30" i="9"/>
  <c r="BX30" i="9"/>
  <c r="BW30" i="9"/>
  <c r="BU30" i="9"/>
  <c r="BT30" i="9"/>
  <c r="BS30" i="9"/>
  <c r="BQ30" i="9"/>
  <c r="BP30" i="9"/>
  <c r="BO30" i="9"/>
  <c r="BM30" i="9"/>
  <c r="BL30" i="9"/>
  <c r="BK30" i="9"/>
  <c r="BI30" i="9"/>
  <c r="BH30" i="9"/>
  <c r="BG30" i="9"/>
  <c r="BA30" i="9"/>
  <c r="BA33" i="9" s="1"/>
  <c r="AZ30" i="9"/>
  <c r="AY30" i="9"/>
  <c r="AX30" i="9"/>
  <c r="AT30" i="9"/>
  <c r="AP30" i="9"/>
  <c r="AL30" i="9"/>
  <c r="AH30" i="9"/>
  <c r="Y30" i="9"/>
  <c r="Y33" i="9" s="1"/>
  <c r="X30" i="9"/>
  <c r="W30" i="9"/>
  <c r="V30" i="9"/>
  <c r="R30" i="9"/>
  <c r="N30" i="9"/>
  <c r="J30" i="9"/>
  <c r="F30" i="9"/>
  <c r="AW29" i="9"/>
  <c r="AV29" i="9"/>
  <c r="AU29" i="9"/>
  <c r="AS29" i="9"/>
  <c r="AR29" i="9"/>
  <c r="AQ29" i="9"/>
  <c r="AO29" i="9"/>
  <c r="AN29" i="9"/>
  <c r="AM29" i="9"/>
  <c r="AK29" i="9"/>
  <c r="AJ29" i="9"/>
  <c r="AI29" i="9"/>
  <c r="AG29" i="9"/>
  <c r="AF29" i="9"/>
  <c r="AE29" i="9"/>
  <c r="U29" i="9"/>
  <c r="T29" i="9"/>
  <c r="S29" i="9"/>
  <c r="Q29" i="9"/>
  <c r="P29" i="9"/>
  <c r="O29" i="9"/>
  <c r="M29" i="9"/>
  <c r="L29" i="9"/>
  <c r="K29" i="9"/>
  <c r="N29" i="9" s="1"/>
  <c r="I29" i="9"/>
  <c r="H29" i="9"/>
  <c r="G29" i="9"/>
  <c r="E29" i="9"/>
  <c r="D29" i="9"/>
  <c r="C29" i="9"/>
  <c r="BY28" i="9"/>
  <c r="BX28" i="9"/>
  <c r="BW28" i="9"/>
  <c r="BU28" i="9"/>
  <c r="BT28" i="9"/>
  <c r="BS28" i="9"/>
  <c r="BQ28" i="9"/>
  <c r="BP28" i="9"/>
  <c r="BO28" i="9"/>
  <c r="BR28" i="9" s="1"/>
  <c r="BM28" i="9"/>
  <c r="BL28" i="9"/>
  <c r="BK28" i="9"/>
  <c r="BI28" i="9"/>
  <c r="BH28" i="9"/>
  <c r="BG28" i="9"/>
  <c r="BA28" i="9"/>
  <c r="AZ28" i="9"/>
  <c r="AY28" i="9"/>
  <c r="AX28" i="9"/>
  <c r="AT28" i="9"/>
  <c r="AP28" i="9"/>
  <c r="AL28" i="9"/>
  <c r="AH28" i="9"/>
  <c r="Y28" i="9"/>
  <c r="X28" i="9"/>
  <c r="W28" i="9"/>
  <c r="V28" i="9"/>
  <c r="R28" i="9"/>
  <c r="N28" i="9"/>
  <c r="J28" i="9"/>
  <c r="F28" i="9"/>
  <c r="BY27" i="9"/>
  <c r="BX27" i="9"/>
  <c r="BW27" i="9"/>
  <c r="BU27" i="9"/>
  <c r="BT27" i="9"/>
  <c r="BS27" i="9"/>
  <c r="BQ27" i="9"/>
  <c r="BP27" i="9"/>
  <c r="BO27" i="9"/>
  <c r="BM27" i="9"/>
  <c r="BL27" i="9"/>
  <c r="BK27" i="9"/>
  <c r="BI27" i="9"/>
  <c r="BH27" i="9"/>
  <c r="BG27" i="9"/>
  <c r="BA27" i="9"/>
  <c r="AZ27" i="9"/>
  <c r="AY27" i="9"/>
  <c r="AX27" i="9"/>
  <c r="AT27" i="9"/>
  <c r="AP27" i="9"/>
  <c r="AL27" i="9"/>
  <c r="AH27" i="9"/>
  <c r="Y27" i="9"/>
  <c r="X27" i="9"/>
  <c r="W27" i="9"/>
  <c r="Z27" i="9" s="1"/>
  <c r="V27" i="9"/>
  <c r="R27" i="9"/>
  <c r="N27" i="9"/>
  <c r="J27" i="9"/>
  <c r="F27" i="9"/>
  <c r="BY26" i="9"/>
  <c r="BY29" i="9" s="1"/>
  <c r="BX26" i="9"/>
  <c r="BW26" i="9"/>
  <c r="BU26" i="9"/>
  <c r="BT26" i="9"/>
  <c r="BS26" i="9"/>
  <c r="BQ26" i="9"/>
  <c r="BP26" i="9"/>
  <c r="BO26" i="9"/>
  <c r="BM26" i="9"/>
  <c r="BL26" i="9"/>
  <c r="BK26" i="9"/>
  <c r="BI26" i="9"/>
  <c r="BH26" i="9"/>
  <c r="BG26" i="9"/>
  <c r="BA26" i="9"/>
  <c r="AZ26" i="9"/>
  <c r="AZ29" i="9" s="1"/>
  <c r="AY26" i="9"/>
  <c r="AX26" i="9"/>
  <c r="AT26" i="9"/>
  <c r="AP26" i="9"/>
  <c r="AL26" i="9"/>
  <c r="AH26" i="9"/>
  <c r="Y26" i="9"/>
  <c r="Y29" i="9" s="1"/>
  <c r="X26" i="9"/>
  <c r="W26" i="9"/>
  <c r="V26" i="9"/>
  <c r="R26" i="9"/>
  <c r="N26" i="9"/>
  <c r="J26" i="9"/>
  <c r="F26" i="9"/>
  <c r="AW20" i="9"/>
  <c r="AV20" i="9"/>
  <c r="AU20" i="9"/>
  <c r="AS20" i="9"/>
  <c r="AR20" i="9"/>
  <c r="AQ20" i="9"/>
  <c r="AO20" i="9"/>
  <c r="AN20" i="9"/>
  <c r="AM20" i="9"/>
  <c r="AK20" i="9"/>
  <c r="AJ20" i="9"/>
  <c r="AI20" i="9"/>
  <c r="AG20" i="9"/>
  <c r="AF20" i="9"/>
  <c r="AE20" i="9"/>
  <c r="U20" i="9"/>
  <c r="T20" i="9"/>
  <c r="S20" i="9"/>
  <c r="Q20" i="9"/>
  <c r="P20" i="9"/>
  <c r="O20" i="9"/>
  <c r="M20" i="9"/>
  <c r="L20" i="9"/>
  <c r="K20" i="9"/>
  <c r="I20" i="9"/>
  <c r="H20" i="9"/>
  <c r="G20" i="9"/>
  <c r="E20" i="9"/>
  <c r="D20" i="9"/>
  <c r="C20" i="9"/>
  <c r="BY19" i="9"/>
  <c r="BX19" i="9"/>
  <c r="BW19" i="9"/>
  <c r="BU19" i="9"/>
  <c r="BT19" i="9"/>
  <c r="BS19" i="9"/>
  <c r="BV19" i="9" s="1"/>
  <c r="BQ19" i="9"/>
  <c r="BP19" i="9"/>
  <c r="BO19" i="9"/>
  <c r="BM19" i="9"/>
  <c r="BL19" i="9"/>
  <c r="BK19" i="9"/>
  <c r="BI19" i="9"/>
  <c r="BH19" i="9"/>
  <c r="BG19" i="9"/>
  <c r="BA19" i="9"/>
  <c r="AZ19" i="9"/>
  <c r="AY19" i="9"/>
  <c r="AX19" i="9"/>
  <c r="AT19" i="9"/>
  <c r="AP19" i="9"/>
  <c r="AL19" i="9"/>
  <c r="AH19" i="9"/>
  <c r="Y19" i="9"/>
  <c r="X19" i="9"/>
  <c r="W19" i="9"/>
  <c r="V19" i="9"/>
  <c r="R19" i="9"/>
  <c r="N19" i="9"/>
  <c r="J19" i="9"/>
  <c r="F19" i="9"/>
  <c r="BY18" i="9"/>
  <c r="BX18" i="9"/>
  <c r="BW18" i="9"/>
  <c r="BU18" i="9"/>
  <c r="BT18" i="9"/>
  <c r="BS18" i="9"/>
  <c r="BQ18" i="9"/>
  <c r="BP18" i="9"/>
  <c r="BO18" i="9"/>
  <c r="BM18" i="9"/>
  <c r="BL18" i="9"/>
  <c r="BK18" i="9"/>
  <c r="BI18" i="9"/>
  <c r="BH18" i="9"/>
  <c r="BG18" i="9"/>
  <c r="BA18" i="9"/>
  <c r="AZ18" i="9"/>
  <c r="AY18" i="9"/>
  <c r="AX18" i="9"/>
  <c r="AT18" i="9"/>
  <c r="AP18" i="9"/>
  <c r="AL18" i="9"/>
  <c r="AH18" i="9"/>
  <c r="Y18" i="9"/>
  <c r="X18" i="9"/>
  <c r="W18" i="9"/>
  <c r="V18" i="9"/>
  <c r="R18" i="9"/>
  <c r="N18" i="9"/>
  <c r="J18" i="9"/>
  <c r="F18" i="9"/>
  <c r="BY17" i="9"/>
  <c r="BX17" i="9"/>
  <c r="BW17" i="9"/>
  <c r="BU17" i="9"/>
  <c r="BT17" i="9"/>
  <c r="BS17" i="9"/>
  <c r="BQ17" i="9"/>
  <c r="BP17" i="9"/>
  <c r="BO17" i="9"/>
  <c r="BM17" i="9"/>
  <c r="BL17" i="9"/>
  <c r="BK17" i="9"/>
  <c r="BI17" i="9"/>
  <c r="BH17" i="9"/>
  <c r="BG17" i="9"/>
  <c r="BA17" i="9"/>
  <c r="AZ17" i="9"/>
  <c r="AY17" i="9"/>
  <c r="AX17" i="9"/>
  <c r="AT17" i="9"/>
  <c r="AP17" i="9"/>
  <c r="AL17" i="9"/>
  <c r="AH17" i="9"/>
  <c r="Y17" i="9"/>
  <c r="X17" i="9"/>
  <c r="W17" i="9"/>
  <c r="V17" i="9"/>
  <c r="R17" i="9"/>
  <c r="N17" i="9"/>
  <c r="J17" i="9"/>
  <c r="F17" i="9"/>
  <c r="AW16" i="9"/>
  <c r="AV16" i="9"/>
  <c r="AU16" i="9"/>
  <c r="AS16" i="9"/>
  <c r="AR16" i="9"/>
  <c r="AQ16" i="9"/>
  <c r="AO16" i="9"/>
  <c r="AN16" i="9"/>
  <c r="AM16" i="9"/>
  <c r="AP16" i="9" s="1"/>
  <c r="AK16" i="9"/>
  <c r="AJ16" i="9"/>
  <c r="AI16" i="9"/>
  <c r="AG16" i="9"/>
  <c r="AF16" i="9"/>
  <c r="AE16" i="9"/>
  <c r="U16" i="9"/>
  <c r="T16" i="9"/>
  <c r="S16" i="9"/>
  <c r="Q16" i="9"/>
  <c r="P16" i="9"/>
  <c r="O16" i="9"/>
  <c r="M16" i="9"/>
  <c r="L16" i="9"/>
  <c r="K16" i="9"/>
  <c r="I16" i="9"/>
  <c r="H16" i="9"/>
  <c r="G16" i="9"/>
  <c r="E16" i="9"/>
  <c r="D16" i="9"/>
  <c r="C16" i="9"/>
  <c r="BY15" i="9"/>
  <c r="BX15" i="9"/>
  <c r="BW15" i="9"/>
  <c r="BU15" i="9"/>
  <c r="BT15" i="9"/>
  <c r="BS15" i="9"/>
  <c r="BQ15" i="9"/>
  <c r="BP15" i="9"/>
  <c r="BO15" i="9"/>
  <c r="BM15" i="9"/>
  <c r="BL15" i="9"/>
  <c r="BK15" i="9"/>
  <c r="BI15" i="9"/>
  <c r="BH15" i="9"/>
  <c r="BG15" i="9"/>
  <c r="BA15" i="9"/>
  <c r="AZ15" i="9"/>
  <c r="AY15" i="9"/>
  <c r="AX15" i="9"/>
  <c r="AT15" i="9"/>
  <c r="AP15" i="9"/>
  <c r="AL15" i="9"/>
  <c r="AH15" i="9"/>
  <c r="Y15" i="9"/>
  <c r="X15" i="9"/>
  <c r="W15" i="9"/>
  <c r="V15" i="9"/>
  <c r="R15" i="9"/>
  <c r="N15" i="9"/>
  <c r="J15" i="9"/>
  <c r="F15" i="9"/>
  <c r="BY14" i="9"/>
  <c r="BX14" i="9"/>
  <c r="BW14" i="9"/>
  <c r="BU14" i="9"/>
  <c r="BT14" i="9"/>
  <c r="BS14" i="9"/>
  <c r="BQ14" i="9"/>
  <c r="BP14" i="9"/>
  <c r="BO14" i="9"/>
  <c r="BM14" i="9"/>
  <c r="BL14" i="9"/>
  <c r="BK14" i="9"/>
  <c r="BI14" i="9"/>
  <c r="BH14" i="9"/>
  <c r="BG14" i="9"/>
  <c r="BA14" i="9"/>
  <c r="AZ14" i="9"/>
  <c r="AY14" i="9"/>
  <c r="AX14" i="9"/>
  <c r="AT14" i="9"/>
  <c r="AP14" i="9"/>
  <c r="AL14" i="9"/>
  <c r="AH14" i="9"/>
  <c r="Y14" i="9"/>
  <c r="X14" i="9"/>
  <c r="W14" i="9"/>
  <c r="V14" i="9"/>
  <c r="R14" i="9"/>
  <c r="N14" i="9"/>
  <c r="J14" i="9"/>
  <c r="F14" i="9"/>
  <c r="BY13" i="9"/>
  <c r="BX13" i="9"/>
  <c r="BW13" i="9"/>
  <c r="BU13" i="9"/>
  <c r="BT13" i="9"/>
  <c r="BT16" i="9" s="1"/>
  <c r="BS13" i="9"/>
  <c r="BQ13" i="9"/>
  <c r="BP13" i="9"/>
  <c r="BO13" i="9"/>
  <c r="BM13" i="9"/>
  <c r="BL13" i="9"/>
  <c r="BK13" i="9"/>
  <c r="BI13" i="9"/>
  <c r="BH13" i="9"/>
  <c r="BG13" i="9"/>
  <c r="BA13" i="9"/>
  <c r="AZ13" i="9"/>
  <c r="AY13" i="9"/>
  <c r="AX13" i="9"/>
  <c r="AT13" i="9"/>
  <c r="AP13" i="9"/>
  <c r="AL13" i="9"/>
  <c r="AH13" i="9"/>
  <c r="Y13" i="9"/>
  <c r="X13" i="9"/>
  <c r="W13" i="9"/>
  <c r="V13" i="9"/>
  <c r="R13" i="9"/>
  <c r="N13" i="9"/>
  <c r="J13" i="9"/>
  <c r="F13" i="9"/>
  <c r="AW12" i="9"/>
  <c r="AV12" i="9"/>
  <c r="AU12" i="9"/>
  <c r="AS12" i="9"/>
  <c r="AR12" i="9"/>
  <c r="AQ12" i="9"/>
  <c r="AO12" i="9"/>
  <c r="AN12" i="9"/>
  <c r="AM12" i="9"/>
  <c r="AK12" i="9"/>
  <c r="AJ12" i="9"/>
  <c r="AI12" i="9"/>
  <c r="AG12" i="9"/>
  <c r="AF12" i="9"/>
  <c r="AE12" i="9"/>
  <c r="U12" i="9"/>
  <c r="T12" i="9"/>
  <c r="S12" i="9"/>
  <c r="Q12" i="9"/>
  <c r="P12" i="9"/>
  <c r="O12" i="9"/>
  <c r="M12" i="9"/>
  <c r="L12" i="9"/>
  <c r="K12" i="9"/>
  <c r="I12" i="9"/>
  <c r="H12" i="9"/>
  <c r="G12" i="9"/>
  <c r="E12" i="9"/>
  <c r="D12" i="9"/>
  <c r="C12" i="9"/>
  <c r="BY11" i="9"/>
  <c r="BX11" i="9"/>
  <c r="BW11" i="9"/>
  <c r="BZ11" i="9" s="1"/>
  <c r="BU11" i="9"/>
  <c r="BT11" i="9"/>
  <c r="BS11" i="9"/>
  <c r="BQ11" i="9"/>
  <c r="BP11" i="9"/>
  <c r="BO11" i="9"/>
  <c r="BM11" i="9"/>
  <c r="BL11" i="9"/>
  <c r="BK11" i="9"/>
  <c r="BI11" i="9"/>
  <c r="BH11" i="9"/>
  <c r="BG11" i="9"/>
  <c r="BA11" i="9"/>
  <c r="AZ11" i="9"/>
  <c r="AY11" i="9"/>
  <c r="AX11" i="9"/>
  <c r="AT11" i="9"/>
  <c r="AP11" i="9"/>
  <c r="AL11" i="9"/>
  <c r="AH11" i="9"/>
  <c r="Y11" i="9"/>
  <c r="X11" i="9"/>
  <c r="W11" i="9"/>
  <c r="V11" i="9"/>
  <c r="R11" i="9"/>
  <c r="N11" i="9"/>
  <c r="J11" i="9"/>
  <c r="F11" i="9"/>
  <c r="BY10" i="9"/>
  <c r="BX10" i="9"/>
  <c r="BW10" i="9"/>
  <c r="BU10" i="9"/>
  <c r="BT10" i="9"/>
  <c r="BS10" i="9"/>
  <c r="BQ10" i="9"/>
  <c r="BP10" i="9"/>
  <c r="BO10" i="9"/>
  <c r="BM10" i="9"/>
  <c r="BL10" i="9"/>
  <c r="BK10" i="9"/>
  <c r="BI10" i="9"/>
  <c r="CC10" i="9" s="1"/>
  <c r="BH10" i="9"/>
  <c r="BG10" i="9"/>
  <c r="BA10" i="9"/>
  <c r="AZ10" i="9"/>
  <c r="AY10" i="9"/>
  <c r="AX10" i="9"/>
  <c r="AT10" i="9"/>
  <c r="AP10" i="9"/>
  <c r="AL10" i="9"/>
  <c r="AH10" i="9"/>
  <c r="Y10" i="9"/>
  <c r="X10" i="9"/>
  <c r="W10" i="9"/>
  <c r="V10" i="9"/>
  <c r="R10" i="9"/>
  <c r="N10" i="9"/>
  <c r="J10" i="9"/>
  <c r="F10" i="9"/>
  <c r="BY9" i="9"/>
  <c r="BX9" i="9"/>
  <c r="BW9" i="9"/>
  <c r="BU9" i="9"/>
  <c r="BT9" i="9"/>
  <c r="BS9" i="9"/>
  <c r="BQ9" i="9"/>
  <c r="BP9" i="9"/>
  <c r="BP12" i="9" s="1"/>
  <c r="BO9" i="9"/>
  <c r="BM9" i="9"/>
  <c r="BL9" i="9"/>
  <c r="BK9" i="9"/>
  <c r="BI9" i="9"/>
  <c r="BH9" i="9"/>
  <c r="BG9" i="9"/>
  <c r="BA9" i="9"/>
  <c r="BA12" i="9" s="1"/>
  <c r="AZ9" i="9"/>
  <c r="AY9" i="9"/>
  <c r="AX9" i="9"/>
  <c r="AT9" i="9"/>
  <c r="AP9" i="9"/>
  <c r="AL9" i="9"/>
  <c r="AH9" i="9"/>
  <c r="Y9" i="9"/>
  <c r="Y12" i="9" s="1"/>
  <c r="X9" i="9"/>
  <c r="W9" i="9"/>
  <c r="V9" i="9"/>
  <c r="R9" i="9"/>
  <c r="N9" i="9"/>
  <c r="J9" i="9"/>
  <c r="F9" i="9"/>
  <c r="AW8" i="9"/>
  <c r="AV8" i="9"/>
  <c r="AU8" i="9"/>
  <c r="AS8" i="9"/>
  <c r="AR8" i="9"/>
  <c r="AQ8" i="9"/>
  <c r="AO8" i="9"/>
  <c r="AN8" i="9"/>
  <c r="AM8" i="9"/>
  <c r="AK8" i="9"/>
  <c r="AJ8" i="9"/>
  <c r="AI8" i="9"/>
  <c r="AG8" i="9"/>
  <c r="AF8" i="9"/>
  <c r="AE8" i="9"/>
  <c r="U8" i="9"/>
  <c r="T8" i="9"/>
  <c r="S8" i="9"/>
  <c r="Q8" i="9"/>
  <c r="P8" i="9"/>
  <c r="O8" i="9"/>
  <c r="M8" i="9"/>
  <c r="L8" i="9"/>
  <c r="K8" i="9"/>
  <c r="I8" i="9"/>
  <c r="H8" i="9"/>
  <c r="G8" i="9"/>
  <c r="E8" i="9"/>
  <c r="D8" i="9"/>
  <c r="C8" i="9"/>
  <c r="BY7" i="9"/>
  <c r="BX7" i="9"/>
  <c r="BW7" i="9"/>
  <c r="BU7" i="9"/>
  <c r="BT7" i="9"/>
  <c r="BS7" i="9"/>
  <c r="BQ7" i="9"/>
  <c r="BP7" i="9"/>
  <c r="BO7" i="9"/>
  <c r="BR7" i="9" s="1"/>
  <c r="BM7" i="9"/>
  <c r="BL7" i="9"/>
  <c r="BK7" i="9"/>
  <c r="BI7" i="9"/>
  <c r="BH7" i="9"/>
  <c r="BG7" i="9"/>
  <c r="BA7" i="9"/>
  <c r="AZ7" i="9"/>
  <c r="AY7" i="9"/>
  <c r="AX7" i="9"/>
  <c r="AT7" i="9"/>
  <c r="AP7" i="9"/>
  <c r="AL7" i="9"/>
  <c r="AH7" i="9"/>
  <c r="Y7" i="9"/>
  <c r="X7" i="9"/>
  <c r="W7" i="9"/>
  <c r="V7" i="9"/>
  <c r="R7" i="9"/>
  <c r="N7" i="9"/>
  <c r="J7" i="9"/>
  <c r="F7" i="9"/>
  <c r="BY6" i="9"/>
  <c r="BX6" i="9"/>
  <c r="BW6" i="9"/>
  <c r="BU6" i="9"/>
  <c r="BT6" i="9"/>
  <c r="BS6" i="9"/>
  <c r="BQ6" i="9"/>
  <c r="BP6" i="9"/>
  <c r="BO6" i="9"/>
  <c r="BM6" i="9"/>
  <c r="BL6" i="9"/>
  <c r="BK6" i="9"/>
  <c r="BI6" i="9"/>
  <c r="BH6" i="9"/>
  <c r="BG6" i="9"/>
  <c r="BA6" i="9"/>
  <c r="AZ6" i="9"/>
  <c r="AY6" i="9"/>
  <c r="AX6" i="9"/>
  <c r="AT6" i="9"/>
  <c r="AP6" i="9"/>
  <c r="AL6" i="9"/>
  <c r="AH6" i="9"/>
  <c r="Y6" i="9"/>
  <c r="X6" i="9"/>
  <c r="W6" i="9"/>
  <c r="V6" i="9"/>
  <c r="R6" i="9"/>
  <c r="N6" i="9"/>
  <c r="J6" i="9"/>
  <c r="F6" i="9"/>
  <c r="BY5" i="9"/>
  <c r="BX5" i="9"/>
  <c r="BW5" i="9"/>
  <c r="BU5" i="9"/>
  <c r="BT5" i="9"/>
  <c r="BT8" i="9" s="1"/>
  <c r="BS5" i="9"/>
  <c r="BQ5" i="9"/>
  <c r="BP5" i="9"/>
  <c r="BO5" i="9"/>
  <c r="BM5" i="9"/>
  <c r="BL5" i="9"/>
  <c r="BK5" i="9"/>
  <c r="BI5" i="9"/>
  <c r="BH5" i="9"/>
  <c r="BG5" i="9"/>
  <c r="BA5" i="9"/>
  <c r="AZ5" i="9"/>
  <c r="AY5" i="9"/>
  <c r="AX5" i="9"/>
  <c r="AT5" i="9"/>
  <c r="AP5" i="9"/>
  <c r="AL5" i="9"/>
  <c r="AH5" i="9"/>
  <c r="Y5" i="9"/>
  <c r="X5" i="9"/>
  <c r="W5" i="9"/>
  <c r="V5" i="9"/>
  <c r="R5" i="9"/>
  <c r="N5" i="9"/>
  <c r="J5" i="9"/>
  <c r="F5" i="9"/>
  <c r="AJ26" i="4"/>
  <c r="AK26" i="4"/>
  <c r="AL26" i="4"/>
  <c r="BN51" i="9" l="1"/>
  <c r="BZ53" i="9"/>
  <c r="J58" i="9"/>
  <c r="BZ59" i="9"/>
  <c r="BV68" i="9"/>
  <c r="Z76" i="9"/>
  <c r="Z77" i="9"/>
  <c r="BV81" i="9"/>
  <c r="BN112" i="9"/>
  <c r="N113" i="9"/>
  <c r="BV116" i="9"/>
  <c r="BR119" i="9"/>
  <c r="Z120" i="9"/>
  <c r="BR120" i="9"/>
  <c r="X71" i="9"/>
  <c r="BM146" i="9"/>
  <c r="AT71" i="9"/>
  <c r="BM138" i="9"/>
  <c r="BN70" i="9"/>
  <c r="BR72" i="9"/>
  <c r="BT71" i="9"/>
  <c r="BT113" i="9"/>
  <c r="Y117" i="9"/>
  <c r="BA117" i="9"/>
  <c r="AZ134" i="9"/>
  <c r="AP134" i="9"/>
  <c r="BY12" i="9"/>
  <c r="Z10" i="9"/>
  <c r="BB10" i="9"/>
  <c r="BX29" i="9"/>
  <c r="BZ145" i="9"/>
  <c r="W62" i="9"/>
  <c r="W146" i="9"/>
  <c r="BX146" i="9"/>
  <c r="BS142" i="9"/>
  <c r="X146" i="9"/>
  <c r="BT142" i="9"/>
  <c r="BV141" i="9"/>
  <c r="BL142" i="9"/>
  <c r="AP8" i="9"/>
  <c r="N8" i="9"/>
  <c r="AX12" i="9"/>
  <c r="F16" i="9"/>
  <c r="AT29" i="9"/>
  <c r="BZ32" i="9"/>
  <c r="AP33" i="9"/>
  <c r="BZ38" i="9"/>
  <c r="Z39" i="9"/>
  <c r="BB39" i="9"/>
  <c r="BJ53" i="9"/>
  <c r="BJ102" i="9"/>
  <c r="BV103" i="9"/>
  <c r="AL104" i="9"/>
  <c r="L126" i="9"/>
  <c r="AH113" i="9"/>
  <c r="BN116" i="9"/>
  <c r="BZ123" i="9"/>
  <c r="AP142" i="9"/>
  <c r="BA41" i="9"/>
  <c r="BP41" i="9"/>
  <c r="BR39" i="9"/>
  <c r="F41" i="9"/>
  <c r="AO63" i="9"/>
  <c r="BU62" i="9"/>
  <c r="BQ71" i="9"/>
  <c r="X125" i="9"/>
  <c r="AZ125" i="9"/>
  <c r="BU134" i="9"/>
  <c r="W142" i="9"/>
  <c r="BI146" i="9"/>
  <c r="J146" i="9"/>
  <c r="AL16" i="9"/>
  <c r="BV26" i="9"/>
  <c r="AZ33" i="9"/>
  <c r="BY33" i="9"/>
  <c r="R41" i="9"/>
  <c r="AP54" i="9"/>
  <c r="BV70" i="9"/>
  <c r="AL71" i="9"/>
  <c r="BR73" i="9"/>
  <c r="Z90" i="9"/>
  <c r="Y100" i="9"/>
  <c r="BA100" i="9"/>
  <c r="BN114" i="9"/>
  <c r="BJ118" i="9"/>
  <c r="AZ142" i="9"/>
  <c r="BO142" i="9"/>
  <c r="BJ141" i="9"/>
  <c r="BN143" i="9"/>
  <c r="AL20" i="9"/>
  <c r="BB61" i="9"/>
  <c r="BN69" i="9"/>
  <c r="J71" i="9"/>
  <c r="CA74" i="9"/>
  <c r="R75" i="9"/>
  <c r="BN76" i="9"/>
  <c r="AT92" i="9"/>
  <c r="BG125" i="9"/>
  <c r="BB131" i="9"/>
  <c r="BR132" i="9"/>
  <c r="BT138" i="9"/>
  <c r="BN136" i="9"/>
  <c r="CC15" i="9"/>
  <c r="R62" i="9"/>
  <c r="BB70" i="9"/>
  <c r="N71" i="9"/>
  <c r="BV74" i="9"/>
  <c r="G147" i="9"/>
  <c r="BX8" i="9"/>
  <c r="BZ13" i="9"/>
  <c r="R37" i="9"/>
  <c r="Z40" i="9"/>
  <c r="BB40" i="9"/>
  <c r="BB51" i="9"/>
  <c r="AT54" i="9"/>
  <c r="BN56" i="9"/>
  <c r="BV61" i="9"/>
  <c r="AL62" i="9"/>
  <c r="BZ135" i="9"/>
  <c r="BB136" i="9"/>
  <c r="EN104" i="2"/>
  <c r="DY126" i="2"/>
  <c r="EL71" i="2"/>
  <c r="DP176" i="2"/>
  <c r="ER125" i="2"/>
  <c r="ER188" i="2"/>
  <c r="EQ100" i="2"/>
  <c r="BJ166" i="9"/>
  <c r="AH167" i="9"/>
  <c r="R167" i="9"/>
  <c r="V167" i="9"/>
  <c r="CC31" i="9"/>
  <c r="BZ40" i="9"/>
  <c r="J41" i="9"/>
  <c r="BJ48" i="9"/>
  <c r="Z52" i="9"/>
  <c r="AH54" i="9"/>
  <c r="BV56" i="9"/>
  <c r="AJ84" i="9"/>
  <c r="CA77" i="9"/>
  <c r="Z81" i="9"/>
  <c r="J125" i="9"/>
  <c r="BZ165" i="9"/>
  <c r="BB166" i="9"/>
  <c r="Z5" i="9"/>
  <c r="BP8" i="9"/>
  <c r="X16" i="9"/>
  <c r="BU20" i="9"/>
  <c r="BQ29" i="9"/>
  <c r="BL33" i="9"/>
  <c r="W33" i="9"/>
  <c r="BU58" i="9"/>
  <c r="X62" i="9"/>
  <c r="AZ62" i="9"/>
  <c r="BO62" i="9"/>
  <c r="Y96" i="9"/>
  <c r="BA96" i="9"/>
  <c r="BP96" i="9"/>
  <c r="BR94" i="9"/>
  <c r="V104" i="9"/>
  <c r="X113" i="9"/>
  <c r="AZ113" i="9"/>
  <c r="BZ110" i="9"/>
  <c r="BJ112" i="9"/>
  <c r="BK117" i="9"/>
  <c r="BV114" i="9"/>
  <c r="BB116" i="9"/>
  <c r="BR124" i="9"/>
  <c r="AZ138" i="9"/>
  <c r="BL146" i="9"/>
  <c r="BU146" i="9"/>
  <c r="AY167" i="9"/>
  <c r="BQ8" i="9"/>
  <c r="F8" i="9"/>
  <c r="AH8" i="9"/>
  <c r="Y16" i="9"/>
  <c r="BL20" i="9"/>
  <c r="Y54" i="9"/>
  <c r="E63" i="9"/>
  <c r="Y83" i="9"/>
  <c r="BN90" i="9"/>
  <c r="BR93" i="9"/>
  <c r="CB94" i="9"/>
  <c r="BU104" i="9"/>
  <c r="BJ119" i="9"/>
  <c r="BT134" i="9"/>
  <c r="BA138" i="9"/>
  <c r="BP138" i="9"/>
  <c r="AZ167" i="9"/>
  <c r="BY167" i="9"/>
  <c r="ER138" i="2"/>
  <c r="BN9" i="9"/>
  <c r="BZ10" i="9"/>
  <c r="BB11" i="9"/>
  <c r="N12" i="9"/>
  <c r="BJ13" i="9"/>
  <c r="R16" i="9"/>
  <c r="BR18" i="9"/>
  <c r="BZ18" i="9"/>
  <c r="C21" i="9"/>
  <c r="AX29" i="9"/>
  <c r="BB30" i="9"/>
  <c r="AT33" i="9"/>
  <c r="BQ54" i="9"/>
  <c r="BJ59" i="9"/>
  <c r="J62" i="9"/>
  <c r="Z69" i="9"/>
  <c r="BR70" i="9"/>
  <c r="R100" i="9"/>
  <c r="AF63" i="9"/>
  <c r="R20" i="9"/>
  <c r="BR49" i="9"/>
  <c r="BV51" i="9"/>
  <c r="BB56" i="9"/>
  <c r="Z57" i="9"/>
  <c r="AH58" i="9"/>
  <c r="BH62" i="9"/>
  <c r="BN61" i="9"/>
  <c r="BR69" i="9"/>
  <c r="BR78" i="9"/>
  <c r="BS83" i="9"/>
  <c r="CC82" i="9"/>
  <c r="BZ101" i="9"/>
  <c r="AH104" i="9"/>
  <c r="BV112" i="9"/>
  <c r="AL113" i="9"/>
  <c r="BY117" i="9"/>
  <c r="BJ116" i="9"/>
  <c r="AT125" i="9"/>
  <c r="BN132" i="9"/>
  <c r="BR133" i="9"/>
  <c r="BY142" i="9"/>
  <c r="BJ145" i="9"/>
  <c r="R146" i="9"/>
  <c r="EN83" i="2"/>
  <c r="CB19" i="9"/>
  <c r="P21" i="9"/>
  <c r="F50" i="9"/>
  <c r="AW63" i="9"/>
  <c r="AX83" i="9"/>
  <c r="BG92" i="9"/>
  <c r="AL92" i="9"/>
  <c r="BB95" i="9"/>
  <c r="N96" i="9"/>
  <c r="BB103" i="9"/>
  <c r="BZ112" i="9"/>
  <c r="J113" i="9"/>
  <c r="AP113" i="9"/>
  <c r="F117" i="9"/>
  <c r="Z119" i="9"/>
  <c r="BZ119" i="9"/>
  <c r="J138" i="9"/>
  <c r="Z140" i="9"/>
  <c r="AH142" i="9"/>
  <c r="BV164" i="9"/>
  <c r="Z6" i="9"/>
  <c r="Z15" i="9"/>
  <c r="BB15" i="9"/>
  <c r="BJ17" i="9"/>
  <c r="Z26" i="9"/>
  <c r="Z36" i="9"/>
  <c r="N54" i="9"/>
  <c r="R58" i="9"/>
  <c r="BB74" i="9"/>
  <c r="N75" i="9"/>
  <c r="R79" i="9"/>
  <c r="J92" i="9"/>
  <c r="BZ93" i="9"/>
  <c r="Z94" i="9"/>
  <c r="BN110" i="9"/>
  <c r="U126" i="9"/>
  <c r="AX117" i="9"/>
  <c r="BZ136" i="9"/>
  <c r="BB137" i="9"/>
  <c r="BJ140" i="9"/>
  <c r="AL146" i="9"/>
  <c r="BZ162" i="9"/>
  <c r="AS126" i="9"/>
  <c r="BL134" i="9"/>
  <c r="BA142" i="9"/>
  <c r="BV7" i="9"/>
  <c r="BV9" i="9"/>
  <c r="BM16" i="9"/>
  <c r="Z14" i="9"/>
  <c r="N16" i="9"/>
  <c r="BV28" i="9"/>
  <c r="R29" i="9"/>
  <c r="BK33" i="9"/>
  <c r="BR36" i="9"/>
  <c r="BJ38" i="9"/>
  <c r="BV39" i="9"/>
  <c r="AL41" i="9"/>
  <c r="T63" i="9"/>
  <c r="AZ54" i="9"/>
  <c r="BR52" i="9"/>
  <c r="X58" i="9"/>
  <c r="BR57" i="9"/>
  <c r="AP58" i="9"/>
  <c r="Z68" i="9"/>
  <c r="Z70" i="9"/>
  <c r="V71" i="9"/>
  <c r="AX71" i="9"/>
  <c r="F79" i="9"/>
  <c r="AT79" i="9"/>
  <c r="BI83" i="9"/>
  <c r="BM92" i="9"/>
  <c r="BX92" i="9"/>
  <c r="AH92" i="9"/>
  <c r="J96" i="9"/>
  <c r="BJ101" i="9"/>
  <c r="AX104" i="9"/>
  <c r="BL113" i="9"/>
  <c r="BL117" i="9"/>
  <c r="BA146" i="9"/>
  <c r="BP167" i="9"/>
  <c r="AV63" i="9"/>
  <c r="H84" i="9"/>
  <c r="CC7" i="9"/>
  <c r="R8" i="9"/>
  <c r="AT8" i="9"/>
  <c r="BX16" i="9"/>
  <c r="BB14" i="9"/>
  <c r="AZ20" i="9"/>
  <c r="BH8" i="9"/>
  <c r="CB11" i="9"/>
  <c r="T21" i="9"/>
  <c r="BA16" i="9"/>
  <c r="Y20" i="9"/>
  <c r="BA20" i="9"/>
  <c r="BP20" i="9"/>
  <c r="CA18" i="9"/>
  <c r="AG21" i="9"/>
  <c r="AR21" i="9"/>
  <c r="CC27" i="9"/>
  <c r="CB32" i="9"/>
  <c r="X37" i="9"/>
  <c r="BO37" i="9"/>
  <c r="BY37" i="9"/>
  <c r="Z35" i="9"/>
  <c r="AH37" i="9"/>
  <c r="BH41" i="9"/>
  <c r="BJ39" i="9"/>
  <c r="BX50" i="9"/>
  <c r="BB52" i="9"/>
  <c r="Y58" i="9"/>
  <c r="BA58" i="9"/>
  <c r="BR59" i="9"/>
  <c r="BG62" i="9"/>
  <c r="D63" i="9"/>
  <c r="AE63" i="9"/>
  <c r="BM75" i="9"/>
  <c r="BZ73" i="9"/>
  <c r="CB77" i="9"/>
  <c r="CB81" i="9"/>
  <c r="X92" i="9"/>
  <c r="BO92" i="9"/>
  <c r="BY92" i="9"/>
  <c r="AY100" i="9"/>
  <c r="BB100" i="9" s="1"/>
  <c r="CC97" i="9"/>
  <c r="AV105" i="9"/>
  <c r="BV118" i="9"/>
  <c r="AL121" i="9"/>
  <c r="AE147" i="9"/>
  <c r="BG146" i="9"/>
  <c r="BP146" i="9"/>
  <c r="BB162" i="9"/>
  <c r="DD189" i="2"/>
  <c r="DY84" i="2"/>
  <c r="EG84" i="2"/>
  <c r="ED84" i="2"/>
  <c r="EN96" i="2"/>
  <c r="ED126" i="2"/>
  <c r="DZ147" i="2"/>
  <c r="BZ115" i="9"/>
  <c r="J121" i="9"/>
  <c r="BB123" i="9"/>
  <c r="BP125" i="9"/>
  <c r="Z132" i="9"/>
  <c r="BB132" i="9"/>
  <c r="CC140" i="9"/>
  <c r="J155" i="9"/>
  <c r="AP163" i="9"/>
  <c r="ED147" i="2"/>
  <c r="CA6" i="9"/>
  <c r="CB56" i="9"/>
  <c r="CC61" i="9"/>
  <c r="BU83" i="9"/>
  <c r="BK8" i="9"/>
  <c r="CB6" i="9"/>
  <c r="Z7" i="9"/>
  <c r="BB7" i="9"/>
  <c r="BN10" i="9"/>
  <c r="X12" i="9"/>
  <c r="AH12" i="9"/>
  <c r="AF21" i="9"/>
  <c r="V29" i="9"/>
  <c r="BN31" i="9"/>
  <c r="BG37" i="9"/>
  <c r="CC36" i="9"/>
  <c r="BU41" i="9"/>
  <c r="AW42" i="9"/>
  <c r="N50" i="9"/>
  <c r="CC53" i="9"/>
  <c r="BT54" i="9"/>
  <c r="BI62" i="9"/>
  <c r="BJ62" i="9" s="1"/>
  <c r="BB69" i="9"/>
  <c r="Y75" i="9"/>
  <c r="BA75" i="9"/>
  <c r="BG75" i="9"/>
  <c r="CB74" i="9"/>
  <c r="BN80" i="9"/>
  <c r="BX83" i="9"/>
  <c r="Z82" i="9"/>
  <c r="N83" i="9"/>
  <c r="BP100" i="9"/>
  <c r="BZ102" i="9"/>
  <c r="BA113" i="9"/>
  <c r="BP113" i="9"/>
  <c r="BB120" i="9"/>
  <c r="BN120" i="9"/>
  <c r="BR123" i="9"/>
  <c r="CA124" i="9"/>
  <c r="BJ133" i="9"/>
  <c r="AH134" i="9"/>
  <c r="AT134" i="9"/>
  <c r="BQ138" i="9"/>
  <c r="BI167" i="9"/>
  <c r="BT167" i="9"/>
  <c r="CC11" i="9"/>
  <c r="CA27" i="9"/>
  <c r="CD27" i="9" s="1"/>
  <c r="AM105" i="9"/>
  <c r="W12" i="9"/>
  <c r="AT12" i="9"/>
  <c r="BV14" i="9"/>
  <c r="BN18" i="9"/>
  <c r="AV21" i="9"/>
  <c r="BX33" i="9"/>
  <c r="BL41" i="9"/>
  <c r="BQ50" i="9"/>
  <c r="BJ55" i="9"/>
  <c r="CC57" i="9"/>
  <c r="AT62" i="9"/>
  <c r="BQ75" i="9"/>
  <c r="AZ83" i="9"/>
  <c r="BY83" i="9"/>
  <c r="BR82" i="9"/>
  <c r="AH83" i="9"/>
  <c r="CB93" i="9"/>
  <c r="AZ96" i="9"/>
  <c r="BG100" i="9"/>
  <c r="BQ100" i="9"/>
  <c r="CB112" i="9"/>
  <c r="BR115" i="9"/>
  <c r="BB118" i="9"/>
  <c r="CB124" i="9"/>
  <c r="R125" i="9"/>
  <c r="BJ131" i="9"/>
  <c r="CB133" i="9"/>
  <c r="AT138" i="9"/>
  <c r="AL142" i="9"/>
  <c r="BY163" i="9"/>
  <c r="AH163" i="9"/>
  <c r="EM142" i="2"/>
  <c r="CC5" i="9"/>
  <c r="BJ11" i="9"/>
  <c r="R12" i="9"/>
  <c r="BN15" i="9"/>
  <c r="J16" i="9"/>
  <c r="BZ28" i="9"/>
  <c r="Z31" i="9"/>
  <c r="BJ32" i="9"/>
  <c r="BN35" i="9"/>
  <c r="AH41" i="9"/>
  <c r="AP41" i="9"/>
  <c r="BN52" i="9"/>
  <c r="BU54" i="9"/>
  <c r="BL54" i="9"/>
  <c r="CA55" i="9"/>
  <c r="BN57" i="9"/>
  <c r="BV57" i="9"/>
  <c r="AL58" i="9"/>
  <c r="AT58" i="9"/>
  <c r="BZ61" i="9"/>
  <c r="R71" i="9"/>
  <c r="V75" i="9"/>
  <c r="BN77" i="9"/>
  <c r="AP79" i="9"/>
  <c r="AX79" i="9"/>
  <c r="BZ91" i="9"/>
  <c r="V92" i="9"/>
  <c r="F104" i="9"/>
  <c r="AT104" i="9"/>
  <c r="R113" i="9"/>
  <c r="AT113" i="9"/>
  <c r="CC114" i="9"/>
  <c r="CB115" i="9"/>
  <c r="BV115" i="9"/>
  <c r="AT117" i="9"/>
  <c r="AL125" i="9"/>
  <c r="BV131" i="9"/>
  <c r="CC132" i="9"/>
  <c r="BV132" i="9"/>
  <c r="J134" i="9"/>
  <c r="CC136" i="9"/>
  <c r="BV136" i="9"/>
  <c r="Z141" i="9"/>
  <c r="BB141" i="9"/>
  <c r="BZ141" i="9"/>
  <c r="Z145" i="9"/>
  <c r="BV162" i="9"/>
  <c r="Z165" i="9"/>
  <c r="BR166" i="9"/>
  <c r="N167" i="9"/>
  <c r="AP167" i="9"/>
  <c r="EL75" i="2"/>
  <c r="BW16" i="9"/>
  <c r="CB7" i="9"/>
  <c r="BY71" i="9"/>
  <c r="BZ15" i="9"/>
  <c r="BZ17" i="9"/>
  <c r="Z19" i="9"/>
  <c r="BB19" i="9"/>
  <c r="BX20" i="9"/>
  <c r="N20" i="9"/>
  <c r="BB26" i="9"/>
  <c r="AP29" i="9"/>
  <c r="J37" i="9"/>
  <c r="V37" i="9"/>
  <c r="CC49" i="9"/>
  <c r="J50" i="9"/>
  <c r="V54" i="9"/>
  <c r="BM58" i="9"/>
  <c r="BZ56" i="9"/>
  <c r="BL58" i="9"/>
  <c r="BU71" i="9"/>
  <c r="BI71" i="9"/>
  <c r="BJ72" i="9"/>
  <c r="BN73" i="9"/>
  <c r="BB76" i="9"/>
  <c r="BX79" i="9"/>
  <c r="N79" i="9"/>
  <c r="Z91" i="9"/>
  <c r="BN91" i="9"/>
  <c r="BY96" i="9"/>
  <c r="AZ104" i="9"/>
  <c r="BR101" i="9"/>
  <c r="AX113" i="9"/>
  <c r="BJ115" i="9"/>
  <c r="BT117" i="9"/>
  <c r="CC116" i="9"/>
  <c r="CB119" i="9"/>
  <c r="D126" i="9"/>
  <c r="R121" i="9"/>
  <c r="BV123" i="9"/>
  <c r="AX134" i="9"/>
  <c r="BU138" i="9"/>
  <c r="V138" i="9"/>
  <c r="BX142" i="9"/>
  <c r="BN144" i="9"/>
  <c r="CB166" i="9"/>
  <c r="F167" i="9"/>
  <c r="ER134" i="2"/>
  <c r="BQ163" i="9"/>
  <c r="BR162" i="9"/>
  <c r="BR161" i="9"/>
  <c r="CB162" i="9"/>
  <c r="AT163" i="9"/>
  <c r="BZ161" i="9"/>
  <c r="BV160" i="9"/>
  <c r="R163" i="9"/>
  <c r="N163" i="9"/>
  <c r="BN160" i="9"/>
  <c r="BL163" i="9"/>
  <c r="BB161" i="9"/>
  <c r="Z161" i="9"/>
  <c r="CC161" i="9"/>
  <c r="ER184" i="2"/>
  <c r="AL163" i="9"/>
  <c r="J163" i="9"/>
  <c r="AY163" i="9"/>
  <c r="AR168" i="9"/>
  <c r="BN158" i="9"/>
  <c r="BB158" i="9"/>
  <c r="F159" i="9"/>
  <c r="BZ157" i="9"/>
  <c r="R159" i="9"/>
  <c r="BV158" i="9"/>
  <c r="BU159" i="9"/>
  <c r="BA159" i="9"/>
  <c r="AZ159" i="9"/>
  <c r="Y159" i="9"/>
  <c r="BM159" i="9"/>
  <c r="X159" i="9"/>
  <c r="BJ157" i="9"/>
  <c r="AT159" i="9"/>
  <c r="BZ156" i="9"/>
  <c r="P168" i="9"/>
  <c r="W41" i="9"/>
  <c r="AY71" i="9"/>
  <c r="BB68" i="9"/>
  <c r="W100" i="9"/>
  <c r="Z98" i="9"/>
  <c r="BK163" i="9"/>
  <c r="CA161" i="9"/>
  <c r="BO167" i="9"/>
  <c r="BR164" i="9"/>
  <c r="BB6" i="9"/>
  <c r="CC6" i="9"/>
  <c r="BN7" i="9"/>
  <c r="J8" i="9"/>
  <c r="AL8" i="9"/>
  <c r="BQ12" i="9"/>
  <c r="BR10" i="9"/>
  <c r="AZ12" i="9"/>
  <c r="BR11" i="9"/>
  <c r="AP12" i="9"/>
  <c r="BL16" i="9"/>
  <c r="BN14" i="9"/>
  <c r="AH16" i="9"/>
  <c r="W20" i="9"/>
  <c r="Z20" i="9" s="1"/>
  <c r="BM20" i="9"/>
  <c r="Z18" i="9"/>
  <c r="BB18" i="9"/>
  <c r="J20" i="9"/>
  <c r="BM29" i="9"/>
  <c r="CB27" i="9"/>
  <c r="BZ27" i="9"/>
  <c r="BN28" i="9"/>
  <c r="J29" i="9"/>
  <c r="AH29" i="9"/>
  <c r="Z30" i="9"/>
  <c r="BP33" i="9"/>
  <c r="BB31" i="9"/>
  <c r="BR31" i="9"/>
  <c r="X33" i="9"/>
  <c r="BB32" i="9"/>
  <c r="BM33" i="9"/>
  <c r="BN33" i="9" s="1"/>
  <c r="V33" i="9"/>
  <c r="AL33" i="9"/>
  <c r="BH37" i="9"/>
  <c r="BQ37" i="9"/>
  <c r="AL37" i="9"/>
  <c r="AV42" i="9"/>
  <c r="D42" i="9"/>
  <c r="AP50" i="9"/>
  <c r="BR53" i="9"/>
  <c r="BU75" i="9"/>
  <c r="BO75" i="9"/>
  <c r="V79" i="9"/>
  <c r="AK84" i="9"/>
  <c r="X83" i="9"/>
  <c r="AQ84" i="9"/>
  <c r="CA89" i="9"/>
  <c r="CC93" i="9"/>
  <c r="BW117" i="9"/>
  <c r="BZ114" i="9"/>
  <c r="AY117" i="9"/>
  <c r="BB117" i="9" s="1"/>
  <c r="BB115" i="9"/>
  <c r="BN5" i="9"/>
  <c r="Z9" i="9"/>
  <c r="AY83" i="9"/>
  <c r="Z11" i="9"/>
  <c r="F12" i="9"/>
  <c r="AY12" i="9"/>
  <c r="BB12" i="9" s="1"/>
  <c r="AZ16" i="9"/>
  <c r="X20" i="9"/>
  <c r="BR17" i="9"/>
  <c r="BN19" i="9"/>
  <c r="CB28" i="9"/>
  <c r="AL29" i="9"/>
  <c r="BQ33" i="9"/>
  <c r="BR32" i="9"/>
  <c r="AX33" i="9"/>
  <c r="BV35" i="9"/>
  <c r="AF42" i="9"/>
  <c r="BW75" i="9"/>
  <c r="BZ72" i="9"/>
  <c r="BH92" i="9"/>
  <c r="BO117" i="9"/>
  <c r="BR114" i="9"/>
  <c r="Z131" i="9"/>
  <c r="W134" i="9"/>
  <c r="W138" i="9"/>
  <c r="Z135" i="9"/>
  <c r="BQ142" i="9"/>
  <c r="BR139" i="9"/>
  <c r="CB18" i="9"/>
  <c r="BM41" i="9"/>
  <c r="BN41" i="9" s="1"/>
  <c r="W83" i="9"/>
  <c r="CB10" i="9"/>
  <c r="BU16" i="9"/>
  <c r="CA17" i="9"/>
  <c r="AM21" i="9"/>
  <c r="AW21" i="9"/>
  <c r="BP29" i="9"/>
  <c r="BR27" i="9"/>
  <c r="Z28" i="9"/>
  <c r="BB28" i="9"/>
  <c r="BV30" i="9"/>
  <c r="CB31" i="9"/>
  <c r="Z32" i="9"/>
  <c r="CA32" i="9"/>
  <c r="N33" i="9"/>
  <c r="BJ34" i="9"/>
  <c r="BT37" i="9"/>
  <c r="CC35" i="9"/>
  <c r="AN42" i="9"/>
  <c r="CB39" i="9"/>
  <c r="CC48" i="9"/>
  <c r="BJ49" i="9"/>
  <c r="F54" i="9"/>
  <c r="AJ63" i="9"/>
  <c r="BG71" i="9"/>
  <c r="BJ71" i="9" s="1"/>
  <c r="BX75" i="9"/>
  <c r="CB72" i="9"/>
  <c r="P84" i="9"/>
  <c r="BW96" i="9"/>
  <c r="BZ96" i="9" s="1"/>
  <c r="BK104" i="9"/>
  <c r="AN105" i="9"/>
  <c r="CB15" i="9"/>
  <c r="BI29" i="9"/>
  <c r="BL100" i="9"/>
  <c r="BZ6" i="9"/>
  <c r="BQ20" i="9"/>
  <c r="AN21" i="9"/>
  <c r="BH20" i="9"/>
  <c r="CA34" i="9"/>
  <c r="CA38" i="9"/>
  <c r="CB48" i="9"/>
  <c r="CA60" i="9"/>
  <c r="W96" i="9"/>
  <c r="Z93" i="9"/>
  <c r="BG113" i="9"/>
  <c r="CA110" i="9"/>
  <c r="AY121" i="9"/>
  <c r="BA125" i="9"/>
  <c r="BB124" i="9"/>
  <c r="E42" i="9"/>
  <c r="BA37" i="9"/>
  <c r="CA49" i="9"/>
  <c r="CD49" i="9" s="1"/>
  <c r="BB53" i="9"/>
  <c r="AY54" i="9"/>
  <c r="BR6" i="9"/>
  <c r="V8" i="9"/>
  <c r="AX8" i="9"/>
  <c r="BT12" i="9"/>
  <c r="AT16" i="9"/>
  <c r="BR19" i="9"/>
  <c r="L21" i="9"/>
  <c r="AH20" i="9"/>
  <c r="AO21" i="9"/>
  <c r="BH29" i="9"/>
  <c r="BJ27" i="9"/>
  <c r="BN30" i="9"/>
  <c r="F33" i="9"/>
  <c r="BZ35" i="9"/>
  <c r="CB36" i="9"/>
  <c r="BU37" i="9"/>
  <c r="AT37" i="9"/>
  <c r="W50" i="9"/>
  <c r="Z48" i="9"/>
  <c r="CB52" i="9"/>
  <c r="BV52" i="9"/>
  <c r="BS71" i="9"/>
  <c r="BV69" i="9"/>
  <c r="BP79" i="9"/>
  <c r="BN81" i="9"/>
  <c r="BH113" i="9"/>
  <c r="D21" i="9"/>
  <c r="BJ7" i="9"/>
  <c r="BZ7" i="9"/>
  <c r="J12" i="9"/>
  <c r="BH16" i="9"/>
  <c r="V16" i="9"/>
  <c r="BY20" i="9"/>
  <c r="BL8" i="9"/>
  <c r="BU8" i="9"/>
  <c r="BJ6" i="9"/>
  <c r="BB9" i="9"/>
  <c r="BX12" i="9"/>
  <c r="BV10" i="9"/>
  <c r="BN11" i="9"/>
  <c r="BU12" i="9"/>
  <c r="V12" i="9"/>
  <c r="BR15" i="9"/>
  <c r="AX16" i="9"/>
  <c r="BT20" i="9"/>
  <c r="CC18" i="9"/>
  <c r="BV18" i="9"/>
  <c r="M21" i="9"/>
  <c r="AT20" i="9"/>
  <c r="BW20" i="9"/>
  <c r="BT29" i="9"/>
  <c r="BV27" i="9"/>
  <c r="BU33" i="9"/>
  <c r="BT33" i="9"/>
  <c r="AH33" i="9"/>
  <c r="AZ37" i="9"/>
  <c r="BB35" i="9"/>
  <c r="BM37" i="9"/>
  <c r="BZ36" i="9"/>
  <c r="BX41" i="9"/>
  <c r="BR48" i="9"/>
  <c r="CC52" i="9"/>
  <c r="CC56" i="9"/>
  <c r="C63" i="9"/>
  <c r="BK71" i="9"/>
  <c r="BN71" i="9" s="1"/>
  <c r="BL83" i="9"/>
  <c r="R104" i="9"/>
  <c r="O105" i="9"/>
  <c r="X41" i="9"/>
  <c r="AZ41" i="9"/>
  <c r="BR38" i="9"/>
  <c r="BY41" i="9"/>
  <c r="BY42" i="9" s="1"/>
  <c r="T42" i="9"/>
  <c r="BT50" i="9"/>
  <c r="BP50" i="9"/>
  <c r="BZ49" i="9"/>
  <c r="X54" i="9"/>
  <c r="R54" i="9"/>
  <c r="N58" i="9"/>
  <c r="AX58" i="9"/>
  <c r="CA59" i="9"/>
  <c r="CB60" i="9"/>
  <c r="BV60" i="9"/>
  <c r="BP62" i="9"/>
  <c r="K63" i="9"/>
  <c r="BN68" i="9"/>
  <c r="BL71" i="9"/>
  <c r="F71" i="9"/>
  <c r="AP71" i="9"/>
  <c r="Z73" i="9"/>
  <c r="BB73" i="9"/>
  <c r="BN74" i="9"/>
  <c r="Q84" i="9"/>
  <c r="AS84" i="9"/>
  <c r="BJ78" i="9"/>
  <c r="Z80" i="9"/>
  <c r="BP83" i="9"/>
  <c r="CC80" i="9"/>
  <c r="BZ81" i="9"/>
  <c r="BB82" i="9"/>
  <c r="V83" i="9"/>
  <c r="CC90" i="9"/>
  <c r="BT92" i="9"/>
  <c r="BX96" i="9"/>
  <c r="BJ94" i="9"/>
  <c r="BV95" i="9"/>
  <c r="R96" i="9"/>
  <c r="AZ100" i="9"/>
  <c r="BX100" i="9"/>
  <c r="BX104" i="9"/>
  <c r="Z103" i="9"/>
  <c r="E105" i="9"/>
  <c r="AP104" i="9"/>
  <c r="CC111" i="9"/>
  <c r="BJ114" i="9"/>
  <c r="AL117" i="9"/>
  <c r="X121" i="9"/>
  <c r="CA123" i="9"/>
  <c r="BJ123" i="9"/>
  <c r="AQ126" i="9"/>
  <c r="CA165" i="9"/>
  <c r="L42" i="9"/>
  <c r="BU50" i="9"/>
  <c r="V50" i="9"/>
  <c r="AX50" i="9"/>
  <c r="Z51" i="9"/>
  <c r="BX58" i="9"/>
  <c r="Z56" i="9"/>
  <c r="F58" i="9"/>
  <c r="BT62" i="9"/>
  <c r="BJ60" i="9"/>
  <c r="CB61" i="9"/>
  <c r="L63" i="9"/>
  <c r="AM63" i="9"/>
  <c r="AP63" i="9" s="1"/>
  <c r="BR68" i="9"/>
  <c r="AH71" i="9"/>
  <c r="BL79" i="9"/>
  <c r="BU79" i="9"/>
  <c r="BJ77" i="9"/>
  <c r="BH79" i="9"/>
  <c r="BV78" i="9"/>
  <c r="AH79" i="9"/>
  <c r="BQ83" i="9"/>
  <c r="BB81" i="9"/>
  <c r="BR81" i="9"/>
  <c r="BZ82" i="9"/>
  <c r="L84" i="9"/>
  <c r="AV84" i="9"/>
  <c r="BV90" i="9"/>
  <c r="R92" i="9"/>
  <c r="CA94" i="9"/>
  <c r="BR98" i="9"/>
  <c r="Z102" i="9"/>
  <c r="BA104" i="9"/>
  <c r="J117" i="9"/>
  <c r="CC119" i="9"/>
  <c r="BY159" i="9"/>
  <c r="Y163" i="9"/>
  <c r="Z160" i="9"/>
  <c r="BY58" i="9"/>
  <c r="BT58" i="9"/>
  <c r="M63" i="9"/>
  <c r="AN63" i="9"/>
  <c r="Y71" i="9"/>
  <c r="AZ71" i="9"/>
  <c r="Y79" i="9"/>
  <c r="Y84" i="9" s="1"/>
  <c r="AZ79" i="9"/>
  <c r="BL92" i="9"/>
  <c r="AY104" i="9"/>
  <c r="CA101" i="9"/>
  <c r="BS104" i="9"/>
  <c r="BP104" i="9"/>
  <c r="BW113" i="9"/>
  <c r="BI125" i="9"/>
  <c r="BJ125" i="9" s="1"/>
  <c r="BJ122" i="9"/>
  <c r="BG138" i="9"/>
  <c r="BJ135" i="9"/>
  <c r="CA137" i="9"/>
  <c r="BP58" i="9"/>
  <c r="CB70" i="9"/>
  <c r="CA72" i="9"/>
  <c r="D84" i="9"/>
  <c r="AN84" i="9"/>
  <c r="BG96" i="9"/>
  <c r="CC94" i="9"/>
  <c r="BL104" i="9"/>
  <c r="BT104" i="9"/>
  <c r="Q105" i="9"/>
  <c r="BU125" i="9"/>
  <c r="BV124" i="9"/>
  <c r="BI41" i="9"/>
  <c r="CC40" i="9"/>
  <c r="AG42" i="9"/>
  <c r="X50" i="9"/>
  <c r="AZ50" i="9"/>
  <c r="BN49" i="9"/>
  <c r="R50" i="9"/>
  <c r="AH50" i="9"/>
  <c r="AT50" i="9"/>
  <c r="BX54" i="9"/>
  <c r="BM54" i="9"/>
  <c r="BA62" i="9"/>
  <c r="Z60" i="9"/>
  <c r="BB60" i="9"/>
  <c r="Z61" i="9"/>
  <c r="G63" i="9"/>
  <c r="P63" i="9"/>
  <c r="AG63" i="9"/>
  <c r="AQ63" i="9"/>
  <c r="CC68" i="9"/>
  <c r="CC70" i="9"/>
  <c r="AR84" i="9"/>
  <c r="BT75" i="9"/>
  <c r="CB73" i="9"/>
  <c r="CA73" i="9"/>
  <c r="Z74" i="9"/>
  <c r="BZ78" i="9"/>
  <c r="AL79" i="9"/>
  <c r="BV80" i="9"/>
  <c r="F83" i="9"/>
  <c r="AP83" i="9"/>
  <c r="BP92" i="9"/>
  <c r="BR90" i="9"/>
  <c r="AZ92" i="9"/>
  <c r="BR91" i="9"/>
  <c r="N92" i="9"/>
  <c r="AX92" i="9"/>
  <c r="BZ94" i="9"/>
  <c r="Z95" i="9"/>
  <c r="F96" i="9"/>
  <c r="BI100" i="9"/>
  <c r="CB97" i="9"/>
  <c r="CB99" i="9"/>
  <c r="BV99" i="9"/>
  <c r="BI117" i="9"/>
  <c r="BZ124" i="9"/>
  <c r="AK126" i="9"/>
  <c r="CC145" i="9"/>
  <c r="BN145" i="9"/>
  <c r="AL159" i="9"/>
  <c r="CB161" i="9"/>
  <c r="AX37" i="9"/>
  <c r="BN38" i="9"/>
  <c r="CA39" i="9"/>
  <c r="BN40" i="9"/>
  <c r="BB47" i="9"/>
  <c r="Z49" i="9"/>
  <c r="BB49" i="9"/>
  <c r="AL50" i="9"/>
  <c r="BP54" i="9"/>
  <c r="BY54" i="9"/>
  <c r="BZ52" i="9"/>
  <c r="BV53" i="9"/>
  <c r="AZ58" i="9"/>
  <c r="BZ57" i="9"/>
  <c r="BY62" i="9"/>
  <c r="H63" i="9"/>
  <c r="Q63" i="9"/>
  <c r="AI63" i="9"/>
  <c r="AR63" i="9"/>
  <c r="W71" i="9"/>
  <c r="CB69" i="9"/>
  <c r="BZ70" i="9"/>
  <c r="Z72" i="9"/>
  <c r="BL75" i="9"/>
  <c r="BV73" i="9"/>
  <c r="CC74" i="9"/>
  <c r="F75" i="9"/>
  <c r="BJ76" i="9"/>
  <c r="BZ77" i="9"/>
  <c r="BB78" i="9"/>
  <c r="BK83" i="9"/>
  <c r="BJ82" i="9"/>
  <c r="CB82" i="9"/>
  <c r="J83" i="9"/>
  <c r="AT83" i="9"/>
  <c r="BB90" i="9"/>
  <c r="BA92" i="9"/>
  <c r="F92" i="9"/>
  <c r="AP92" i="9"/>
  <c r="BJ93" i="9"/>
  <c r="AT96" i="9"/>
  <c r="BM96" i="9"/>
  <c r="BU100" i="9"/>
  <c r="CC99" i="9"/>
  <c r="BB101" i="9"/>
  <c r="BN101" i="9"/>
  <c r="BV101" i="9"/>
  <c r="CB103" i="9"/>
  <c r="BZ111" i="9"/>
  <c r="BB112" i="9"/>
  <c r="Z121" i="9"/>
  <c r="BZ118" i="9"/>
  <c r="BZ122" i="9"/>
  <c r="BW125" i="9"/>
  <c r="BM125" i="9"/>
  <c r="BN124" i="9"/>
  <c r="N142" i="9"/>
  <c r="O168" i="9"/>
  <c r="T126" i="9"/>
  <c r="G126" i="9"/>
  <c r="BQ134" i="9"/>
  <c r="AY138" i="9"/>
  <c r="Y146" i="9"/>
  <c r="BX163" i="9"/>
  <c r="X163" i="9"/>
  <c r="CA162" i="9"/>
  <c r="X167" i="9"/>
  <c r="EH147" i="2"/>
  <c r="DJ184" i="2"/>
  <c r="DR184" i="2"/>
  <c r="DJ188" i="2"/>
  <c r="DR188" i="2"/>
  <c r="EI176" i="2"/>
  <c r="EQ176" i="2"/>
  <c r="EK184" i="2"/>
  <c r="EK188" i="2"/>
  <c r="EK134" i="2"/>
  <c r="EK138" i="2"/>
  <c r="EK142" i="2"/>
  <c r="EK146" i="2"/>
  <c r="EI113" i="2"/>
  <c r="EQ113" i="2"/>
  <c r="EI117" i="2"/>
  <c r="EQ117" i="2"/>
  <c r="EI121" i="2"/>
  <c r="EQ121" i="2"/>
  <c r="EI125" i="2"/>
  <c r="EQ125" i="2"/>
  <c r="EO92" i="2"/>
  <c r="EO96" i="2"/>
  <c r="EO100" i="2"/>
  <c r="EO104" i="2"/>
  <c r="EM71" i="2"/>
  <c r="EM75" i="2"/>
  <c r="EM79" i="2"/>
  <c r="EM83" i="2"/>
  <c r="BZ120" i="9"/>
  <c r="V121" i="9"/>
  <c r="CA122" i="9"/>
  <c r="H126" i="9"/>
  <c r="Q126" i="9"/>
  <c r="BO125" i="9"/>
  <c r="CA132" i="9"/>
  <c r="V134" i="9"/>
  <c r="AL134" i="9"/>
  <c r="Z136" i="9"/>
  <c r="R138" i="9"/>
  <c r="BI142" i="9"/>
  <c r="BV139" i="9"/>
  <c r="BZ140" i="9"/>
  <c r="BR141" i="9"/>
  <c r="AJ147" i="9"/>
  <c r="AX142" i="9"/>
  <c r="Z144" i="9"/>
  <c r="BR144" i="9"/>
  <c r="CC144" i="9"/>
  <c r="BR145" i="9"/>
  <c r="T147" i="9"/>
  <c r="AX146" i="9"/>
  <c r="Z157" i="9"/>
  <c r="BB157" i="9"/>
  <c r="Z158" i="9"/>
  <c r="J159" i="9"/>
  <c r="BP163" i="9"/>
  <c r="AZ163" i="9"/>
  <c r="F163" i="9"/>
  <c r="BQ167" i="9"/>
  <c r="BZ164" i="9"/>
  <c r="BR165" i="9"/>
  <c r="EE84" i="2"/>
  <c r="EA105" i="2"/>
  <c r="EA147" i="2"/>
  <c r="DK184" i="2"/>
  <c r="DS184" i="2"/>
  <c r="DK188" i="2"/>
  <c r="DS188" i="2"/>
  <c r="EJ176" i="2"/>
  <c r="ER176" i="2"/>
  <c r="EL184" i="2"/>
  <c r="EL188" i="2"/>
  <c r="EL134" i="2"/>
  <c r="EL138" i="2"/>
  <c r="EL142" i="2"/>
  <c r="EL146" i="2"/>
  <c r="EJ113" i="2"/>
  <c r="ER113" i="2"/>
  <c r="EJ117" i="2"/>
  <c r="ER117" i="2"/>
  <c r="EJ121" i="2"/>
  <c r="ER121" i="2"/>
  <c r="EJ125" i="2"/>
  <c r="EP92" i="2"/>
  <c r="EP96" i="2"/>
  <c r="EP100" i="2"/>
  <c r="EP104" i="2"/>
  <c r="EN71" i="2"/>
  <c r="EN75" i="2"/>
  <c r="EN79" i="2"/>
  <c r="BP117" i="9"/>
  <c r="BX117" i="9"/>
  <c r="BQ117" i="9"/>
  <c r="V117" i="9"/>
  <c r="BN118" i="9"/>
  <c r="BX121" i="9"/>
  <c r="N121" i="9"/>
  <c r="AX121" i="9"/>
  <c r="X138" i="9"/>
  <c r="BV137" i="9"/>
  <c r="AK147" i="9"/>
  <c r="V142" i="9"/>
  <c r="BQ146" i="9"/>
  <c r="AV147" i="9"/>
  <c r="BX159" i="9"/>
  <c r="AN168" i="9"/>
  <c r="EA84" i="2"/>
  <c r="DX84" i="2"/>
  <c r="EF84" i="2"/>
  <c r="EB105" i="2"/>
  <c r="DX126" i="2"/>
  <c r="EB147" i="2"/>
  <c r="DL184" i="2"/>
  <c r="DL188" i="2"/>
  <c r="EK176" i="2"/>
  <c r="EM184" i="2"/>
  <c r="EM188" i="2"/>
  <c r="EM134" i="2"/>
  <c r="EM138" i="2"/>
  <c r="EM146" i="2"/>
  <c r="EK113" i="2"/>
  <c r="EK117" i="2"/>
  <c r="EK121" i="2"/>
  <c r="EK125" i="2"/>
  <c r="EI92" i="2"/>
  <c r="EQ92" i="2"/>
  <c r="EI96" i="2"/>
  <c r="EQ96" i="2"/>
  <c r="EI100" i="2"/>
  <c r="EI104" i="2"/>
  <c r="EQ104" i="2"/>
  <c r="EO71" i="2"/>
  <c r="EO75" i="2"/>
  <c r="EO79" i="2"/>
  <c r="EO83" i="2"/>
  <c r="DX105" i="2"/>
  <c r="EF105" i="2"/>
  <c r="EC105" i="2"/>
  <c r="DX147" i="2"/>
  <c r="EC147" i="2"/>
  <c r="DM184" i="2"/>
  <c r="DM188" i="2"/>
  <c r="EL176" i="2"/>
  <c r="EN184" i="2"/>
  <c r="EN188" i="2"/>
  <c r="EN134" i="2"/>
  <c r="EN138" i="2"/>
  <c r="EN142" i="2"/>
  <c r="EN146" i="2"/>
  <c r="EL113" i="2"/>
  <c r="EL117" i="2"/>
  <c r="EL121" i="2"/>
  <c r="EL125" i="2"/>
  <c r="EJ92" i="2"/>
  <c r="ER92" i="2"/>
  <c r="EJ96" i="2"/>
  <c r="ER96" i="2"/>
  <c r="EJ100" i="2"/>
  <c r="ER100" i="2"/>
  <c r="EJ104" i="2"/>
  <c r="ER104" i="2"/>
  <c r="EP71" i="2"/>
  <c r="EP75" i="2"/>
  <c r="EP79" i="2"/>
  <c r="EP83" i="2"/>
  <c r="BR103" i="9"/>
  <c r="BU113" i="9"/>
  <c r="BV111" i="9"/>
  <c r="AZ117" i="9"/>
  <c r="AZ126" i="9" s="1"/>
  <c r="CC115" i="9"/>
  <c r="Z116" i="9"/>
  <c r="CA116" i="9"/>
  <c r="BP121" i="9"/>
  <c r="BN119" i="9"/>
  <c r="BJ120" i="9"/>
  <c r="F121" i="9"/>
  <c r="AP121" i="9"/>
  <c r="Y125" i="9"/>
  <c r="BJ124" i="9"/>
  <c r="AY134" i="9"/>
  <c r="CC133" i="9"/>
  <c r="F134" i="9"/>
  <c r="BR135" i="9"/>
  <c r="BN137" i="9"/>
  <c r="CC139" i="9"/>
  <c r="BV144" i="9"/>
  <c r="BV145" i="9"/>
  <c r="AH146" i="9"/>
  <c r="BR158" i="9"/>
  <c r="AX159" i="9"/>
  <c r="BJ161" i="9"/>
  <c r="BN164" i="9"/>
  <c r="ED105" i="2"/>
  <c r="DZ126" i="2"/>
  <c r="EH126" i="2"/>
  <c r="DN184" i="2"/>
  <c r="DN188" i="2"/>
  <c r="EM176" i="2"/>
  <c r="EO184" i="2"/>
  <c r="EO188" i="2"/>
  <c r="EO134" i="2"/>
  <c r="EO138" i="2"/>
  <c r="EO142" i="2"/>
  <c r="EO146" i="2"/>
  <c r="EM113" i="2"/>
  <c r="EM117" i="2"/>
  <c r="EM121" i="2"/>
  <c r="EM125" i="2"/>
  <c r="EK92" i="2"/>
  <c r="EK96" i="2"/>
  <c r="EK100" i="2"/>
  <c r="EK104" i="2"/>
  <c r="EI71" i="2"/>
  <c r="EQ71" i="2"/>
  <c r="EI75" i="2"/>
  <c r="EQ75" i="2"/>
  <c r="EI79" i="2"/>
  <c r="EQ79" i="2"/>
  <c r="EI83" i="2"/>
  <c r="EQ83" i="2"/>
  <c r="BM113" i="9"/>
  <c r="Z115" i="9"/>
  <c r="X117" i="9"/>
  <c r="CB116" i="9"/>
  <c r="AG126" i="9"/>
  <c r="BQ121" i="9"/>
  <c r="BT121" i="9"/>
  <c r="AH121" i="9"/>
  <c r="BY125" i="9"/>
  <c r="BN123" i="9"/>
  <c r="BX125" i="9"/>
  <c r="Z124" i="9"/>
  <c r="F125" i="9"/>
  <c r="Y134" i="9"/>
  <c r="BM134" i="9"/>
  <c r="BZ131" i="9"/>
  <c r="CB132" i="9"/>
  <c r="BI138" i="9"/>
  <c r="BS138" i="9"/>
  <c r="BJ136" i="9"/>
  <c r="Y138" i="9"/>
  <c r="BY138" i="9"/>
  <c r="X142" i="9"/>
  <c r="BN140" i="9"/>
  <c r="CC141" i="9"/>
  <c r="BM142" i="9"/>
  <c r="AF147" i="9"/>
  <c r="AH155" i="9"/>
  <c r="BR157" i="9"/>
  <c r="V159" i="9"/>
  <c r="AP159" i="9"/>
  <c r="BU163" i="9"/>
  <c r="BS163" i="9"/>
  <c r="V163" i="9"/>
  <c r="AX163" i="9"/>
  <c r="BN166" i="9"/>
  <c r="DO176" i="2"/>
  <c r="DZ105" i="2"/>
  <c r="EH105" i="2"/>
  <c r="EE105" i="2"/>
  <c r="EA126" i="2"/>
  <c r="DO184" i="2"/>
  <c r="DO188" i="2"/>
  <c r="EN176" i="2"/>
  <c r="EP184" i="2"/>
  <c r="EP188" i="2"/>
  <c r="EP134" i="2"/>
  <c r="EP138" i="2"/>
  <c r="EP142" i="2"/>
  <c r="EP146" i="2"/>
  <c r="EN113" i="2"/>
  <c r="EN117" i="2"/>
  <c r="EN121" i="2"/>
  <c r="EN125" i="2"/>
  <c r="EL92" i="2"/>
  <c r="EL96" i="2"/>
  <c r="EL100" i="2"/>
  <c r="EL104" i="2"/>
  <c r="EJ71" i="2"/>
  <c r="ER71" i="2"/>
  <c r="EJ75" i="2"/>
  <c r="ER75" i="2"/>
  <c r="EJ79" i="2"/>
  <c r="ER79" i="2"/>
  <c r="EJ83" i="2"/>
  <c r="ER83" i="2"/>
  <c r="Z111" i="9"/>
  <c r="BB111" i="9"/>
  <c r="CB111" i="9"/>
  <c r="CA119" i="9"/>
  <c r="CD119" i="9" s="1"/>
  <c r="CB120" i="9"/>
  <c r="CC120" i="9"/>
  <c r="AI126" i="9"/>
  <c r="BX134" i="9"/>
  <c r="BN133" i="9"/>
  <c r="R134" i="9"/>
  <c r="F138" i="9"/>
  <c r="Y142" i="9"/>
  <c r="Z142" i="9" s="1"/>
  <c r="BB140" i="9"/>
  <c r="BN141" i="9"/>
  <c r="J142" i="9"/>
  <c r="Z143" i="9"/>
  <c r="BB143" i="9"/>
  <c r="CB145" i="9"/>
  <c r="AT146" i="9"/>
  <c r="BT159" i="9"/>
  <c r="BV157" i="9"/>
  <c r="CB158" i="9"/>
  <c r="BT163" i="9"/>
  <c r="Z164" i="9"/>
  <c r="BB164" i="9"/>
  <c r="BW167" i="9"/>
  <c r="BL167" i="9"/>
  <c r="BZ166" i="9"/>
  <c r="EB84" i="2"/>
  <c r="EE126" i="2"/>
  <c r="EB126" i="2"/>
  <c r="DP184" i="2"/>
  <c r="DP188" i="2"/>
  <c r="EO176" i="2"/>
  <c r="EI184" i="2"/>
  <c r="EQ184" i="2"/>
  <c r="EI188" i="2"/>
  <c r="EQ188" i="2"/>
  <c r="EI134" i="2"/>
  <c r="EQ134" i="2"/>
  <c r="EI138" i="2"/>
  <c r="EQ138" i="2"/>
  <c r="EI142" i="2"/>
  <c r="EQ142" i="2"/>
  <c r="EI146" i="2"/>
  <c r="EQ146" i="2"/>
  <c r="EO113" i="2"/>
  <c r="EO117" i="2"/>
  <c r="EO121" i="2"/>
  <c r="EO125" i="2"/>
  <c r="EM92" i="2"/>
  <c r="EM96" i="2"/>
  <c r="EM100" i="2"/>
  <c r="EM104" i="2"/>
  <c r="EK71" i="2"/>
  <c r="EK75" i="2"/>
  <c r="EK79" i="2"/>
  <c r="EK83" i="2"/>
  <c r="CC166" i="9"/>
  <c r="AX167" i="9"/>
  <c r="EC84" i="2"/>
  <c r="EC126" i="2"/>
  <c r="DY147" i="2"/>
  <c r="EG147" i="2"/>
  <c r="EJ184" i="2"/>
  <c r="EJ188" i="2"/>
  <c r="EJ134" i="2"/>
  <c r="EJ138" i="2"/>
  <c r="EJ142" i="2"/>
  <c r="ER142" i="2"/>
  <c r="EJ146" i="2"/>
  <c r="EP125" i="2"/>
  <c r="EN100" i="2"/>
  <c r="EL83" i="2"/>
  <c r="BR156" i="9"/>
  <c r="N159" i="9"/>
  <c r="CC158" i="9"/>
  <c r="EC189" i="2"/>
  <c r="BJ156" i="9"/>
  <c r="AH159" i="9"/>
  <c r="G168" i="9"/>
  <c r="CA156" i="9"/>
  <c r="BH159" i="9"/>
  <c r="BI159" i="9"/>
  <c r="DX189" i="2"/>
  <c r="EF189" i="2"/>
  <c r="DY189" i="2"/>
  <c r="EG189" i="2"/>
  <c r="DZ189" i="2"/>
  <c r="EH189" i="2"/>
  <c r="DJ180" i="2"/>
  <c r="DR180" i="2"/>
  <c r="AT155" i="9"/>
  <c r="V155" i="9"/>
  <c r="R155" i="9"/>
  <c r="BV154" i="9"/>
  <c r="BO159" i="9"/>
  <c r="BP159" i="9"/>
  <c r="BQ159" i="9"/>
  <c r="EI180" i="2"/>
  <c r="EQ180" i="2"/>
  <c r="EJ180" i="2"/>
  <c r="ER180" i="2"/>
  <c r="EA189" i="2"/>
  <c r="EL180" i="2"/>
  <c r="EE189" i="2"/>
  <c r="EB189" i="2"/>
  <c r="EM180" i="2"/>
  <c r="EK180" i="2"/>
  <c r="EN180" i="2"/>
  <c r="EO180" i="2"/>
  <c r="DK180" i="2"/>
  <c r="DS180" i="2"/>
  <c r="DL180" i="2"/>
  <c r="DM180" i="2"/>
  <c r="DN180" i="2"/>
  <c r="DO180" i="2"/>
  <c r="DP180" i="2"/>
  <c r="DQ176" i="2"/>
  <c r="DJ176" i="2"/>
  <c r="DR176" i="2"/>
  <c r="DK176" i="2"/>
  <c r="DS176" i="2"/>
  <c r="DL176" i="2"/>
  <c r="DM176" i="2"/>
  <c r="DB189" i="2"/>
  <c r="DN176" i="2"/>
  <c r="CZ189" i="2"/>
  <c r="DH189" i="2"/>
  <c r="DC189" i="2"/>
  <c r="CY189" i="2"/>
  <c r="DG189" i="2"/>
  <c r="DA189" i="2"/>
  <c r="DI189" i="2"/>
  <c r="DE189" i="2"/>
  <c r="EG126" i="2"/>
  <c r="DZ84" i="2"/>
  <c r="EH84" i="2"/>
  <c r="DY105" i="2"/>
  <c r="EG105" i="2"/>
  <c r="EF126" i="2"/>
  <c r="EE147" i="2"/>
  <c r="ED189" i="2"/>
  <c r="EF147" i="2"/>
  <c r="DF189" i="2"/>
  <c r="BP155" i="9"/>
  <c r="N155" i="9"/>
  <c r="BO155" i="9"/>
  <c r="AW168" i="9"/>
  <c r="BV153" i="9"/>
  <c r="BT155" i="9"/>
  <c r="AZ146" i="9"/>
  <c r="BB144" i="9"/>
  <c r="BT146" i="9"/>
  <c r="CC154" i="9"/>
  <c r="CB154" i="9"/>
  <c r="BN154" i="9"/>
  <c r="BB154" i="9"/>
  <c r="BA155" i="9"/>
  <c r="F155" i="9"/>
  <c r="Z154" i="9"/>
  <c r="Y155" i="9"/>
  <c r="AL155" i="9"/>
  <c r="BH155" i="9"/>
  <c r="BB153" i="9"/>
  <c r="AZ155" i="9"/>
  <c r="CC153" i="9"/>
  <c r="BN153" i="9"/>
  <c r="BM155" i="9"/>
  <c r="BL155" i="9"/>
  <c r="AI168" i="9"/>
  <c r="X155" i="9"/>
  <c r="BJ152" i="9"/>
  <c r="Z153" i="9"/>
  <c r="CA152" i="9"/>
  <c r="BG12" i="9"/>
  <c r="CA9" i="9"/>
  <c r="BJ9" i="9"/>
  <c r="U21" i="9"/>
  <c r="W29" i="9"/>
  <c r="Z29" i="9" s="1"/>
  <c r="BI33" i="9"/>
  <c r="CC30" i="9"/>
  <c r="G42" i="9"/>
  <c r="J33" i="9"/>
  <c r="Z38" i="9"/>
  <c r="Y41" i="9"/>
  <c r="Y42" i="9" s="1"/>
  <c r="AQ42" i="9"/>
  <c r="AI42" i="9"/>
  <c r="CA57" i="9"/>
  <c r="CD57" i="9" s="1"/>
  <c r="BJ57" i="9"/>
  <c r="V58" i="9"/>
  <c r="S63" i="9"/>
  <c r="BM62" i="9"/>
  <c r="CC59" i="9"/>
  <c r="BH12" i="9"/>
  <c r="CB9" i="9"/>
  <c r="CB12" i="9" s="1"/>
  <c r="CA10" i="9"/>
  <c r="CD10" i="9" s="1"/>
  <c r="BJ10" i="9"/>
  <c r="W16" i="9"/>
  <c r="Z16" i="9" s="1"/>
  <c r="Z13" i="9"/>
  <c r="AY16" i="9"/>
  <c r="BB16" i="9" s="1"/>
  <c r="BB13" i="9"/>
  <c r="CB14" i="9"/>
  <c r="CA15" i="9"/>
  <c r="CD15" i="9" s="1"/>
  <c r="BJ15" i="9"/>
  <c r="AY20" i="9"/>
  <c r="BB17" i="9"/>
  <c r="BJ18" i="9"/>
  <c r="F20" i="9"/>
  <c r="BI20" i="9"/>
  <c r="AE21" i="9"/>
  <c r="AH21" i="9" s="1"/>
  <c r="X29" i="9"/>
  <c r="BL29" i="9"/>
  <c r="BL42" i="9" s="1"/>
  <c r="BU29" i="9"/>
  <c r="F29" i="9"/>
  <c r="BS29" i="9"/>
  <c r="BX37" i="9"/>
  <c r="N37" i="9"/>
  <c r="K42" i="9"/>
  <c r="BQ41" i="9"/>
  <c r="BQ42" i="9" s="1"/>
  <c r="CB38" i="9"/>
  <c r="BW41" i="9"/>
  <c r="AU42" i="9"/>
  <c r="AX42" i="9" s="1"/>
  <c r="CB53" i="9"/>
  <c r="Y62" i="9"/>
  <c r="Z59" i="9"/>
  <c r="U63" i="9"/>
  <c r="BR77" i="9"/>
  <c r="BQ79" i="9"/>
  <c r="CC77" i="9"/>
  <c r="CD77" i="9" s="1"/>
  <c r="BM83" i="9"/>
  <c r="CC81" i="9"/>
  <c r="CA14" i="9"/>
  <c r="BJ14" i="9"/>
  <c r="CC14" i="9"/>
  <c r="E21" i="9"/>
  <c r="F21" i="9" s="1"/>
  <c r="BK12" i="9"/>
  <c r="AS21" i="9"/>
  <c r="BN26" i="9"/>
  <c r="AY29" i="9"/>
  <c r="BR37" i="9"/>
  <c r="BO20" i="9"/>
  <c r="BW33" i="9"/>
  <c r="BZ33" i="9" s="1"/>
  <c r="BZ30" i="9"/>
  <c r="Z17" i="9"/>
  <c r="BL50" i="9"/>
  <c r="CB47" i="9"/>
  <c r="BV47" i="9"/>
  <c r="BN53" i="9"/>
  <c r="CA53" i="9"/>
  <c r="CD53" i="9" s="1"/>
  <c r="BK54" i="9"/>
  <c r="BN54" i="9" s="1"/>
  <c r="BS54" i="9"/>
  <c r="BV54" i="9" s="1"/>
  <c r="BZ55" i="9"/>
  <c r="BZ60" i="9"/>
  <c r="BG83" i="9"/>
  <c r="CA80" i="9"/>
  <c r="BJ80" i="9"/>
  <c r="Y8" i="9"/>
  <c r="Y21" i="9" s="1"/>
  <c r="AZ8" i="9"/>
  <c r="BM8" i="9"/>
  <c r="BN8" i="9" s="1"/>
  <c r="BV5" i="9"/>
  <c r="BV6" i="9"/>
  <c r="BY8" i="9"/>
  <c r="BW12" i="9"/>
  <c r="BZ12" i="9" s="1"/>
  <c r="BZ9" i="9"/>
  <c r="CA11" i="9"/>
  <c r="AL12" i="9"/>
  <c r="BL12" i="9"/>
  <c r="BP16" i="9"/>
  <c r="BP21" i="9" s="1"/>
  <c r="BY16" i="9"/>
  <c r="BZ14" i="9"/>
  <c r="CB17" i="9"/>
  <c r="CC19" i="9"/>
  <c r="Q21" i="9"/>
  <c r="AJ21" i="9"/>
  <c r="AX20" i="9"/>
  <c r="BO29" i="9"/>
  <c r="BR26" i="9"/>
  <c r="BN27" i="9"/>
  <c r="BO33" i="9"/>
  <c r="BR33" i="9" s="1"/>
  <c r="BR30" i="9"/>
  <c r="BV31" i="9"/>
  <c r="BV32" i="9"/>
  <c r="CC32" i="9"/>
  <c r="Z33" i="9"/>
  <c r="BS33" i="9"/>
  <c r="BI37" i="9"/>
  <c r="CC34" i="9"/>
  <c r="BR34" i="9"/>
  <c r="BR35" i="9"/>
  <c r="BV36" i="9"/>
  <c r="O42" i="9"/>
  <c r="CC39" i="9"/>
  <c r="V41" i="9"/>
  <c r="U42" i="9"/>
  <c r="AM42" i="9"/>
  <c r="BM50" i="9"/>
  <c r="BN47" i="9"/>
  <c r="CC47" i="9"/>
  <c r="BI50" i="9"/>
  <c r="CA52" i="9"/>
  <c r="BJ52" i="9"/>
  <c r="W54" i="9"/>
  <c r="Z54" i="9" s="1"/>
  <c r="Z53" i="9"/>
  <c r="BQ58" i="9"/>
  <c r="BR55" i="9"/>
  <c r="BR60" i="9"/>
  <c r="BQ62" i="9"/>
  <c r="BJ69" i="9"/>
  <c r="CA69" i="9"/>
  <c r="J75" i="9"/>
  <c r="I84" i="9"/>
  <c r="W125" i="9"/>
  <c r="Z122" i="9"/>
  <c r="AY125" i="9"/>
  <c r="BB122" i="9"/>
  <c r="BL125" i="9"/>
  <c r="CB122" i="9"/>
  <c r="C42" i="9"/>
  <c r="F42" i="9" s="1"/>
  <c r="F37" i="9"/>
  <c r="AI84" i="9"/>
  <c r="AL84" i="9" s="1"/>
  <c r="AL75" i="9"/>
  <c r="K21" i="9"/>
  <c r="N21" i="9" s="1"/>
  <c r="BW29" i="9"/>
  <c r="BZ29" i="9" s="1"/>
  <c r="BZ26" i="9"/>
  <c r="BO41" i="9"/>
  <c r="BR40" i="9"/>
  <c r="BA8" i="9"/>
  <c r="BA21" i="9" s="1"/>
  <c r="BM12" i="9"/>
  <c r="BQ16" i="9"/>
  <c r="BO16" i="9"/>
  <c r="BR16" i="9" s="1"/>
  <c r="BS20" i="9"/>
  <c r="BV17" i="9"/>
  <c r="CC17" i="9"/>
  <c r="H21" i="9"/>
  <c r="V20" i="9"/>
  <c r="AK21" i="9"/>
  <c r="BG29" i="9"/>
  <c r="CA26" i="9"/>
  <c r="BJ26" i="9"/>
  <c r="CC28" i="9"/>
  <c r="CA28" i="9"/>
  <c r="BS37" i="9"/>
  <c r="BV34" i="9"/>
  <c r="CA40" i="9"/>
  <c r="BJ40" i="9"/>
  <c r="N41" i="9"/>
  <c r="M42" i="9"/>
  <c r="AE42" i="9"/>
  <c r="BV49" i="9"/>
  <c r="BS50" i="9"/>
  <c r="BV50" i="9" s="1"/>
  <c r="BH58" i="9"/>
  <c r="CB55" i="9"/>
  <c r="BG58" i="9"/>
  <c r="BK16" i="9"/>
  <c r="BN13" i="9"/>
  <c r="W8" i="9"/>
  <c r="BS8" i="9"/>
  <c r="BV8" i="9" s="1"/>
  <c r="BA29" i="9"/>
  <c r="BZ34" i="9"/>
  <c r="BZ39" i="9"/>
  <c r="BW8" i="9"/>
  <c r="BZ8" i="9" s="1"/>
  <c r="BZ5" i="9"/>
  <c r="AY8" i="9"/>
  <c r="BB5" i="9"/>
  <c r="BO8" i="9"/>
  <c r="BR5" i="9"/>
  <c r="BN6" i="9"/>
  <c r="BI8" i="9"/>
  <c r="BO12" i="9"/>
  <c r="BR9" i="9"/>
  <c r="BV11" i="9"/>
  <c r="Z12" i="9"/>
  <c r="BS12" i="9"/>
  <c r="BV12" i="9" s="1"/>
  <c r="BI16" i="9"/>
  <c r="CC13" i="9"/>
  <c r="BR13" i="9"/>
  <c r="CA13" i="9"/>
  <c r="BR14" i="9"/>
  <c r="BV15" i="9"/>
  <c r="BZ19" i="9"/>
  <c r="I21" i="9"/>
  <c r="AP20" i="9"/>
  <c r="S21" i="9"/>
  <c r="CC26" i="9"/>
  <c r="BB27" i="9"/>
  <c r="BJ28" i="9"/>
  <c r="BK29" i="9"/>
  <c r="BN29" i="9" s="1"/>
  <c r="BG33" i="9"/>
  <c r="CA30" i="9"/>
  <c r="BJ30" i="9"/>
  <c r="BN32" i="9"/>
  <c r="R33" i="9"/>
  <c r="AY33" i="9"/>
  <c r="BB33" i="9" s="1"/>
  <c r="BK37" i="9"/>
  <c r="BN34" i="9"/>
  <c r="CA35" i="9"/>
  <c r="BJ35" i="9"/>
  <c r="BB36" i="9"/>
  <c r="BW37" i="9"/>
  <c r="BZ37" i="9" s="1"/>
  <c r="AY41" i="9"/>
  <c r="BB38" i="9"/>
  <c r="CB40" i="9"/>
  <c r="AO42" i="9"/>
  <c r="AX41" i="9"/>
  <c r="S42" i="9"/>
  <c r="Y50" i="9"/>
  <c r="Z50" i="9" s="1"/>
  <c r="Z47" i="9"/>
  <c r="BP63" i="9"/>
  <c r="BO79" i="9"/>
  <c r="CD6" i="9"/>
  <c r="BI12" i="9"/>
  <c r="CC9" i="9"/>
  <c r="BG16" i="9"/>
  <c r="CA19" i="9"/>
  <c r="CD19" i="9" s="1"/>
  <c r="BJ19" i="9"/>
  <c r="BS41" i="9"/>
  <c r="BV38" i="9"/>
  <c r="BB80" i="9"/>
  <c r="BA83" i="9"/>
  <c r="X8" i="9"/>
  <c r="BG8" i="9"/>
  <c r="CA5" i="9"/>
  <c r="BJ5" i="9"/>
  <c r="CA7" i="9"/>
  <c r="CD7" i="9" s="1"/>
  <c r="BS16" i="9"/>
  <c r="BV13" i="9"/>
  <c r="BK20" i="9"/>
  <c r="BN17" i="9"/>
  <c r="BG20" i="9"/>
  <c r="AU21" i="9"/>
  <c r="BH33" i="9"/>
  <c r="CB30" i="9"/>
  <c r="CA31" i="9"/>
  <c r="CD31" i="9" s="1"/>
  <c r="BJ31" i="9"/>
  <c r="W37" i="9"/>
  <c r="Z37" i="9" s="1"/>
  <c r="Z34" i="9"/>
  <c r="AY37" i="9"/>
  <c r="BB34" i="9"/>
  <c r="CB35" i="9"/>
  <c r="CA36" i="9"/>
  <c r="CD36" i="9" s="1"/>
  <c r="BJ36" i="9"/>
  <c r="AY62" i="9"/>
  <c r="BB59" i="9"/>
  <c r="BL62" i="9"/>
  <c r="CB59" i="9"/>
  <c r="CC73" i="9"/>
  <c r="BJ73" i="9"/>
  <c r="Z78" i="9"/>
  <c r="W79" i="9"/>
  <c r="CB13" i="9"/>
  <c r="CB34" i="9"/>
  <c r="AJ42" i="9"/>
  <c r="AR42" i="9"/>
  <c r="BO50" i="9"/>
  <c r="BR50" i="9" s="1"/>
  <c r="BR47" i="9"/>
  <c r="CA48" i="9"/>
  <c r="BO54" i="9"/>
  <c r="BR54" i="9" s="1"/>
  <c r="BR51" i="9"/>
  <c r="AL54" i="9"/>
  <c r="BA54" i="9"/>
  <c r="BS58" i="9"/>
  <c r="BV58" i="9" s="1"/>
  <c r="BV55" i="9"/>
  <c r="BR56" i="9"/>
  <c r="BR61" i="9"/>
  <c r="V62" i="9"/>
  <c r="AK63" i="9"/>
  <c r="BA71" i="9"/>
  <c r="BB71" i="9" s="1"/>
  <c r="BW71" i="9"/>
  <c r="BZ68" i="9"/>
  <c r="CA70" i="9"/>
  <c r="BJ70" i="9"/>
  <c r="BY75" i="9"/>
  <c r="BZ75" i="9" s="1"/>
  <c r="AY79" i="9"/>
  <c r="BZ90" i="9"/>
  <c r="BW92" i="9"/>
  <c r="CA95" i="9"/>
  <c r="BN95" i="9"/>
  <c r="AF105" i="9"/>
  <c r="BA50" i="9"/>
  <c r="BV71" i="9"/>
  <c r="BV77" i="9"/>
  <c r="BS79" i="9"/>
  <c r="G21" i="9"/>
  <c r="O21" i="9"/>
  <c r="R21" i="9" s="1"/>
  <c r="AI21" i="9"/>
  <c r="AQ21" i="9"/>
  <c r="AT21" i="9" s="1"/>
  <c r="H42" i="9"/>
  <c r="P42" i="9"/>
  <c r="AK42" i="9"/>
  <c r="AS42" i="9"/>
  <c r="BG41" i="9"/>
  <c r="BG50" i="9"/>
  <c r="CA47" i="9"/>
  <c r="BJ47" i="9"/>
  <c r="BV48" i="9"/>
  <c r="BG54" i="9"/>
  <c r="CA51" i="9"/>
  <c r="BJ51" i="9"/>
  <c r="BK58" i="9"/>
  <c r="BN55" i="9"/>
  <c r="CA56" i="9"/>
  <c r="BJ56" i="9"/>
  <c r="BO58" i="9"/>
  <c r="CA61" i="9"/>
  <c r="CD61" i="9" s="1"/>
  <c r="BJ61" i="9"/>
  <c r="N62" i="9"/>
  <c r="AX62" i="9"/>
  <c r="BX71" i="9"/>
  <c r="BO71" i="9"/>
  <c r="BR71" i="9" s="1"/>
  <c r="BH75" i="9"/>
  <c r="BM79" i="9"/>
  <c r="CC76" i="9"/>
  <c r="C84" i="9"/>
  <c r="AM84" i="9"/>
  <c r="O84" i="9"/>
  <c r="BZ89" i="9"/>
  <c r="D105" i="9"/>
  <c r="AG105" i="9"/>
  <c r="AO105" i="9"/>
  <c r="AP105" i="9" s="1"/>
  <c r="AW105" i="9"/>
  <c r="BL138" i="9"/>
  <c r="BL147" i="9" s="1"/>
  <c r="CB137" i="9"/>
  <c r="CA141" i="9"/>
  <c r="BW50" i="9"/>
  <c r="BZ50" i="9" s="1"/>
  <c r="BZ47" i="9"/>
  <c r="BW54" i="9"/>
  <c r="BZ54" i="9" s="1"/>
  <c r="BZ51" i="9"/>
  <c r="BI58" i="9"/>
  <c r="CC55" i="9"/>
  <c r="CC60" i="9"/>
  <c r="CD60" i="9" s="1"/>
  <c r="I63" i="9"/>
  <c r="AS63" i="9"/>
  <c r="CC69" i="9"/>
  <c r="CC71" i="9" s="1"/>
  <c r="BH83" i="9"/>
  <c r="CB80" i="9"/>
  <c r="CB83" i="9" s="1"/>
  <c r="CC91" i="9"/>
  <c r="BU92" i="9"/>
  <c r="BV91" i="9"/>
  <c r="Z114" i="9"/>
  <c r="W117" i="9"/>
  <c r="Z117" i="9" s="1"/>
  <c r="R117" i="9"/>
  <c r="O126" i="9"/>
  <c r="BN39" i="9"/>
  <c r="I42" i="9"/>
  <c r="Q42" i="9"/>
  <c r="AT41" i="9"/>
  <c r="BH54" i="9"/>
  <c r="CB51" i="9"/>
  <c r="CB54" i="9" s="1"/>
  <c r="W58" i="9"/>
  <c r="Z58" i="9" s="1"/>
  <c r="Z55" i="9"/>
  <c r="AY58" i="9"/>
  <c r="BB58" i="9" s="1"/>
  <c r="BB55" i="9"/>
  <c r="F62" i="9"/>
  <c r="AP62" i="9"/>
  <c r="BW62" i="9"/>
  <c r="CA68" i="9"/>
  <c r="BJ68" i="9"/>
  <c r="BP71" i="9"/>
  <c r="BI75" i="9"/>
  <c r="BJ75" i="9" s="1"/>
  <c r="CC72" i="9"/>
  <c r="BA79" i="9"/>
  <c r="BZ76" i="9"/>
  <c r="BW79" i="9"/>
  <c r="BV82" i="9"/>
  <c r="BQ92" i="9"/>
  <c r="BR92" i="9" s="1"/>
  <c r="BR89" i="9"/>
  <c r="CC95" i="9"/>
  <c r="BR110" i="9"/>
  <c r="BQ113" i="9"/>
  <c r="CB110" i="9"/>
  <c r="BR136" i="9"/>
  <c r="CA136" i="9"/>
  <c r="CD136" i="9" s="1"/>
  <c r="BK50" i="9"/>
  <c r="BN50" i="9" s="1"/>
  <c r="BB48" i="9"/>
  <c r="AY50" i="9"/>
  <c r="BI54" i="9"/>
  <c r="CC51" i="9"/>
  <c r="J54" i="9"/>
  <c r="BS62" i="9"/>
  <c r="BV59" i="9"/>
  <c r="AH62" i="9"/>
  <c r="BH71" i="9"/>
  <c r="CB68" i="9"/>
  <c r="BZ69" i="9"/>
  <c r="BS75" i="9"/>
  <c r="BV75" i="9" s="1"/>
  <c r="BV72" i="9"/>
  <c r="BR76" i="9"/>
  <c r="CA76" i="9"/>
  <c r="BB94" i="9"/>
  <c r="AY96" i="9"/>
  <c r="AH100" i="9"/>
  <c r="AE105" i="9"/>
  <c r="BH125" i="9"/>
  <c r="CB123" i="9"/>
  <c r="BV133" i="9"/>
  <c r="BS134" i="9"/>
  <c r="BV134" i="9" s="1"/>
  <c r="CC38" i="9"/>
  <c r="CB5" i="9"/>
  <c r="CB26" i="9"/>
  <c r="CB49" i="9"/>
  <c r="BH50" i="9"/>
  <c r="BB57" i="9"/>
  <c r="BW58" i="9"/>
  <c r="BK62" i="9"/>
  <c r="BN59" i="9"/>
  <c r="O63" i="9"/>
  <c r="R63" i="9" s="1"/>
  <c r="AU63" i="9"/>
  <c r="AX63" i="9" s="1"/>
  <c r="BN82" i="9"/>
  <c r="CA82" i="9"/>
  <c r="CD82" i="9" s="1"/>
  <c r="BV93" i="9"/>
  <c r="BS96" i="9"/>
  <c r="BV97" i="9"/>
  <c r="BS100" i="9"/>
  <c r="BJ98" i="9"/>
  <c r="CA98" i="9"/>
  <c r="BK75" i="9"/>
  <c r="BN75" i="9" s="1"/>
  <c r="BN72" i="9"/>
  <c r="CA81" i="9"/>
  <c r="BJ81" i="9"/>
  <c r="AE84" i="9"/>
  <c r="BI92" i="9"/>
  <c r="BJ92" i="9" s="1"/>
  <c r="CC89" i="9"/>
  <c r="BT96" i="9"/>
  <c r="AS105" i="9"/>
  <c r="J104" i="9"/>
  <c r="G105" i="9"/>
  <c r="BR131" i="9"/>
  <c r="BO134" i="9"/>
  <c r="X75" i="9"/>
  <c r="AY75" i="9"/>
  <c r="BB75" i="9" s="1"/>
  <c r="BB72" i="9"/>
  <c r="W75" i="9"/>
  <c r="Z75" i="9" s="1"/>
  <c r="AT75" i="9"/>
  <c r="BG79" i="9"/>
  <c r="AF84" i="9"/>
  <c r="BJ89" i="9"/>
  <c r="BS92" i="9"/>
  <c r="BV89" i="9"/>
  <c r="CA93" i="9"/>
  <c r="BK96" i="9"/>
  <c r="BN93" i="9"/>
  <c r="BU96" i="9"/>
  <c r="BN97" i="9"/>
  <c r="CA97" i="9"/>
  <c r="BK100" i="9"/>
  <c r="CC98" i="9"/>
  <c r="AU126" i="9"/>
  <c r="AX125" i="9"/>
  <c r="AZ75" i="9"/>
  <c r="BZ74" i="9"/>
  <c r="AX75" i="9"/>
  <c r="CB76" i="9"/>
  <c r="CC78" i="9"/>
  <c r="CA78" i="9"/>
  <c r="BI79" i="9"/>
  <c r="BY79" i="9"/>
  <c r="BW83" i="9"/>
  <c r="BZ80" i="9"/>
  <c r="S84" i="9"/>
  <c r="BK92" i="9"/>
  <c r="BN92" i="9" s="1"/>
  <c r="BN89" i="9"/>
  <c r="CA90" i="9"/>
  <c r="BJ90" i="9"/>
  <c r="BB91" i="9"/>
  <c r="Z96" i="9"/>
  <c r="BL96" i="9"/>
  <c r="BV94" i="9"/>
  <c r="I105" i="9"/>
  <c r="V96" i="9"/>
  <c r="BN99" i="9"/>
  <c r="CA99" i="9"/>
  <c r="BH104" i="9"/>
  <c r="CB102" i="9"/>
  <c r="BV104" i="9"/>
  <c r="V113" i="9"/>
  <c r="AM126" i="9"/>
  <c r="AP125" i="9"/>
  <c r="AV126" i="9"/>
  <c r="BJ146" i="9"/>
  <c r="BR74" i="9"/>
  <c r="AP75" i="9"/>
  <c r="BT79" i="9"/>
  <c r="BB77" i="9"/>
  <c r="T84" i="9"/>
  <c r="AL83" i="9"/>
  <c r="G84" i="9"/>
  <c r="W92" i="9"/>
  <c r="Z92" i="9" s="1"/>
  <c r="Z89" i="9"/>
  <c r="AY92" i="9"/>
  <c r="BB89" i="9"/>
  <c r="CB90" i="9"/>
  <c r="CA91" i="9"/>
  <c r="BJ91" i="9"/>
  <c r="X96" i="9"/>
  <c r="BB93" i="9"/>
  <c r="Z100" i="9"/>
  <c r="BZ98" i="9"/>
  <c r="BT100" i="9"/>
  <c r="BG104" i="9"/>
  <c r="CA103" i="9"/>
  <c r="CD103" i="9" s="1"/>
  <c r="BJ103" i="9"/>
  <c r="BW104" i="9"/>
  <c r="BN115" i="9"/>
  <c r="CA115" i="9"/>
  <c r="CD115" i="9" s="1"/>
  <c r="AE126" i="9"/>
  <c r="AH125" i="9"/>
  <c r="AN126" i="9"/>
  <c r="BZ143" i="9"/>
  <c r="BW146" i="9"/>
  <c r="CB57" i="9"/>
  <c r="BJ74" i="9"/>
  <c r="AH75" i="9"/>
  <c r="BR75" i="9"/>
  <c r="X79" i="9"/>
  <c r="BK79" i="9"/>
  <c r="BO83" i="9"/>
  <c r="BR80" i="9"/>
  <c r="K84" i="9"/>
  <c r="AU84" i="9"/>
  <c r="BN94" i="9"/>
  <c r="CB95" i="9"/>
  <c r="CB96" i="9" s="1"/>
  <c r="BN111" i="9"/>
  <c r="CA111" i="9"/>
  <c r="AF126" i="9"/>
  <c r="AY146" i="9"/>
  <c r="BB145" i="9"/>
  <c r="CB78" i="9"/>
  <c r="CB89" i="9"/>
  <c r="BZ95" i="9"/>
  <c r="BQ96" i="9"/>
  <c r="BR96" i="9" s="1"/>
  <c r="BW100" i="9"/>
  <c r="BZ97" i="9"/>
  <c r="BH100" i="9"/>
  <c r="BZ99" i="9"/>
  <c r="J100" i="9"/>
  <c r="AI105" i="9"/>
  <c r="AQ105" i="9"/>
  <c r="S105" i="9"/>
  <c r="BJ110" i="9"/>
  <c r="CC110" i="9"/>
  <c r="BS113" i="9"/>
  <c r="BV113" i="9" s="1"/>
  <c r="BV110" i="9"/>
  <c r="BY113" i="9"/>
  <c r="BL121" i="9"/>
  <c r="AT121" i="9"/>
  <c r="I126" i="9"/>
  <c r="CC137" i="9"/>
  <c r="CD137" i="9" s="1"/>
  <c r="BS167" i="9"/>
  <c r="BV166" i="9"/>
  <c r="CA166" i="9"/>
  <c r="BR95" i="9"/>
  <c r="X100" i="9"/>
  <c r="BB97" i="9"/>
  <c r="BM100" i="9"/>
  <c r="BB99" i="9"/>
  <c r="V100" i="9"/>
  <c r="AL100" i="9"/>
  <c r="T105" i="9"/>
  <c r="AJ105" i="9"/>
  <c r="AR105" i="9"/>
  <c r="C105" i="9"/>
  <c r="BM121" i="9"/>
  <c r="S126" i="9"/>
  <c r="V126" i="9" s="1"/>
  <c r="V125" i="9"/>
  <c r="C126" i="9"/>
  <c r="AT126" i="9"/>
  <c r="BZ133" i="9"/>
  <c r="BW134" i="9"/>
  <c r="S147" i="9"/>
  <c r="V146" i="9"/>
  <c r="AS147" i="9"/>
  <c r="BH96" i="9"/>
  <c r="BJ95" i="9"/>
  <c r="AU105" i="9"/>
  <c r="AX96" i="9"/>
  <c r="BI96" i="9"/>
  <c r="BR97" i="9"/>
  <c r="BO100" i="9"/>
  <c r="BY100" i="9"/>
  <c r="BV98" i="9"/>
  <c r="BR99" i="9"/>
  <c r="CB101" i="9"/>
  <c r="BB102" i="9"/>
  <c r="K105" i="9"/>
  <c r="N104" i="9"/>
  <c r="U105" i="9"/>
  <c r="Z112" i="9"/>
  <c r="BI113" i="9"/>
  <c r="BO121" i="9"/>
  <c r="BR118" i="9"/>
  <c r="BU121" i="9"/>
  <c r="BV119" i="9"/>
  <c r="Z123" i="9"/>
  <c r="N125" i="9"/>
  <c r="K126" i="9"/>
  <c r="CA145" i="9"/>
  <c r="Q147" i="9"/>
  <c r="BM163" i="9"/>
  <c r="CC160" i="9"/>
  <c r="E84" i="9"/>
  <c r="M84" i="9"/>
  <c r="U84" i="9"/>
  <c r="AG84" i="9"/>
  <c r="AO84" i="9"/>
  <c r="AW84" i="9"/>
  <c r="AP96" i="9"/>
  <c r="BN98" i="9"/>
  <c r="N100" i="9"/>
  <c r="AK105" i="9"/>
  <c r="CC102" i="9"/>
  <c r="L105" i="9"/>
  <c r="W104" i="9"/>
  <c r="BM104" i="9"/>
  <c r="BM105" i="9" s="1"/>
  <c r="AY113" i="9"/>
  <c r="BB113" i="9" s="1"/>
  <c r="BB110" i="9"/>
  <c r="BG121" i="9"/>
  <c r="CA118" i="9"/>
  <c r="BS121" i="9"/>
  <c r="BV120" i="9"/>
  <c r="BS125" i="9"/>
  <c r="BV122" i="9"/>
  <c r="BG142" i="9"/>
  <c r="BJ139" i="9"/>
  <c r="CA139" i="9"/>
  <c r="BW163" i="9"/>
  <c r="BZ160" i="9"/>
  <c r="CC162" i="9"/>
  <c r="BI163" i="9"/>
  <c r="BJ162" i="9"/>
  <c r="CB91" i="9"/>
  <c r="AH96" i="9"/>
  <c r="BJ97" i="9"/>
  <c r="BB98" i="9"/>
  <c r="BJ99" i="9"/>
  <c r="AP100" i="9"/>
  <c r="Y104" i="9"/>
  <c r="Y105" i="9" s="1"/>
  <c r="BR102" i="9"/>
  <c r="M105" i="9"/>
  <c r="BO104" i="9"/>
  <c r="BR112" i="9"/>
  <c r="BO113" i="9"/>
  <c r="BH117" i="9"/>
  <c r="CB114" i="9"/>
  <c r="M126" i="9"/>
  <c r="BH121" i="9"/>
  <c r="CB118" i="9"/>
  <c r="BB119" i="9"/>
  <c r="BA121" i="9"/>
  <c r="BA126" i="9" s="1"/>
  <c r="CA120" i="9"/>
  <c r="BK121" i="9"/>
  <c r="BK125" i="9"/>
  <c r="BN122" i="9"/>
  <c r="BZ132" i="9"/>
  <c r="CB136" i="9"/>
  <c r="BV140" i="9"/>
  <c r="CB141" i="9"/>
  <c r="BO146" i="9"/>
  <c r="BR143" i="9"/>
  <c r="BK159" i="9"/>
  <c r="BN159" i="9" s="1"/>
  <c r="BN156" i="9"/>
  <c r="BA163" i="9"/>
  <c r="BB160" i="9"/>
  <c r="AF168" i="9"/>
  <c r="AT167" i="9"/>
  <c r="AQ168" i="9"/>
  <c r="CB98" i="9"/>
  <c r="CA102" i="9"/>
  <c r="W113" i="9"/>
  <c r="BK113" i="9"/>
  <c r="BI121" i="9"/>
  <c r="CC118" i="9"/>
  <c r="BJ143" i="9"/>
  <c r="CA143" i="9"/>
  <c r="I147" i="9"/>
  <c r="J147" i="9" s="1"/>
  <c r="AI147" i="9"/>
  <c r="AR147" i="9"/>
  <c r="CB156" i="9"/>
  <c r="BU167" i="9"/>
  <c r="BV165" i="9"/>
  <c r="BI104" i="9"/>
  <c r="CC101" i="9"/>
  <c r="BQ104" i="9"/>
  <c r="BY104" i="9"/>
  <c r="H105" i="9"/>
  <c r="P105" i="9"/>
  <c r="Y113" i="9"/>
  <c r="CA112" i="9"/>
  <c r="BM117" i="9"/>
  <c r="BU117" i="9"/>
  <c r="BV117" i="9" s="1"/>
  <c r="AO126" i="9"/>
  <c r="CC123" i="9"/>
  <c r="BV143" i="9"/>
  <c r="BS146" i="9"/>
  <c r="N146" i="9"/>
  <c r="K147" i="9"/>
  <c r="AQ147" i="9"/>
  <c r="BN157" i="9"/>
  <c r="CA157" i="9"/>
  <c r="BV102" i="9"/>
  <c r="Z118" i="9"/>
  <c r="P126" i="9"/>
  <c r="BQ125" i="9"/>
  <c r="E126" i="9"/>
  <c r="AJ126" i="9"/>
  <c r="X134" i="9"/>
  <c r="BK134" i="9"/>
  <c r="BH138" i="9"/>
  <c r="CB135" i="9"/>
  <c r="AH138" i="9"/>
  <c r="CB153" i="9"/>
  <c r="CB157" i="9"/>
  <c r="AX100" i="9"/>
  <c r="Z101" i="9"/>
  <c r="BN102" i="9"/>
  <c r="CC112" i="9"/>
  <c r="BG117" i="9"/>
  <c r="CA114" i="9"/>
  <c r="N117" i="9"/>
  <c r="BW121" i="9"/>
  <c r="BZ121" i="9" s="1"/>
  <c r="CA133" i="9"/>
  <c r="CC135" i="9"/>
  <c r="BK142" i="9"/>
  <c r="BN139" i="9"/>
  <c r="BP142" i="9"/>
  <c r="D147" i="9"/>
  <c r="AU147" i="9"/>
  <c r="CC122" i="9"/>
  <c r="CD122" i="9" s="1"/>
  <c r="BA134" i="9"/>
  <c r="BB134" i="9" s="1"/>
  <c r="Z133" i="9"/>
  <c r="BK138" i="9"/>
  <c r="BN138" i="9" s="1"/>
  <c r="N138" i="9"/>
  <c r="CB139" i="9"/>
  <c r="F142" i="9"/>
  <c r="BH146" i="9"/>
  <c r="CB143" i="9"/>
  <c r="BZ144" i="9"/>
  <c r="F146" i="9"/>
  <c r="C147" i="9"/>
  <c r="L147" i="9"/>
  <c r="BW155" i="9"/>
  <c r="BZ153" i="9"/>
  <c r="BS159" i="9"/>
  <c r="BV159" i="9" s="1"/>
  <c r="BV156" i="9"/>
  <c r="AO168" i="9"/>
  <c r="AW126" i="9"/>
  <c r="BY134" i="9"/>
  <c r="BW138" i="9"/>
  <c r="Z139" i="9"/>
  <c r="AY142" i="9"/>
  <c r="BB142" i="9" s="1"/>
  <c r="BB139" i="9"/>
  <c r="BU142" i="9"/>
  <c r="BW142" i="9"/>
  <c r="BZ142" i="9" s="1"/>
  <c r="BK146" i="9"/>
  <c r="O147" i="9"/>
  <c r="AP146" i="9"/>
  <c r="AM147" i="9"/>
  <c r="BX155" i="9"/>
  <c r="BR153" i="9"/>
  <c r="W159" i="9"/>
  <c r="Z156" i="9"/>
  <c r="AY159" i="9"/>
  <c r="BB156" i="9"/>
  <c r="BL159" i="9"/>
  <c r="BW159" i="9"/>
  <c r="BZ158" i="9"/>
  <c r="BM167" i="9"/>
  <c r="CC165" i="9"/>
  <c r="AG168" i="9"/>
  <c r="AR126" i="9"/>
  <c r="BH134" i="9"/>
  <c r="CB131" i="9"/>
  <c r="CA131" i="9"/>
  <c r="BO138" i="9"/>
  <c r="BR138" i="9" s="1"/>
  <c r="BX138" i="9"/>
  <c r="Z137" i="9"/>
  <c r="BZ137" i="9"/>
  <c r="AL138" i="9"/>
  <c r="AX138" i="9"/>
  <c r="CB140" i="9"/>
  <c r="BH142" i="9"/>
  <c r="P147" i="9"/>
  <c r="BJ144" i="9"/>
  <c r="CA144" i="9"/>
  <c r="AN147" i="9"/>
  <c r="Z152" i="9"/>
  <c r="BY155" i="9"/>
  <c r="BZ152" i="9"/>
  <c r="BG167" i="9"/>
  <c r="CA164" i="9"/>
  <c r="BJ164" i="9"/>
  <c r="BN165" i="9"/>
  <c r="H168" i="9"/>
  <c r="Q168" i="9"/>
  <c r="CC124" i="9"/>
  <c r="BI134" i="9"/>
  <c r="BJ134" i="9" s="1"/>
  <c r="BR137" i="9"/>
  <c r="AP138" i="9"/>
  <c r="AT142" i="9"/>
  <c r="CB144" i="9"/>
  <c r="H147" i="9"/>
  <c r="BG155" i="9"/>
  <c r="CA153" i="9"/>
  <c r="BJ153" i="9"/>
  <c r="CA154" i="9"/>
  <c r="BJ154" i="9"/>
  <c r="CA158" i="9"/>
  <c r="BG159" i="9"/>
  <c r="BJ158" i="9"/>
  <c r="BH167" i="9"/>
  <c r="CB164" i="9"/>
  <c r="BA167" i="9"/>
  <c r="BB165" i="9"/>
  <c r="I168" i="9"/>
  <c r="AJ168" i="9"/>
  <c r="CA135" i="9"/>
  <c r="CA140" i="9"/>
  <c r="CD140" i="9" s="1"/>
  <c r="R142" i="9"/>
  <c r="BY146" i="9"/>
  <c r="E147" i="9"/>
  <c r="M147" i="9"/>
  <c r="U147" i="9"/>
  <c r="AG147" i="9"/>
  <c r="AO147" i="9"/>
  <c r="AW147" i="9"/>
  <c r="BQ155" i="9"/>
  <c r="CC156" i="9"/>
  <c r="BO163" i="9"/>
  <c r="BR160" i="9"/>
  <c r="W163" i="9"/>
  <c r="Z162" i="9"/>
  <c r="T168" i="9"/>
  <c r="BI155" i="9"/>
  <c r="BR152" i="9"/>
  <c r="BU155" i="9"/>
  <c r="BG163" i="9"/>
  <c r="CA160" i="9"/>
  <c r="BJ160" i="9"/>
  <c r="L168" i="9"/>
  <c r="U168" i="9"/>
  <c r="AS168" i="9"/>
  <c r="BK167" i="9"/>
  <c r="BS155" i="9"/>
  <c r="BV152" i="9"/>
  <c r="CB152" i="9"/>
  <c r="BH163" i="9"/>
  <c r="CB160" i="9"/>
  <c r="CB165" i="9"/>
  <c r="D168" i="9"/>
  <c r="M168" i="9"/>
  <c r="W167" i="9"/>
  <c r="AK168" i="9"/>
  <c r="BJ132" i="9"/>
  <c r="BB135" i="9"/>
  <c r="BN135" i="9"/>
  <c r="BV135" i="9"/>
  <c r="BJ137" i="9"/>
  <c r="CC143" i="9"/>
  <c r="W155" i="9"/>
  <c r="BK155" i="9"/>
  <c r="BN152" i="9"/>
  <c r="CC152" i="9"/>
  <c r="BZ154" i="9"/>
  <c r="AX155" i="9"/>
  <c r="BV161" i="9"/>
  <c r="Y167" i="9"/>
  <c r="Z166" i="9"/>
  <c r="E168" i="9"/>
  <c r="AL167" i="9"/>
  <c r="CC131" i="9"/>
  <c r="AY155" i="9"/>
  <c r="BB152" i="9"/>
  <c r="BR154" i="9"/>
  <c r="AP155" i="9"/>
  <c r="CC157" i="9"/>
  <c r="BN161" i="9"/>
  <c r="BX167" i="9"/>
  <c r="AV168" i="9"/>
  <c r="C168" i="9"/>
  <c r="K168" i="9"/>
  <c r="S168" i="9"/>
  <c r="AE168" i="9"/>
  <c r="AM168" i="9"/>
  <c r="AU168" i="9"/>
  <c r="BN162" i="9"/>
  <c r="BJ165" i="9"/>
  <c r="CC164" i="9"/>
  <c r="CJ188" i="2"/>
  <c r="CI188" i="2"/>
  <c r="CH188" i="2"/>
  <c r="CG188" i="2"/>
  <c r="CF188" i="2"/>
  <c r="CE188" i="2"/>
  <c r="CD188" i="2"/>
  <c r="CC188" i="2"/>
  <c r="CB188" i="2"/>
  <c r="CA188" i="2"/>
  <c r="BZ188" i="2"/>
  <c r="BK188" i="2"/>
  <c r="BJ188" i="2"/>
  <c r="BI188" i="2"/>
  <c r="BH188" i="2"/>
  <c r="BG188" i="2"/>
  <c r="BF188" i="2"/>
  <c r="BE188" i="2"/>
  <c r="BD188" i="2"/>
  <c r="BC188" i="2"/>
  <c r="BB188" i="2"/>
  <c r="BA188" i="2"/>
  <c r="AL188" i="2"/>
  <c r="AK188" i="2"/>
  <c r="AJ188" i="2"/>
  <c r="AI188" i="2"/>
  <c r="AH188" i="2"/>
  <c r="AG188" i="2"/>
  <c r="AF188" i="2"/>
  <c r="AE188" i="2"/>
  <c r="AD188" i="2"/>
  <c r="AC188" i="2"/>
  <c r="AB188" i="2"/>
  <c r="M188" i="2"/>
  <c r="L188" i="2"/>
  <c r="K188" i="2"/>
  <c r="J188" i="2"/>
  <c r="I188" i="2"/>
  <c r="H188" i="2"/>
  <c r="G188" i="2"/>
  <c r="F188" i="2"/>
  <c r="E188" i="2"/>
  <c r="D188" i="2"/>
  <c r="C188" i="2"/>
  <c r="CT187" i="2"/>
  <c r="CS187" i="2"/>
  <c r="CR187" i="2"/>
  <c r="CQ187" i="2"/>
  <c r="CP187" i="2"/>
  <c r="CO187" i="2"/>
  <c r="CN187" i="2"/>
  <c r="CM187" i="2"/>
  <c r="CL187" i="2"/>
  <c r="CK187" i="2"/>
  <c r="BU187" i="2"/>
  <c r="BT187" i="2"/>
  <c r="BS187" i="2"/>
  <c r="BR187" i="2"/>
  <c r="BQ187" i="2"/>
  <c r="BP187" i="2"/>
  <c r="BO187" i="2"/>
  <c r="BN187" i="2"/>
  <c r="BM187" i="2"/>
  <c r="BL187" i="2"/>
  <c r="AV187" i="2"/>
  <c r="AU187" i="2"/>
  <c r="AT187" i="2"/>
  <c r="AS187" i="2"/>
  <c r="AR187" i="2"/>
  <c r="AQ187" i="2"/>
  <c r="AP187" i="2"/>
  <c r="AO187" i="2"/>
  <c r="AN187" i="2"/>
  <c r="AM187" i="2"/>
  <c r="W187" i="2"/>
  <c r="V187" i="2"/>
  <c r="U187" i="2"/>
  <c r="T187" i="2"/>
  <c r="S187" i="2"/>
  <c r="R187" i="2"/>
  <c r="CT186" i="2"/>
  <c r="CS186" i="2"/>
  <c r="CR186" i="2"/>
  <c r="CQ186" i="2"/>
  <c r="CP186" i="2"/>
  <c r="CO186" i="2"/>
  <c r="CN186" i="2"/>
  <c r="CM186" i="2"/>
  <c r="CL186" i="2"/>
  <c r="CK186" i="2"/>
  <c r="BU186" i="2"/>
  <c r="BT186" i="2"/>
  <c r="BS186" i="2"/>
  <c r="BR186" i="2"/>
  <c r="BQ186" i="2"/>
  <c r="BP186" i="2"/>
  <c r="BO186" i="2"/>
  <c r="BN186" i="2"/>
  <c r="BM186" i="2"/>
  <c r="BL186" i="2"/>
  <c r="AV186" i="2"/>
  <c r="AU186" i="2"/>
  <c r="AT186" i="2"/>
  <c r="AS186" i="2"/>
  <c r="AR186" i="2"/>
  <c r="AQ186" i="2"/>
  <c r="AP186" i="2"/>
  <c r="AO186" i="2"/>
  <c r="AN186" i="2"/>
  <c r="AM186" i="2"/>
  <c r="W186" i="2"/>
  <c r="V186" i="2"/>
  <c r="U186" i="2"/>
  <c r="T186" i="2"/>
  <c r="S186" i="2"/>
  <c r="R186" i="2"/>
  <c r="Q186" i="2"/>
  <c r="P186" i="2"/>
  <c r="O186" i="2"/>
  <c r="N186" i="2"/>
  <c r="CT185" i="2"/>
  <c r="CS185" i="2"/>
  <c r="CR185" i="2"/>
  <c r="CQ185" i="2"/>
  <c r="CP185" i="2"/>
  <c r="CO185" i="2"/>
  <c r="CN185" i="2"/>
  <c r="CM185" i="2"/>
  <c r="CL185" i="2"/>
  <c r="CK185" i="2"/>
  <c r="BU185" i="2"/>
  <c r="BT185" i="2"/>
  <c r="BS185" i="2"/>
  <c r="BR185" i="2"/>
  <c r="BQ185" i="2"/>
  <c r="BP185" i="2"/>
  <c r="BO185" i="2"/>
  <c r="BN185" i="2"/>
  <c r="BM185" i="2"/>
  <c r="BL185" i="2"/>
  <c r="AV185" i="2"/>
  <c r="AU185" i="2"/>
  <c r="AT185" i="2"/>
  <c r="AS185" i="2"/>
  <c r="AR185" i="2"/>
  <c r="AQ185" i="2"/>
  <c r="AP185" i="2"/>
  <c r="AO185" i="2"/>
  <c r="AN185" i="2"/>
  <c r="AM185" i="2"/>
  <c r="W185" i="2"/>
  <c r="V185" i="2"/>
  <c r="U185" i="2"/>
  <c r="T185" i="2"/>
  <c r="S185" i="2"/>
  <c r="R185" i="2"/>
  <c r="Q185" i="2"/>
  <c r="P185" i="2"/>
  <c r="O185" i="2"/>
  <c r="N185" i="2"/>
  <c r="CJ184" i="2"/>
  <c r="CI184" i="2"/>
  <c r="CH184" i="2"/>
  <c r="CG184" i="2"/>
  <c r="CF184" i="2"/>
  <c r="CE184" i="2"/>
  <c r="CD184" i="2"/>
  <c r="CC184" i="2"/>
  <c r="CB184" i="2"/>
  <c r="CA184" i="2"/>
  <c r="BZ184" i="2"/>
  <c r="BK184" i="2"/>
  <c r="BJ184" i="2"/>
  <c r="BI184" i="2"/>
  <c r="BH184" i="2"/>
  <c r="BG184" i="2"/>
  <c r="BF184" i="2"/>
  <c r="BE184" i="2"/>
  <c r="BD184" i="2"/>
  <c r="BC184" i="2"/>
  <c r="BB184" i="2"/>
  <c r="BA184" i="2"/>
  <c r="AL184" i="2"/>
  <c r="AK184" i="2"/>
  <c r="AJ184" i="2"/>
  <c r="AI184" i="2"/>
  <c r="AH184" i="2"/>
  <c r="AG184" i="2"/>
  <c r="AF184" i="2"/>
  <c r="AE184" i="2"/>
  <c r="AD184" i="2"/>
  <c r="AC184" i="2"/>
  <c r="AB184" i="2"/>
  <c r="M184" i="2"/>
  <c r="L184" i="2"/>
  <c r="K184" i="2"/>
  <c r="J184" i="2"/>
  <c r="I184" i="2"/>
  <c r="H184" i="2"/>
  <c r="G184" i="2"/>
  <c r="F184" i="2"/>
  <c r="E184" i="2"/>
  <c r="D184" i="2"/>
  <c r="C184" i="2"/>
  <c r="U184" i="2" s="1"/>
  <c r="CT183" i="2"/>
  <c r="CS183" i="2"/>
  <c r="CR183" i="2"/>
  <c r="CQ183" i="2"/>
  <c r="CP183" i="2"/>
  <c r="CO183" i="2"/>
  <c r="CN183" i="2"/>
  <c r="CM183" i="2"/>
  <c r="CL183" i="2"/>
  <c r="CK183" i="2"/>
  <c r="BU183" i="2"/>
  <c r="BT183" i="2"/>
  <c r="BS183" i="2"/>
  <c r="BR183" i="2"/>
  <c r="BQ183" i="2"/>
  <c r="BP183" i="2"/>
  <c r="BO183" i="2"/>
  <c r="BN183" i="2"/>
  <c r="BM183" i="2"/>
  <c r="BL183" i="2"/>
  <c r="AV183" i="2"/>
  <c r="AU183" i="2"/>
  <c r="AT183" i="2"/>
  <c r="AS183" i="2"/>
  <c r="AR183" i="2"/>
  <c r="AQ183" i="2"/>
  <c r="AP183" i="2"/>
  <c r="AO183" i="2"/>
  <c r="AN183" i="2"/>
  <c r="AM183" i="2"/>
  <c r="W183" i="2"/>
  <c r="V183" i="2"/>
  <c r="U183" i="2"/>
  <c r="T183" i="2"/>
  <c r="S183" i="2"/>
  <c r="R183" i="2"/>
  <c r="Q183" i="2"/>
  <c r="P183" i="2"/>
  <c r="O183" i="2"/>
  <c r="N183" i="2"/>
  <c r="CT182" i="2"/>
  <c r="CS182" i="2"/>
  <c r="CR182" i="2"/>
  <c r="CQ182" i="2"/>
  <c r="CP182" i="2"/>
  <c r="CO182" i="2"/>
  <c r="CN182" i="2"/>
  <c r="CM182" i="2"/>
  <c r="CL182" i="2"/>
  <c r="CK182" i="2"/>
  <c r="BU182" i="2"/>
  <c r="BT182" i="2"/>
  <c r="BS182" i="2"/>
  <c r="BR182" i="2"/>
  <c r="BQ182" i="2"/>
  <c r="BP182" i="2"/>
  <c r="BO182" i="2"/>
  <c r="BN182" i="2"/>
  <c r="BM182" i="2"/>
  <c r="BL182" i="2"/>
  <c r="AV182" i="2"/>
  <c r="AU182" i="2"/>
  <c r="AT182" i="2"/>
  <c r="AS182" i="2"/>
  <c r="AR182" i="2"/>
  <c r="AQ182" i="2"/>
  <c r="AP182" i="2"/>
  <c r="AO182" i="2"/>
  <c r="AN182" i="2"/>
  <c r="AM182" i="2"/>
  <c r="W182" i="2"/>
  <c r="V182" i="2"/>
  <c r="U182" i="2"/>
  <c r="T182" i="2"/>
  <c r="S182" i="2"/>
  <c r="R182" i="2"/>
  <c r="Q182" i="2"/>
  <c r="P182" i="2"/>
  <c r="O182" i="2"/>
  <c r="N182" i="2"/>
  <c r="CT181" i="2"/>
  <c r="CS181" i="2"/>
  <c r="CR181" i="2"/>
  <c r="CQ181" i="2"/>
  <c r="CP181" i="2"/>
  <c r="CO181" i="2"/>
  <c r="CN181" i="2"/>
  <c r="CM181" i="2"/>
  <c r="CL181" i="2"/>
  <c r="CK181" i="2"/>
  <c r="BU181" i="2"/>
  <c r="BT181" i="2"/>
  <c r="BS181" i="2"/>
  <c r="BR181" i="2"/>
  <c r="BQ181" i="2"/>
  <c r="BP181" i="2"/>
  <c r="BO181" i="2"/>
  <c r="BN181" i="2"/>
  <c r="BM181" i="2"/>
  <c r="BL181" i="2"/>
  <c r="AV181" i="2"/>
  <c r="AU181" i="2"/>
  <c r="AT181" i="2"/>
  <c r="AS181" i="2"/>
  <c r="AR181" i="2"/>
  <c r="AQ181" i="2"/>
  <c r="AP181" i="2"/>
  <c r="AO181" i="2"/>
  <c r="AN181" i="2"/>
  <c r="AM181" i="2"/>
  <c r="W181" i="2"/>
  <c r="V181" i="2"/>
  <c r="U181" i="2"/>
  <c r="T181" i="2"/>
  <c r="S181" i="2"/>
  <c r="R181" i="2"/>
  <c r="Q181" i="2"/>
  <c r="P181" i="2"/>
  <c r="O181" i="2"/>
  <c r="N181" i="2"/>
  <c r="CJ180" i="2"/>
  <c r="CI180" i="2"/>
  <c r="CH180" i="2"/>
  <c r="CG180" i="2"/>
  <c r="CF180" i="2"/>
  <c r="CE180" i="2"/>
  <c r="CD180" i="2"/>
  <c r="CC180" i="2"/>
  <c r="CB180" i="2"/>
  <c r="CA180" i="2"/>
  <c r="BZ180" i="2"/>
  <c r="BK180" i="2"/>
  <c r="BJ180" i="2"/>
  <c r="BI180" i="2"/>
  <c r="BH180" i="2"/>
  <c r="BG180" i="2"/>
  <c r="BF180" i="2"/>
  <c r="BE180" i="2"/>
  <c r="BD180" i="2"/>
  <c r="BC180" i="2"/>
  <c r="BB180" i="2"/>
  <c r="BA180" i="2"/>
  <c r="AL180" i="2"/>
  <c r="AK180" i="2"/>
  <c r="AJ180" i="2"/>
  <c r="AI180" i="2"/>
  <c r="AH180" i="2"/>
  <c r="AG180" i="2"/>
  <c r="AF180" i="2"/>
  <c r="AE180" i="2"/>
  <c r="AD180" i="2"/>
  <c r="AC180" i="2"/>
  <c r="AB180" i="2"/>
  <c r="M180" i="2"/>
  <c r="L180" i="2"/>
  <c r="K180" i="2"/>
  <c r="J180" i="2"/>
  <c r="I180" i="2"/>
  <c r="H180" i="2"/>
  <c r="G180" i="2"/>
  <c r="F180" i="2"/>
  <c r="E180" i="2"/>
  <c r="D180" i="2"/>
  <c r="C180" i="2"/>
  <c r="CT179" i="2"/>
  <c r="CS179" i="2"/>
  <c r="CR179" i="2"/>
  <c r="CQ179" i="2"/>
  <c r="CP179" i="2"/>
  <c r="CO179" i="2"/>
  <c r="CN179" i="2"/>
  <c r="CM179" i="2"/>
  <c r="CL179" i="2"/>
  <c r="CK179" i="2"/>
  <c r="BU179" i="2"/>
  <c r="BT179" i="2"/>
  <c r="BS179" i="2"/>
  <c r="BR179" i="2"/>
  <c r="BQ179" i="2"/>
  <c r="BP179" i="2"/>
  <c r="BO179" i="2"/>
  <c r="BN179" i="2"/>
  <c r="BM179" i="2"/>
  <c r="BL179" i="2"/>
  <c r="AV179" i="2"/>
  <c r="AU179" i="2"/>
  <c r="AT179" i="2"/>
  <c r="AS179" i="2"/>
  <c r="AR179" i="2"/>
  <c r="AQ179" i="2"/>
  <c r="AP179" i="2"/>
  <c r="AO179" i="2"/>
  <c r="AN179" i="2"/>
  <c r="AM179" i="2"/>
  <c r="W179" i="2"/>
  <c r="V179" i="2"/>
  <c r="U179" i="2"/>
  <c r="T179" i="2"/>
  <c r="S179" i="2"/>
  <c r="R179" i="2"/>
  <c r="Q179" i="2"/>
  <c r="P179" i="2"/>
  <c r="O179" i="2"/>
  <c r="N179" i="2"/>
  <c r="CT178" i="2"/>
  <c r="CS178" i="2"/>
  <c r="CR178" i="2"/>
  <c r="CQ178" i="2"/>
  <c r="CP178" i="2"/>
  <c r="CO178" i="2"/>
  <c r="CN178" i="2"/>
  <c r="CM178" i="2"/>
  <c r="CL178" i="2"/>
  <c r="CK178" i="2"/>
  <c r="BU178" i="2"/>
  <c r="BT178" i="2"/>
  <c r="BS178" i="2"/>
  <c r="BR178" i="2"/>
  <c r="BQ178" i="2"/>
  <c r="BP178" i="2"/>
  <c r="BO178" i="2"/>
  <c r="BN178" i="2"/>
  <c r="BM178" i="2"/>
  <c r="BL178" i="2"/>
  <c r="AV178" i="2"/>
  <c r="AU178" i="2"/>
  <c r="AT178" i="2"/>
  <c r="AS178" i="2"/>
  <c r="AR178" i="2"/>
  <c r="AQ178" i="2"/>
  <c r="AP178" i="2"/>
  <c r="AO178" i="2"/>
  <c r="AN178" i="2"/>
  <c r="AM178" i="2"/>
  <c r="W178" i="2"/>
  <c r="V178" i="2"/>
  <c r="U178" i="2"/>
  <c r="T178" i="2"/>
  <c r="S178" i="2"/>
  <c r="R178" i="2"/>
  <c r="Q178" i="2"/>
  <c r="P178" i="2"/>
  <c r="O178" i="2"/>
  <c r="N178" i="2"/>
  <c r="CT177" i="2"/>
  <c r="CS177" i="2"/>
  <c r="CR177" i="2"/>
  <c r="CQ177" i="2"/>
  <c r="CP177" i="2"/>
  <c r="CO177" i="2"/>
  <c r="CN177" i="2"/>
  <c r="CM177" i="2"/>
  <c r="CL177" i="2"/>
  <c r="CK177" i="2"/>
  <c r="BU177" i="2"/>
  <c r="BT177" i="2"/>
  <c r="BS177" i="2"/>
  <c r="BR177" i="2"/>
  <c r="BQ177" i="2"/>
  <c r="BP177" i="2"/>
  <c r="BO177" i="2"/>
  <c r="BN177" i="2"/>
  <c r="BM177" i="2"/>
  <c r="BL177" i="2"/>
  <c r="AV177" i="2"/>
  <c r="AU177" i="2"/>
  <c r="AT177" i="2"/>
  <c r="AS177" i="2"/>
  <c r="AR177" i="2"/>
  <c r="AQ177" i="2"/>
  <c r="AP177" i="2"/>
  <c r="AO177" i="2"/>
  <c r="AN177" i="2"/>
  <c r="AM177" i="2"/>
  <c r="W177" i="2"/>
  <c r="V177" i="2"/>
  <c r="U177" i="2"/>
  <c r="T177" i="2"/>
  <c r="S177" i="2"/>
  <c r="R177" i="2"/>
  <c r="Q177" i="2"/>
  <c r="P177" i="2"/>
  <c r="O177" i="2"/>
  <c r="N177" i="2"/>
  <c r="CJ176" i="2"/>
  <c r="CI176" i="2"/>
  <c r="CH176" i="2"/>
  <c r="CG176" i="2"/>
  <c r="CF176" i="2"/>
  <c r="CE176" i="2"/>
  <c r="CD176" i="2"/>
  <c r="CC176" i="2"/>
  <c r="CB176" i="2"/>
  <c r="CA176" i="2"/>
  <c r="BZ176" i="2"/>
  <c r="BK176" i="2"/>
  <c r="BJ176" i="2"/>
  <c r="BI176" i="2"/>
  <c r="BH176" i="2"/>
  <c r="BG176" i="2"/>
  <c r="BF176" i="2"/>
  <c r="BE176" i="2"/>
  <c r="BD176" i="2"/>
  <c r="BC176" i="2"/>
  <c r="BB176" i="2"/>
  <c r="BA176" i="2"/>
  <c r="AL176" i="2"/>
  <c r="AK176" i="2"/>
  <c r="AJ176" i="2"/>
  <c r="AI176" i="2"/>
  <c r="AH176" i="2"/>
  <c r="AG176" i="2"/>
  <c r="AF176" i="2"/>
  <c r="AE176" i="2"/>
  <c r="AD176" i="2"/>
  <c r="AC176" i="2"/>
  <c r="AB176" i="2"/>
  <c r="AT176" i="2" s="1"/>
  <c r="M176" i="2"/>
  <c r="L176" i="2"/>
  <c r="K176" i="2"/>
  <c r="J176" i="2"/>
  <c r="I176" i="2"/>
  <c r="H176" i="2"/>
  <c r="G176" i="2"/>
  <c r="F176" i="2"/>
  <c r="E176" i="2"/>
  <c r="D176" i="2"/>
  <c r="C176" i="2"/>
  <c r="CT175" i="2"/>
  <c r="CS175" i="2"/>
  <c r="CR175" i="2"/>
  <c r="CQ175" i="2"/>
  <c r="CP175" i="2"/>
  <c r="CO175" i="2"/>
  <c r="CN175" i="2"/>
  <c r="CM175" i="2"/>
  <c r="CL175" i="2"/>
  <c r="CK175" i="2"/>
  <c r="BU175" i="2"/>
  <c r="BT175" i="2"/>
  <c r="BS175" i="2"/>
  <c r="BR175" i="2"/>
  <c r="BQ175" i="2"/>
  <c r="BP175" i="2"/>
  <c r="BO175" i="2"/>
  <c r="BN175" i="2"/>
  <c r="BM175" i="2"/>
  <c r="BL175" i="2"/>
  <c r="AV175" i="2"/>
  <c r="AU175" i="2"/>
  <c r="AT175" i="2"/>
  <c r="AS175" i="2"/>
  <c r="AR175" i="2"/>
  <c r="AQ175" i="2"/>
  <c r="AP175" i="2"/>
  <c r="AO175" i="2"/>
  <c r="AN175" i="2"/>
  <c r="AM175" i="2"/>
  <c r="W175" i="2"/>
  <c r="V175" i="2"/>
  <c r="U175" i="2"/>
  <c r="T175" i="2"/>
  <c r="S175" i="2"/>
  <c r="R175" i="2"/>
  <c r="Q175" i="2"/>
  <c r="P175" i="2"/>
  <c r="O175" i="2"/>
  <c r="N175" i="2"/>
  <c r="CT174" i="2"/>
  <c r="CS174" i="2"/>
  <c r="CR174" i="2"/>
  <c r="CQ174" i="2"/>
  <c r="CP174" i="2"/>
  <c r="CO174" i="2"/>
  <c r="CN174" i="2"/>
  <c r="CM174" i="2"/>
  <c r="CL174" i="2"/>
  <c r="CK174" i="2"/>
  <c r="BU174" i="2"/>
  <c r="BT174" i="2"/>
  <c r="BS174" i="2"/>
  <c r="BR174" i="2"/>
  <c r="BQ174" i="2"/>
  <c r="BP174" i="2"/>
  <c r="BO174" i="2"/>
  <c r="BN174" i="2"/>
  <c r="BM174" i="2"/>
  <c r="BL174" i="2"/>
  <c r="AV174" i="2"/>
  <c r="AU174" i="2"/>
  <c r="AT174" i="2"/>
  <c r="AS174" i="2"/>
  <c r="AR174" i="2"/>
  <c r="AQ174" i="2"/>
  <c r="AP174" i="2"/>
  <c r="AO174" i="2"/>
  <c r="AN174" i="2"/>
  <c r="AM174" i="2"/>
  <c r="W174" i="2"/>
  <c r="V174" i="2"/>
  <c r="U174" i="2"/>
  <c r="T174" i="2"/>
  <c r="S174" i="2"/>
  <c r="R174" i="2"/>
  <c r="Q174" i="2"/>
  <c r="P174" i="2"/>
  <c r="O174" i="2"/>
  <c r="N174" i="2"/>
  <c r="CT173" i="2"/>
  <c r="CS173" i="2"/>
  <c r="CR173" i="2"/>
  <c r="CQ173" i="2"/>
  <c r="CP173" i="2"/>
  <c r="CO173" i="2"/>
  <c r="CN173" i="2"/>
  <c r="CM173" i="2"/>
  <c r="CL173" i="2"/>
  <c r="CK173" i="2"/>
  <c r="BU173" i="2"/>
  <c r="BT173" i="2"/>
  <c r="BS173" i="2"/>
  <c r="BR173" i="2"/>
  <c r="BQ173" i="2"/>
  <c r="BP173" i="2"/>
  <c r="BO173" i="2"/>
  <c r="BN173" i="2"/>
  <c r="BM173" i="2"/>
  <c r="BL173" i="2"/>
  <c r="AV173" i="2"/>
  <c r="AU173" i="2"/>
  <c r="AT173" i="2"/>
  <c r="AS173" i="2"/>
  <c r="AR173" i="2"/>
  <c r="AQ173" i="2"/>
  <c r="AP173" i="2"/>
  <c r="AO173" i="2"/>
  <c r="AN173" i="2"/>
  <c r="AM173" i="2"/>
  <c r="W173" i="2"/>
  <c r="V173" i="2"/>
  <c r="U173" i="2"/>
  <c r="T173" i="2"/>
  <c r="S173" i="2"/>
  <c r="R173" i="2"/>
  <c r="Q173" i="2"/>
  <c r="P173" i="2"/>
  <c r="O173" i="2"/>
  <c r="N173" i="2"/>
  <c r="BQ147" i="9" l="1"/>
  <c r="BT126" i="9"/>
  <c r="BU63" i="9"/>
  <c r="CC50" i="9"/>
  <c r="BN117" i="9"/>
  <c r="BI105" i="9"/>
  <c r="AH126" i="9"/>
  <c r="BB92" i="9"/>
  <c r="BB83" i="9"/>
  <c r="BR29" i="9"/>
  <c r="BN83" i="9"/>
  <c r="AZ105" i="9"/>
  <c r="BU42" i="9"/>
  <c r="CD32" i="9"/>
  <c r="CC96" i="9"/>
  <c r="CC117" i="9"/>
  <c r="CD55" i="9"/>
  <c r="AH63" i="9"/>
  <c r="CC8" i="9"/>
  <c r="BP105" i="9"/>
  <c r="BR142" i="9"/>
  <c r="CD48" i="9"/>
  <c r="CB29" i="9"/>
  <c r="BB96" i="9"/>
  <c r="BR58" i="9"/>
  <c r="CB33" i="9"/>
  <c r="BX126" i="9"/>
  <c r="BT21" i="9"/>
  <c r="BV83" i="9"/>
  <c r="BZ138" i="9"/>
  <c r="BR121" i="9"/>
  <c r="R126" i="9"/>
  <c r="CD73" i="9"/>
  <c r="BV138" i="9"/>
  <c r="BJ113" i="9"/>
  <c r="CD91" i="9"/>
  <c r="CB20" i="9"/>
  <c r="Z83" i="9"/>
  <c r="Y126" i="9"/>
  <c r="CD145" i="9"/>
  <c r="BQ105" i="9"/>
  <c r="BJ50" i="9"/>
  <c r="BJ16" i="9"/>
  <c r="BR8" i="9"/>
  <c r="BM42" i="9"/>
  <c r="J63" i="9"/>
  <c r="BN58" i="9"/>
  <c r="CC20" i="9"/>
  <c r="BP42" i="9"/>
  <c r="AT188" i="2"/>
  <c r="CD59" i="9"/>
  <c r="Z146" i="9"/>
  <c r="BT147" i="9"/>
  <c r="BN134" i="9"/>
  <c r="CA58" i="9"/>
  <c r="Y147" i="9"/>
  <c r="X147" i="9"/>
  <c r="AX21" i="9"/>
  <c r="CD40" i="9"/>
  <c r="AZ42" i="9"/>
  <c r="BZ71" i="9"/>
  <c r="J126" i="9"/>
  <c r="CA75" i="9"/>
  <c r="BA42" i="9"/>
  <c r="BU21" i="9"/>
  <c r="CA20" i="9"/>
  <c r="BV37" i="9"/>
  <c r="F105" i="9"/>
  <c r="BL105" i="9"/>
  <c r="AZ147" i="9"/>
  <c r="CD74" i="9"/>
  <c r="BY147" i="9"/>
  <c r="N105" i="9"/>
  <c r="BJ96" i="9"/>
  <c r="BZ58" i="9"/>
  <c r="CD124" i="9"/>
  <c r="CB121" i="9"/>
  <c r="BU126" i="9"/>
  <c r="BP84" i="9"/>
  <c r="CD116" i="9"/>
  <c r="BB104" i="9"/>
  <c r="CD165" i="9"/>
  <c r="R188" i="2"/>
  <c r="BZ167" i="9"/>
  <c r="AX168" i="9"/>
  <c r="AH147" i="9"/>
  <c r="CD144" i="9"/>
  <c r="BU147" i="9"/>
  <c r="CB117" i="9"/>
  <c r="R84" i="9"/>
  <c r="Z8" i="9"/>
  <c r="X126" i="9"/>
  <c r="BJ100" i="9"/>
  <c r="BM188" i="2"/>
  <c r="F126" i="9"/>
  <c r="CD99" i="9"/>
  <c r="BA63" i="9"/>
  <c r="BB37" i="9"/>
  <c r="Z41" i="9"/>
  <c r="BM147" i="9"/>
  <c r="BT42" i="9"/>
  <c r="CD78" i="9"/>
  <c r="BN16" i="9"/>
  <c r="AL126" i="9"/>
  <c r="X63" i="9"/>
  <c r="N63" i="9"/>
  <c r="BA105" i="9"/>
  <c r="BU84" i="9"/>
  <c r="BT63" i="9"/>
  <c r="CC83" i="9"/>
  <c r="BZ20" i="9"/>
  <c r="BV33" i="9"/>
  <c r="BZ117" i="9"/>
  <c r="BR100" i="9"/>
  <c r="CB79" i="9"/>
  <c r="CC100" i="9"/>
  <c r="F63" i="9"/>
  <c r="CC146" i="9"/>
  <c r="BY168" i="9"/>
  <c r="BJ142" i="9"/>
  <c r="BB138" i="9"/>
  <c r="BQ84" i="9"/>
  <c r="BX63" i="9"/>
  <c r="BR167" i="9"/>
  <c r="CD132" i="9"/>
  <c r="BY84" i="9"/>
  <c r="X105" i="9"/>
  <c r="BT84" i="9"/>
  <c r="BV16" i="9"/>
  <c r="BM21" i="9"/>
  <c r="CA125" i="9"/>
  <c r="BX105" i="9"/>
  <c r="CD18" i="9"/>
  <c r="BX21" i="9"/>
  <c r="BR163" i="9"/>
  <c r="BZ100" i="9"/>
  <c r="BM126" i="9"/>
  <c r="CB8" i="9"/>
  <c r="CC12" i="9"/>
  <c r="CD11" i="9"/>
  <c r="Z134" i="9"/>
  <c r="AT84" i="9"/>
  <c r="CB100" i="9"/>
  <c r="CD111" i="9"/>
  <c r="BB121" i="9"/>
  <c r="AZ21" i="9"/>
  <c r="X42" i="9"/>
  <c r="AT63" i="9"/>
  <c r="AL21" i="9"/>
  <c r="AH42" i="9"/>
  <c r="AP42" i="9"/>
  <c r="CC37" i="9"/>
  <c r="BX42" i="9"/>
  <c r="Z138" i="9"/>
  <c r="AZ84" i="9"/>
  <c r="CD94" i="9"/>
  <c r="CD110" i="9"/>
  <c r="BP147" i="9"/>
  <c r="BI126" i="9"/>
  <c r="CC121" i="9"/>
  <c r="CD120" i="9"/>
  <c r="BZ163" i="9"/>
  <c r="CB104" i="9"/>
  <c r="BN100" i="9"/>
  <c r="BV92" i="9"/>
  <c r="CB113" i="9"/>
  <c r="BX84" i="9"/>
  <c r="BH42" i="9"/>
  <c r="CD35" i="9"/>
  <c r="BI42" i="9"/>
  <c r="BV29" i="9"/>
  <c r="CB138" i="9"/>
  <c r="CD166" i="9"/>
  <c r="X84" i="9"/>
  <c r="BT105" i="9"/>
  <c r="BR134" i="9"/>
  <c r="CD89" i="9"/>
  <c r="J21" i="9"/>
  <c r="BV79" i="9"/>
  <c r="CB62" i="9"/>
  <c r="BJ29" i="9"/>
  <c r="BI147" i="9"/>
  <c r="BY63" i="9"/>
  <c r="AZ63" i="9"/>
  <c r="CC167" i="9"/>
  <c r="BA147" i="9"/>
  <c r="F84" i="9"/>
  <c r="BZ92" i="9"/>
  <c r="W42" i="9"/>
  <c r="Z42" i="9" s="1"/>
  <c r="BQ63" i="9"/>
  <c r="BL21" i="9"/>
  <c r="CC142" i="9"/>
  <c r="BY126" i="9"/>
  <c r="BP126" i="9"/>
  <c r="BV163" i="9"/>
  <c r="BZ159" i="9"/>
  <c r="BT168" i="9"/>
  <c r="CD161" i="9"/>
  <c r="CB163" i="9"/>
  <c r="BB163" i="9"/>
  <c r="BN163" i="9"/>
  <c r="BJ163" i="9"/>
  <c r="AZ168" i="9"/>
  <c r="BB159" i="9"/>
  <c r="EO189" i="2"/>
  <c r="EJ189" i="2"/>
  <c r="CD158" i="9"/>
  <c r="BQ168" i="9"/>
  <c r="Z159" i="9"/>
  <c r="J168" i="9"/>
  <c r="BX147" i="9"/>
  <c r="BN121" i="9"/>
  <c r="AX84" i="9"/>
  <c r="CC41" i="9"/>
  <c r="BZ79" i="9"/>
  <c r="BO63" i="9"/>
  <c r="BR62" i="9"/>
  <c r="BL63" i="9"/>
  <c r="V42" i="9"/>
  <c r="BY21" i="9"/>
  <c r="N42" i="9"/>
  <c r="BH21" i="9"/>
  <c r="ER84" i="2"/>
  <c r="EJ84" i="2"/>
  <c r="EQ84" i="2"/>
  <c r="EI84" i="2"/>
  <c r="EP84" i="2"/>
  <c r="EO84" i="2"/>
  <c r="EN84" i="2"/>
  <c r="EM84" i="2"/>
  <c r="EL84" i="2"/>
  <c r="EK84" i="2"/>
  <c r="CC29" i="9"/>
  <c r="CC134" i="9"/>
  <c r="BJ138" i="9"/>
  <c r="CD133" i="9"/>
  <c r="BR113" i="9"/>
  <c r="AT105" i="9"/>
  <c r="CC92" i="9"/>
  <c r="BH63" i="9"/>
  <c r="AL63" i="9"/>
  <c r="CB16" i="9"/>
  <c r="CC16" i="9"/>
  <c r="CC21" i="9" s="1"/>
  <c r="CB58" i="9"/>
  <c r="BL126" i="9"/>
  <c r="CD52" i="9"/>
  <c r="CD39" i="9"/>
  <c r="CD14" i="9"/>
  <c r="EP147" i="2"/>
  <c r="EO147" i="2"/>
  <c r="EN147" i="2"/>
  <c r="EM147" i="2"/>
  <c r="EL147" i="2"/>
  <c r="EK147" i="2"/>
  <c r="ER147" i="2"/>
  <c r="EJ147" i="2"/>
  <c r="EQ147" i="2"/>
  <c r="EI147" i="2"/>
  <c r="R105" i="9"/>
  <c r="BR117" i="9"/>
  <c r="CD162" i="9"/>
  <c r="AU184" i="2"/>
  <c r="CC125" i="9"/>
  <c r="CD125" i="9" s="1"/>
  <c r="W147" i="9"/>
  <c r="Z147" i="9" s="1"/>
  <c r="J84" i="9"/>
  <c r="BU105" i="9"/>
  <c r="BJ79" i="9"/>
  <c r="CD98" i="9"/>
  <c r="CD141" i="9"/>
  <c r="CD56" i="9"/>
  <c r="Z79" i="9"/>
  <c r="BR79" i="9"/>
  <c r="BQ21" i="9"/>
  <c r="BB29" i="9"/>
  <c r="X168" i="9"/>
  <c r="AP21" i="9"/>
  <c r="BH84" i="9"/>
  <c r="CB134" i="9"/>
  <c r="AP147" i="9"/>
  <c r="CD123" i="9"/>
  <c r="BN113" i="9"/>
  <c r="BZ113" i="9"/>
  <c r="BI84" i="9"/>
  <c r="CC54" i="9"/>
  <c r="CC75" i="9"/>
  <c r="CC58" i="9"/>
  <c r="CD17" i="9"/>
  <c r="BJ33" i="9"/>
  <c r="BZ125" i="9"/>
  <c r="BL84" i="9"/>
  <c r="BR12" i="9"/>
  <c r="R168" i="9"/>
  <c r="AT147" i="9"/>
  <c r="AL147" i="9"/>
  <c r="N126" i="9"/>
  <c r="CD90" i="9"/>
  <c r="BN96" i="9"/>
  <c r="BV100" i="9"/>
  <c r="BI63" i="9"/>
  <c r="EL105" i="2"/>
  <c r="EK105" i="2"/>
  <c r="ER105" i="2"/>
  <c r="EJ105" i="2"/>
  <c r="EQ105" i="2"/>
  <c r="EI105" i="2"/>
  <c r="EP105" i="2"/>
  <c r="EO105" i="2"/>
  <c r="EN105" i="2"/>
  <c r="EM105" i="2"/>
  <c r="CB75" i="9"/>
  <c r="BN142" i="9"/>
  <c r="Z163" i="9"/>
  <c r="BJ117" i="9"/>
  <c r="CD102" i="9"/>
  <c r="CD81" i="9"/>
  <c r="CB71" i="9"/>
  <c r="BB50" i="9"/>
  <c r="AP84" i="9"/>
  <c r="CD70" i="9"/>
  <c r="X21" i="9"/>
  <c r="BB8" i="9"/>
  <c r="CD28" i="9"/>
  <c r="EN126" i="2"/>
  <c r="EM126" i="2"/>
  <c r="EL126" i="2"/>
  <c r="EK126" i="2"/>
  <c r="ER126" i="2"/>
  <c r="EJ126" i="2"/>
  <c r="EQ126" i="2"/>
  <c r="EI126" i="2"/>
  <c r="EP126" i="2"/>
  <c r="EO126" i="2"/>
  <c r="Z71" i="9"/>
  <c r="BR159" i="9"/>
  <c r="CC159" i="9"/>
  <c r="CB159" i="9"/>
  <c r="CD157" i="9"/>
  <c r="EM189" i="2"/>
  <c r="EI189" i="2"/>
  <c r="EK189" i="2"/>
  <c r="EP189" i="2"/>
  <c r="EN189" i="2"/>
  <c r="ER189" i="2"/>
  <c r="EL189" i="2"/>
  <c r="BJ159" i="9"/>
  <c r="EQ189" i="2"/>
  <c r="BP168" i="9"/>
  <c r="BO168" i="9"/>
  <c r="CD154" i="9"/>
  <c r="BM180" i="2"/>
  <c r="DM189" i="2"/>
  <c r="DN189" i="2"/>
  <c r="DL189" i="2"/>
  <c r="DS189" i="2"/>
  <c r="DK189" i="2"/>
  <c r="DR189" i="2"/>
  <c r="DJ189" i="2"/>
  <c r="DQ189" i="2"/>
  <c r="DP189" i="2"/>
  <c r="DO189" i="2"/>
  <c r="R180" i="2"/>
  <c r="AT184" i="2"/>
  <c r="BL188" i="2"/>
  <c r="CS176" i="2"/>
  <c r="BR180" i="2"/>
  <c r="BV155" i="9"/>
  <c r="CB146" i="9"/>
  <c r="BB155" i="9"/>
  <c r="BA168" i="9"/>
  <c r="CD153" i="9"/>
  <c r="Y168" i="9"/>
  <c r="Z155" i="9"/>
  <c r="CC155" i="9"/>
  <c r="AM176" i="2"/>
  <c r="V176" i="2"/>
  <c r="AN176" i="2"/>
  <c r="BO180" i="2"/>
  <c r="CQ180" i="2"/>
  <c r="T184" i="2"/>
  <c r="CP188" i="2"/>
  <c r="CP180" i="2"/>
  <c r="Q188" i="2"/>
  <c r="AP184" i="2"/>
  <c r="BU188" i="2"/>
  <c r="BN180" i="2"/>
  <c r="CM180" i="2"/>
  <c r="CL180" i="2"/>
  <c r="BP184" i="2"/>
  <c r="V184" i="2"/>
  <c r="BM168" i="9"/>
  <c r="BN155" i="9"/>
  <c r="AL168" i="9"/>
  <c r="BL168" i="9"/>
  <c r="AY168" i="9"/>
  <c r="AH168" i="9"/>
  <c r="BI168" i="9"/>
  <c r="BG105" i="9"/>
  <c r="BJ105" i="9" s="1"/>
  <c r="BJ104" i="9"/>
  <c r="BV62" i="9"/>
  <c r="BS63" i="9"/>
  <c r="BV63" i="9" s="1"/>
  <c r="CD68" i="9"/>
  <c r="CA71" i="9"/>
  <c r="CD71" i="9" s="1"/>
  <c r="CD47" i="9"/>
  <c r="CA50" i="9"/>
  <c r="CD50" i="9" s="1"/>
  <c r="CB21" i="9"/>
  <c r="BX168" i="9"/>
  <c r="BK168" i="9"/>
  <c r="BN167" i="9"/>
  <c r="BV142" i="9"/>
  <c r="CA117" i="9"/>
  <c r="CD117" i="9" s="1"/>
  <c r="CD114" i="9"/>
  <c r="BY105" i="9"/>
  <c r="BR155" i="9"/>
  <c r="V105" i="9"/>
  <c r="AP126" i="9"/>
  <c r="CA92" i="9"/>
  <c r="BV96" i="9"/>
  <c r="CA113" i="9"/>
  <c r="W84" i="9"/>
  <c r="Z84" i="9" s="1"/>
  <c r="CB37" i="9"/>
  <c r="AY42" i="9"/>
  <c r="BB42" i="9" s="1"/>
  <c r="BB41" i="9"/>
  <c r="BN37" i="9"/>
  <c r="BK42" i="9"/>
  <c r="BN42" i="9" s="1"/>
  <c r="CB125" i="9"/>
  <c r="CD69" i="9"/>
  <c r="CD80" i="9"/>
  <c r="CA83" i="9"/>
  <c r="BI21" i="9"/>
  <c r="BJ37" i="9"/>
  <c r="J105" i="9"/>
  <c r="BJ20" i="9"/>
  <c r="BG21" i="9"/>
  <c r="CA8" i="9"/>
  <c r="CD8" i="9" s="1"/>
  <c r="CD5" i="9"/>
  <c r="BJ83" i="9"/>
  <c r="BG84" i="9"/>
  <c r="BJ84" i="9" s="1"/>
  <c r="Y63" i="9"/>
  <c r="BZ16" i="9"/>
  <c r="AP168" i="9"/>
  <c r="BQ126" i="9"/>
  <c r="BR125" i="9"/>
  <c r="N147" i="9"/>
  <c r="CC104" i="9"/>
  <c r="CD101" i="9"/>
  <c r="BS126" i="9"/>
  <c r="BV126" i="9" s="1"/>
  <c r="BV125" i="9"/>
  <c r="W105" i="9"/>
  <c r="Z105" i="9" s="1"/>
  <c r="Z104" i="9"/>
  <c r="BG126" i="9"/>
  <c r="BJ126" i="9" s="1"/>
  <c r="AL105" i="9"/>
  <c r="CB92" i="9"/>
  <c r="N84" i="9"/>
  <c r="V84" i="9"/>
  <c r="CD93" i="9"/>
  <c r="CA96" i="9"/>
  <c r="BS84" i="9"/>
  <c r="BV84" i="9" s="1"/>
  <c r="BB79" i="9"/>
  <c r="BB62" i="9"/>
  <c r="AY63" i="9"/>
  <c r="BB63" i="9" s="1"/>
  <c r="BJ8" i="9"/>
  <c r="BS42" i="9"/>
  <c r="BV42" i="9" s="1"/>
  <c r="BV41" i="9"/>
  <c r="CA16" i="9"/>
  <c r="CD16" i="9" s="1"/>
  <c r="CD13" i="9"/>
  <c r="CD72" i="9"/>
  <c r="BB54" i="9"/>
  <c r="J42" i="9"/>
  <c r="CD34" i="9"/>
  <c r="CB50" i="9"/>
  <c r="CB63" i="9" s="1"/>
  <c r="BR20" i="9"/>
  <c r="BO21" i="9"/>
  <c r="BN12" i="9"/>
  <c r="BM84" i="9"/>
  <c r="AL42" i="9"/>
  <c r="CC33" i="9"/>
  <c r="CC42" i="9" s="1"/>
  <c r="CD9" i="9"/>
  <c r="CA12" i="9"/>
  <c r="CD12" i="9" s="1"/>
  <c r="CA37" i="9"/>
  <c r="CD37" i="9" s="1"/>
  <c r="BR146" i="9"/>
  <c r="BO147" i="9"/>
  <c r="BR147" i="9" s="1"/>
  <c r="AH84" i="9"/>
  <c r="CA54" i="9"/>
  <c r="CD51" i="9"/>
  <c r="AY126" i="9"/>
  <c r="BB126" i="9" s="1"/>
  <c r="BB125" i="9"/>
  <c r="R42" i="9"/>
  <c r="V168" i="9"/>
  <c r="CB167" i="9"/>
  <c r="CD164" i="9"/>
  <c r="CA167" i="9"/>
  <c r="R147" i="9"/>
  <c r="BZ155" i="9"/>
  <c r="BH147" i="9"/>
  <c r="CD152" i="9"/>
  <c r="CC138" i="9"/>
  <c r="BS147" i="9"/>
  <c r="BV147" i="9" s="1"/>
  <c r="BV146" i="9"/>
  <c r="CD112" i="9"/>
  <c r="BV121" i="9"/>
  <c r="AY105" i="9"/>
  <c r="BB105" i="9" s="1"/>
  <c r="BS105" i="9"/>
  <c r="BV105" i="9" s="1"/>
  <c r="V147" i="9"/>
  <c r="BS168" i="9"/>
  <c r="BV167" i="9"/>
  <c r="BZ146" i="9"/>
  <c r="BW147" i="9"/>
  <c r="BZ147" i="9" s="1"/>
  <c r="BW105" i="9"/>
  <c r="BZ105" i="9" s="1"/>
  <c r="BZ104" i="9"/>
  <c r="BZ83" i="9"/>
  <c r="BW84" i="9"/>
  <c r="BZ84" i="9" s="1"/>
  <c r="CD97" i="9"/>
  <c r="CA100" i="9"/>
  <c r="CD100" i="9" s="1"/>
  <c r="BN62" i="9"/>
  <c r="BK63" i="9"/>
  <c r="AY84" i="9"/>
  <c r="CC79" i="9"/>
  <c r="BJ54" i="9"/>
  <c r="BN20" i="9"/>
  <c r="BK21" i="9"/>
  <c r="CD20" i="9"/>
  <c r="BR41" i="9"/>
  <c r="BO42" i="9"/>
  <c r="BR42" i="9" s="1"/>
  <c r="BW42" i="9"/>
  <c r="BZ42" i="9" s="1"/>
  <c r="BZ41" i="9"/>
  <c r="CC62" i="9"/>
  <c r="CC63" i="9" s="1"/>
  <c r="AT42" i="9"/>
  <c r="BJ12" i="9"/>
  <c r="AT168" i="9"/>
  <c r="BJ41" i="9"/>
  <c r="BG42" i="9"/>
  <c r="V21" i="9"/>
  <c r="N168" i="9"/>
  <c r="CB155" i="9"/>
  <c r="BH168" i="9"/>
  <c r="BJ167" i="9"/>
  <c r="BG168" i="9"/>
  <c r="BN146" i="9"/>
  <c r="BK147" i="9"/>
  <c r="BN147" i="9" s="1"/>
  <c r="CA155" i="9"/>
  <c r="Z113" i="9"/>
  <c r="BR104" i="9"/>
  <c r="BO105" i="9"/>
  <c r="BR105" i="9" s="1"/>
  <c r="CA142" i="9"/>
  <c r="CD142" i="9" s="1"/>
  <c r="CD139" i="9"/>
  <c r="CA121" i="9"/>
  <c r="CD121" i="9" s="1"/>
  <c r="CD118" i="9"/>
  <c r="CD156" i="9"/>
  <c r="BN104" i="9"/>
  <c r="CA104" i="9"/>
  <c r="AY147" i="9"/>
  <c r="BB146" i="9"/>
  <c r="BR83" i="9"/>
  <c r="BO84" i="9"/>
  <c r="BG147" i="9"/>
  <c r="BJ147" i="9" s="1"/>
  <c r="BH105" i="9"/>
  <c r="W63" i="9"/>
  <c r="Z63" i="9" s="1"/>
  <c r="AH105" i="9"/>
  <c r="CA79" i="9"/>
  <c r="CD79" i="9" s="1"/>
  <c r="CD76" i="9"/>
  <c r="CD95" i="9"/>
  <c r="CD30" i="9"/>
  <c r="CA33" i="9"/>
  <c r="CA62" i="9"/>
  <c r="W126" i="9"/>
  <c r="Z125" i="9"/>
  <c r="W21" i="9"/>
  <c r="Z21" i="9" s="1"/>
  <c r="CB41" i="9"/>
  <c r="BB20" i="9"/>
  <c r="AY21" i="9"/>
  <c r="BB21" i="9" s="1"/>
  <c r="BM63" i="9"/>
  <c r="CD38" i="9"/>
  <c r="BK126" i="9"/>
  <c r="BN126" i="9" s="1"/>
  <c r="BN125" i="9"/>
  <c r="BZ62" i="9"/>
  <c r="BW63" i="9"/>
  <c r="CC163" i="9"/>
  <c r="BH126" i="9"/>
  <c r="F168" i="9"/>
  <c r="BW168" i="9"/>
  <c r="Z167" i="9"/>
  <c r="W168" i="9"/>
  <c r="CA163" i="9"/>
  <c r="CD160" i="9"/>
  <c r="CA138" i="9"/>
  <c r="CD135" i="9"/>
  <c r="BJ155" i="9"/>
  <c r="CD131" i="9"/>
  <c r="CA134" i="9"/>
  <c r="F147" i="9"/>
  <c r="CB142" i="9"/>
  <c r="AX147" i="9"/>
  <c r="BW126" i="9"/>
  <c r="BZ126" i="9" s="1"/>
  <c r="BU168" i="9"/>
  <c r="CA146" i="9"/>
  <c r="CD143" i="9"/>
  <c r="BO126" i="9"/>
  <c r="BJ121" i="9"/>
  <c r="CA159" i="9"/>
  <c r="BK105" i="9"/>
  <c r="BN105" i="9" s="1"/>
  <c r="AX105" i="9"/>
  <c r="BZ134" i="9"/>
  <c r="CC113" i="9"/>
  <c r="BN79" i="9"/>
  <c r="BK84" i="9"/>
  <c r="BN84" i="9" s="1"/>
  <c r="AX126" i="9"/>
  <c r="Z62" i="9"/>
  <c r="BB167" i="9"/>
  <c r="BA84" i="9"/>
  <c r="BJ58" i="9"/>
  <c r="BG63" i="9"/>
  <c r="CD26" i="9"/>
  <c r="CA29" i="9"/>
  <c r="CD29" i="9" s="1"/>
  <c r="BV20" i="9"/>
  <c r="BS21" i="9"/>
  <c r="BV21" i="9" s="1"/>
  <c r="V63" i="9"/>
  <c r="BW21" i="9"/>
  <c r="CA41" i="9"/>
  <c r="CK176" i="2"/>
  <c r="BP176" i="2"/>
  <c r="AU176" i="2"/>
  <c r="CD189" i="2"/>
  <c r="CE189" i="2"/>
  <c r="BD189" i="2"/>
  <c r="F189" i="2"/>
  <c r="V180" i="2"/>
  <c r="BL180" i="2"/>
  <c r="AQ184" i="2"/>
  <c r="AO184" i="2"/>
  <c r="CT184" i="2"/>
  <c r="E189" i="2"/>
  <c r="M189" i="2"/>
  <c r="AG189" i="2"/>
  <c r="BC189" i="2"/>
  <c r="BK189" i="2"/>
  <c r="CC189" i="2"/>
  <c r="W180" i="2"/>
  <c r="P188" i="2"/>
  <c r="AO176" i="2"/>
  <c r="BS180" i="2"/>
  <c r="CN180" i="2"/>
  <c r="AV184" i="2"/>
  <c r="CK184" i="2"/>
  <c r="H189" i="2"/>
  <c r="AJ189" i="2"/>
  <c r="BF189" i="2"/>
  <c r="BT188" i="2"/>
  <c r="CF189" i="2"/>
  <c r="AT180" i="2"/>
  <c r="AI189" i="2"/>
  <c r="BE189" i="2"/>
  <c r="AQ176" i="2"/>
  <c r="CT176" i="2"/>
  <c r="T176" i="2"/>
  <c r="N180" i="2"/>
  <c r="BT180" i="2"/>
  <c r="CO180" i="2"/>
  <c r="BR184" i="2"/>
  <c r="CR184" i="2"/>
  <c r="I189" i="2"/>
  <c r="AC189" i="2"/>
  <c r="AK189" i="2"/>
  <c r="BG189" i="2"/>
  <c r="CG189" i="2"/>
  <c r="G189" i="2"/>
  <c r="U176" i="2"/>
  <c r="O180" i="2"/>
  <c r="BU180" i="2"/>
  <c r="CT180" i="2"/>
  <c r="CS184" i="2"/>
  <c r="J189" i="2"/>
  <c r="AD189" i="2"/>
  <c r="AL189" i="2"/>
  <c r="BH189" i="2"/>
  <c r="CH189" i="2"/>
  <c r="AH189" i="2"/>
  <c r="P180" i="2"/>
  <c r="AM184" i="2"/>
  <c r="K189" i="2"/>
  <c r="AE189" i="2"/>
  <c r="BN188" i="2"/>
  <c r="BI189" i="2"/>
  <c r="CA189" i="2"/>
  <c r="CI189" i="2"/>
  <c r="AP176" i="2"/>
  <c r="AV176" i="2"/>
  <c r="BR176" i="2"/>
  <c r="CR176" i="2"/>
  <c r="Q180" i="2"/>
  <c r="AN184" i="2"/>
  <c r="D189" i="2"/>
  <c r="L189" i="2"/>
  <c r="AF189" i="2"/>
  <c r="BB189" i="2"/>
  <c r="BJ189" i="2"/>
  <c r="CB189" i="2"/>
  <c r="CJ189" i="2"/>
  <c r="AR188" i="2"/>
  <c r="W176" i="2"/>
  <c r="S180" i="2"/>
  <c r="AM180" i="2"/>
  <c r="AU180" i="2"/>
  <c r="O184" i="2"/>
  <c r="W184" i="2"/>
  <c r="BS184" i="2"/>
  <c r="CM184" i="2"/>
  <c r="S188" i="2"/>
  <c r="AM188" i="2"/>
  <c r="AU188" i="2"/>
  <c r="BO188" i="2"/>
  <c r="CQ188" i="2"/>
  <c r="AS180" i="2"/>
  <c r="BQ184" i="2"/>
  <c r="BS176" i="2"/>
  <c r="CM176" i="2"/>
  <c r="P176" i="2"/>
  <c r="AR176" i="2"/>
  <c r="BL176" i="2"/>
  <c r="BT176" i="2"/>
  <c r="CN176" i="2"/>
  <c r="T180" i="2"/>
  <c r="AN180" i="2"/>
  <c r="AV180" i="2"/>
  <c r="BP180" i="2"/>
  <c r="CR180" i="2"/>
  <c r="P184" i="2"/>
  <c r="AR184" i="2"/>
  <c r="BL184" i="2"/>
  <c r="BT184" i="2"/>
  <c r="CN184" i="2"/>
  <c r="T188" i="2"/>
  <c r="AN188" i="2"/>
  <c r="AV188" i="2"/>
  <c r="BP188" i="2"/>
  <c r="CR188" i="2"/>
  <c r="AB189" i="2"/>
  <c r="BQ176" i="2"/>
  <c r="AS188" i="2"/>
  <c r="O176" i="2"/>
  <c r="Q176" i="2"/>
  <c r="AS176" i="2"/>
  <c r="BM176" i="2"/>
  <c r="BU176" i="2"/>
  <c r="CO176" i="2"/>
  <c r="U180" i="2"/>
  <c r="AO180" i="2"/>
  <c r="BQ180" i="2"/>
  <c r="CK180" i="2"/>
  <c r="CS180" i="2"/>
  <c r="Q184" i="2"/>
  <c r="AS184" i="2"/>
  <c r="BM184" i="2"/>
  <c r="BU184" i="2"/>
  <c r="CO184" i="2"/>
  <c r="U188" i="2"/>
  <c r="AO188" i="2"/>
  <c r="BQ188" i="2"/>
  <c r="CK188" i="2"/>
  <c r="CS188" i="2"/>
  <c r="R176" i="2"/>
  <c r="BN176" i="2"/>
  <c r="CP176" i="2"/>
  <c r="AP180" i="2"/>
  <c r="R184" i="2"/>
  <c r="BN184" i="2"/>
  <c r="CP184" i="2"/>
  <c r="N188" i="2"/>
  <c r="V188" i="2"/>
  <c r="AP188" i="2"/>
  <c r="BR188" i="2"/>
  <c r="CL188" i="2"/>
  <c r="CT188" i="2"/>
  <c r="BZ189" i="2"/>
  <c r="S176" i="2"/>
  <c r="BO176" i="2"/>
  <c r="CQ176" i="2"/>
  <c r="AQ180" i="2"/>
  <c r="S184" i="2"/>
  <c r="BO184" i="2"/>
  <c r="CQ184" i="2"/>
  <c r="O188" i="2"/>
  <c r="W188" i="2"/>
  <c r="AQ188" i="2"/>
  <c r="BS188" i="2"/>
  <c r="CM188" i="2"/>
  <c r="C189" i="2"/>
  <c r="CN188" i="2"/>
  <c r="CO188" i="2"/>
  <c r="BA189" i="2"/>
  <c r="AR180" i="2"/>
  <c r="N176" i="2"/>
  <c r="CL176" i="2"/>
  <c r="N184" i="2"/>
  <c r="CL184" i="2"/>
  <c r="BR84" i="9" l="1"/>
  <c r="BZ63" i="9"/>
  <c r="BN21" i="9"/>
  <c r="CC147" i="9"/>
  <c r="BB147" i="9"/>
  <c r="CD96" i="9"/>
  <c r="CD92" i="9"/>
  <c r="CD134" i="9"/>
  <c r="Z126" i="9"/>
  <c r="CD58" i="9"/>
  <c r="CD75" i="9"/>
  <c r="CC126" i="9"/>
  <c r="BJ42" i="9"/>
  <c r="CB105" i="9"/>
  <c r="CC105" i="9"/>
  <c r="CB147" i="9"/>
  <c r="CB126" i="9"/>
  <c r="BZ168" i="9"/>
  <c r="BN63" i="9"/>
  <c r="CB84" i="9"/>
  <c r="CD113" i="9"/>
  <c r="BR63" i="9"/>
  <c r="CD163" i="9"/>
  <c r="BR168" i="9"/>
  <c r="BZ21" i="9"/>
  <c r="CD138" i="9"/>
  <c r="CB42" i="9"/>
  <c r="CD54" i="9"/>
  <c r="BR21" i="9"/>
  <c r="BJ63" i="9"/>
  <c r="CD33" i="9"/>
  <c r="CC84" i="9"/>
  <c r="CA126" i="9"/>
  <c r="BJ21" i="9"/>
  <c r="CD159" i="9"/>
  <c r="CC168" i="9"/>
  <c r="BB168" i="9"/>
  <c r="Z168" i="9"/>
  <c r="BN168" i="9"/>
  <c r="CD155" i="9"/>
  <c r="BJ168" i="9"/>
  <c r="CA21" i="9"/>
  <c r="CD21" i="9" s="1"/>
  <c r="CD62" i="9"/>
  <c r="CA63" i="9"/>
  <c r="CD63" i="9" s="1"/>
  <c r="BV168" i="9"/>
  <c r="CA42" i="9"/>
  <c r="CD42" i="9" s="1"/>
  <c r="CD41" i="9"/>
  <c r="BR126" i="9"/>
  <c r="CA168" i="9"/>
  <c r="CD167" i="9"/>
  <c r="CD126" i="9"/>
  <c r="CD104" i="9"/>
  <c r="CA105" i="9"/>
  <c r="CD146" i="9"/>
  <c r="CA147" i="9"/>
  <c r="CD147" i="9" s="1"/>
  <c r="CD83" i="9"/>
  <c r="CA84" i="9"/>
  <c r="CB168" i="9"/>
  <c r="BB84" i="9"/>
  <c r="CT189" i="2"/>
  <c r="CL189" i="2"/>
  <c r="CS189" i="2"/>
  <c r="CK189" i="2"/>
  <c r="CR189" i="2"/>
  <c r="CQ189" i="2"/>
  <c r="CP189" i="2"/>
  <c r="CO189" i="2"/>
  <c r="CN189" i="2"/>
  <c r="CM189" i="2"/>
  <c r="BR189" i="2"/>
  <c r="BQ189" i="2"/>
  <c r="BP189" i="2"/>
  <c r="BO189" i="2"/>
  <c r="BN189" i="2"/>
  <c r="BU189" i="2"/>
  <c r="BM189" i="2"/>
  <c r="BT189" i="2"/>
  <c r="BL189" i="2"/>
  <c r="BS189" i="2"/>
  <c r="AP189" i="2"/>
  <c r="AO189" i="2"/>
  <c r="AV189" i="2"/>
  <c r="AN189" i="2"/>
  <c r="AU189" i="2"/>
  <c r="AM189" i="2"/>
  <c r="AT189" i="2"/>
  <c r="AS189" i="2"/>
  <c r="AR189" i="2"/>
  <c r="AQ189" i="2"/>
  <c r="V189" i="2"/>
  <c r="N189" i="2"/>
  <c r="U189" i="2"/>
  <c r="T189" i="2"/>
  <c r="S189" i="2"/>
  <c r="R189" i="2"/>
  <c r="Q189" i="2"/>
  <c r="P189" i="2"/>
  <c r="W189" i="2"/>
  <c r="O189" i="2"/>
  <c r="CD105" i="9" l="1"/>
  <c r="CD84" i="9"/>
  <c r="CD168" i="9"/>
  <c r="N141" i="2"/>
  <c r="O141" i="2"/>
  <c r="P141" i="2"/>
  <c r="Q141" i="2"/>
  <c r="N133" i="2" l="1"/>
  <c r="O133" i="2"/>
  <c r="P133" i="2"/>
  <c r="Q133" i="2"/>
  <c r="EJ274" i="5"/>
  <c r="EJ225" i="5"/>
  <c r="EL168" i="5"/>
  <c r="EJ168" i="5"/>
  <c r="EJ125" i="5"/>
  <c r="EJ71" i="5"/>
  <c r="EJ53" i="5"/>
  <c r="EJ35" i="5"/>
  <c r="EJ26" i="5"/>
  <c r="B4" i="5" l="1"/>
  <c r="B7" i="5"/>
  <c r="B10" i="5"/>
  <c r="B13" i="5"/>
  <c r="B16" i="5"/>
  <c r="B19" i="5"/>
  <c r="B29" i="5"/>
  <c r="EK168" i="5"/>
  <c r="AI26" i="4"/>
  <c r="AH26" i="4"/>
  <c r="AG26" i="4"/>
  <c r="EK225" i="5" l="1"/>
  <c r="B26" i="5"/>
  <c r="BK146" i="2"/>
  <c r="BJ146" i="2"/>
  <c r="BI146" i="2"/>
  <c r="BH146" i="2"/>
  <c r="BG146" i="2"/>
  <c r="BF146" i="2"/>
  <c r="BE146" i="2"/>
  <c r="BD146" i="2"/>
  <c r="BC146" i="2"/>
  <c r="BB146" i="2"/>
  <c r="BA146" i="2"/>
  <c r="AL146" i="2"/>
  <c r="AK146" i="2"/>
  <c r="AJ146" i="2"/>
  <c r="AI146" i="2"/>
  <c r="AH146" i="2"/>
  <c r="AG146" i="2"/>
  <c r="AF146" i="2"/>
  <c r="AE146" i="2"/>
  <c r="AD146" i="2"/>
  <c r="AC146" i="2"/>
  <c r="AB146" i="2"/>
  <c r="AT146" i="2" s="1"/>
  <c r="M146" i="2"/>
  <c r="L146" i="2"/>
  <c r="K146" i="2"/>
  <c r="J146" i="2"/>
  <c r="I146" i="2"/>
  <c r="H146" i="2"/>
  <c r="G146" i="2"/>
  <c r="F146" i="2"/>
  <c r="E146" i="2"/>
  <c r="D146" i="2"/>
  <c r="C146" i="2"/>
  <c r="BU145" i="2"/>
  <c r="BT145" i="2"/>
  <c r="BS145" i="2"/>
  <c r="BR145" i="2"/>
  <c r="BQ145" i="2"/>
  <c r="BP145" i="2"/>
  <c r="BO145" i="2"/>
  <c r="BN145" i="2"/>
  <c r="BM145" i="2"/>
  <c r="BL145" i="2"/>
  <c r="AV145" i="2"/>
  <c r="AU145" i="2"/>
  <c r="AT145" i="2"/>
  <c r="AS145" i="2"/>
  <c r="AR145" i="2"/>
  <c r="AQ145" i="2"/>
  <c r="AP145" i="2"/>
  <c r="AO145" i="2"/>
  <c r="AN145" i="2"/>
  <c r="AM145" i="2"/>
  <c r="W145" i="2"/>
  <c r="V145" i="2"/>
  <c r="U145" i="2"/>
  <c r="T145" i="2"/>
  <c r="S145" i="2"/>
  <c r="R145" i="2"/>
  <c r="Q145" i="2"/>
  <c r="P145" i="2"/>
  <c r="O145" i="2"/>
  <c r="N145" i="2"/>
  <c r="BU144" i="2"/>
  <c r="BT144" i="2"/>
  <c r="BS144" i="2"/>
  <c r="BR144" i="2"/>
  <c r="BQ144" i="2"/>
  <c r="BP144" i="2"/>
  <c r="BO144" i="2"/>
  <c r="BN144" i="2"/>
  <c r="BM144" i="2"/>
  <c r="BL144" i="2"/>
  <c r="AV144" i="2"/>
  <c r="AU144" i="2"/>
  <c r="AT144" i="2"/>
  <c r="AS144" i="2"/>
  <c r="AR144" i="2"/>
  <c r="AQ144" i="2"/>
  <c r="AP144" i="2"/>
  <c r="AO144" i="2"/>
  <c r="AN144" i="2"/>
  <c r="AM144" i="2"/>
  <c r="W144" i="2"/>
  <c r="V144" i="2"/>
  <c r="U144" i="2"/>
  <c r="T144" i="2"/>
  <c r="S144" i="2"/>
  <c r="R144" i="2"/>
  <c r="Q144" i="2"/>
  <c r="P144" i="2"/>
  <c r="O144" i="2"/>
  <c r="N144" i="2"/>
  <c r="BU143" i="2"/>
  <c r="BT143" i="2"/>
  <c r="BS143" i="2"/>
  <c r="BR143" i="2"/>
  <c r="BQ143" i="2"/>
  <c r="BP143" i="2"/>
  <c r="BO143" i="2"/>
  <c r="BN143" i="2"/>
  <c r="BM143" i="2"/>
  <c r="BL143" i="2"/>
  <c r="AV143" i="2"/>
  <c r="AU143" i="2"/>
  <c r="AT143" i="2"/>
  <c r="AS143" i="2"/>
  <c r="AR143" i="2"/>
  <c r="AQ143" i="2"/>
  <c r="AP143" i="2"/>
  <c r="AO143" i="2"/>
  <c r="AN143" i="2"/>
  <c r="AM143" i="2"/>
  <c r="W143" i="2"/>
  <c r="V143" i="2"/>
  <c r="U143" i="2"/>
  <c r="T143" i="2"/>
  <c r="S143" i="2"/>
  <c r="R143" i="2"/>
  <c r="Q143" i="2"/>
  <c r="P143" i="2"/>
  <c r="O143" i="2"/>
  <c r="N143" i="2"/>
  <c r="BK142" i="2"/>
  <c r="BJ142" i="2"/>
  <c r="BI142" i="2"/>
  <c r="BH142" i="2"/>
  <c r="BG142" i="2"/>
  <c r="BF142" i="2"/>
  <c r="BE142" i="2"/>
  <c r="BD142" i="2"/>
  <c r="BC142" i="2"/>
  <c r="BB142" i="2"/>
  <c r="BA142" i="2"/>
  <c r="AL142" i="2"/>
  <c r="AK142" i="2"/>
  <c r="AJ142" i="2"/>
  <c r="AI142" i="2"/>
  <c r="AH142" i="2"/>
  <c r="AG142" i="2"/>
  <c r="AF142" i="2"/>
  <c r="AE142" i="2"/>
  <c r="AD142" i="2"/>
  <c r="AC142" i="2"/>
  <c r="AB142" i="2"/>
  <c r="AT142" i="2" s="1"/>
  <c r="M142" i="2"/>
  <c r="L142" i="2"/>
  <c r="K142" i="2"/>
  <c r="J142" i="2"/>
  <c r="I142" i="2"/>
  <c r="H142" i="2"/>
  <c r="G142" i="2"/>
  <c r="F142" i="2"/>
  <c r="E142" i="2"/>
  <c r="D142" i="2"/>
  <c r="C142" i="2"/>
  <c r="BU141" i="2"/>
  <c r="BT141" i="2"/>
  <c r="BS141" i="2"/>
  <c r="BR141" i="2"/>
  <c r="BQ141" i="2"/>
  <c r="BP141" i="2"/>
  <c r="BO141" i="2"/>
  <c r="BN141" i="2"/>
  <c r="BM141" i="2"/>
  <c r="BL141" i="2"/>
  <c r="AV141" i="2"/>
  <c r="AU141" i="2"/>
  <c r="AT141" i="2"/>
  <c r="AS141" i="2"/>
  <c r="AR141" i="2"/>
  <c r="AQ141" i="2"/>
  <c r="AP141" i="2"/>
  <c r="AO141" i="2"/>
  <c r="AN141" i="2"/>
  <c r="AM141" i="2"/>
  <c r="W141" i="2"/>
  <c r="V141" i="2"/>
  <c r="U141" i="2"/>
  <c r="T141" i="2"/>
  <c r="S141" i="2"/>
  <c r="R141" i="2"/>
  <c r="BU140" i="2"/>
  <c r="BT140" i="2"/>
  <c r="BS140" i="2"/>
  <c r="BR140" i="2"/>
  <c r="BQ140" i="2"/>
  <c r="BP140" i="2"/>
  <c r="BO140" i="2"/>
  <c r="BN140" i="2"/>
  <c r="BM140" i="2"/>
  <c r="BL140" i="2"/>
  <c r="AV140" i="2"/>
  <c r="AU140" i="2"/>
  <c r="AT140" i="2"/>
  <c r="AS140" i="2"/>
  <c r="AR140" i="2"/>
  <c r="AQ140" i="2"/>
  <c r="AP140" i="2"/>
  <c r="AO140" i="2"/>
  <c r="AN140" i="2"/>
  <c r="AM140" i="2"/>
  <c r="W140" i="2"/>
  <c r="V140" i="2"/>
  <c r="U140" i="2"/>
  <c r="T140" i="2"/>
  <c r="S140" i="2"/>
  <c r="R140" i="2"/>
  <c r="Q140" i="2"/>
  <c r="P140" i="2"/>
  <c r="O140" i="2"/>
  <c r="N140" i="2"/>
  <c r="BU139" i="2"/>
  <c r="BT139" i="2"/>
  <c r="BS139" i="2"/>
  <c r="BR139" i="2"/>
  <c r="BQ139" i="2"/>
  <c r="BP139" i="2"/>
  <c r="BO139" i="2"/>
  <c r="BN139" i="2"/>
  <c r="BM139" i="2"/>
  <c r="BL139" i="2"/>
  <c r="AV139" i="2"/>
  <c r="AU139" i="2"/>
  <c r="AT139" i="2"/>
  <c r="AS139" i="2"/>
  <c r="AR139" i="2"/>
  <c r="AQ139" i="2"/>
  <c r="AP139" i="2"/>
  <c r="AO139" i="2"/>
  <c r="AN139" i="2"/>
  <c r="AM139" i="2"/>
  <c r="W139" i="2"/>
  <c r="V139" i="2"/>
  <c r="U139" i="2"/>
  <c r="T139" i="2"/>
  <c r="S139" i="2"/>
  <c r="R139" i="2"/>
  <c r="Q139" i="2"/>
  <c r="P139" i="2"/>
  <c r="O139" i="2"/>
  <c r="N139" i="2"/>
  <c r="BK138" i="2"/>
  <c r="BJ138" i="2"/>
  <c r="BI138" i="2"/>
  <c r="BH138" i="2"/>
  <c r="BG138" i="2"/>
  <c r="BF138" i="2"/>
  <c r="BE138" i="2"/>
  <c r="BD138" i="2"/>
  <c r="BC138" i="2"/>
  <c r="BB138" i="2"/>
  <c r="BA138" i="2"/>
  <c r="AL138" i="2"/>
  <c r="AK138" i="2"/>
  <c r="AJ138" i="2"/>
  <c r="AI138" i="2"/>
  <c r="AH138" i="2"/>
  <c r="AG138" i="2"/>
  <c r="AF138" i="2"/>
  <c r="AE138" i="2"/>
  <c r="AD138" i="2"/>
  <c r="AC138" i="2"/>
  <c r="AB138" i="2"/>
  <c r="AT138" i="2" s="1"/>
  <c r="M138" i="2"/>
  <c r="L138" i="2"/>
  <c r="K138" i="2"/>
  <c r="J138" i="2"/>
  <c r="I138" i="2"/>
  <c r="H138" i="2"/>
  <c r="G138" i="2"/>
  <c r="F138" i="2"/>
  <c r="E138" i="2"/>
  <c r="D138" i="2"/>
  <c r="C138" i="2"/>
  <c r="BU137" i="2"/>
  <c r="BT137" i="2"/>
  <c r="BS137" i="2"/>
  <c r="BR137" i="2"/>
  <c r="BQ137" i="2"/>
  <c r="BP137" i="2"/>
  <c r="BO137" i="2"/>
  <c r="BN137" i="2"/>
  <c r="BM137" i="2"/>
  <c r="BL137" i="2"/>
  <c r="AV137" i="2"/>
  <c r="AU137" i="2"/>
  <c r="AT137" i="2"/>
  <c r="AS137" i="2"/>
  <c r="AR137" i="2"/>
  <c r="AQ137" i="2"/>
  <c r="AP137" i="2"/>
  <c r="AO137" i="2"/>
  <c r="AN137" i="2"/>
  <c r="AM137" i="2"/>
  <c r="W137" i="2"/>
  <c r="V137" i="2"/>
  <c r="U137" i="2"/>
  <c r="T137" i="2"/>
  <c r="S137" i="2"/>
  <c r="R137" i="2"/>
  <c r="Q137" i="2"/>
  <c r="P137" i="2"/>
  <c r="O137" i="2"/>
  <c r="N137" i="2"/>
  <c r="BU136" i="2"/>
  <c r="BT136" i="2"/>
  <c r="BS136" i="2"/>
  <c r="BR136" i="2"/>
  <c r="BQ136" i="2"/>
  <c r="BP136" i="2"/>
  <c r="BO136" i="2"/>
  <c r="BN136" i="2"/>
  <c r="BM136" i="2"/>
  <c r="BL136" i="2"/>
  <c r="AV136" i="2"/>
  <c r="AU136" i="2"/>
  <c r="AT136" i="2"/>
  <c r="AS136" i="2"/>
  <c r="AR136" i="2"/>
  <c r="AQ136" i="2"/>
  <c r="AP136" i="2"/>
  <c r="AO136" i="2"/>
  <c r="AN136" i="2"/>
  <c r="AM136" i="2"/>
  <c r="W136" i="2"/>
  <c r="V136" i="2"/>
  <c r="U136" i="2"/>
  <c r="T136" i="2"/>
  <c r="S136" i="2"/>
  <c r="R136" i="2"/>
  <c r="Q136" i="2"/>
  <c r="P136" i="2"/>
  <c r="O136" i="2"/>
  <c r="N136" i="2"/>
  <c r="BU135" i="2"/>
  <c r="BT135" i="2"/>
  <c r="BS135" i="2"/>
  <c r="BR135" i="2"/>
  <c r="BQ135" i="2"/>
  <c r="BP135" i="2"/>
  <c r="BO135" i="2"/>
  <c r="BN135" i="2"/>
  <c r="BM135" i="2"/>
  <c r="BL135" i="2"/>
  <c r="AV135" i="2"/>
  <c r="AU135" i="2"/>
  <c r="AT135" i="2"/>
  <c r="AS135" i="2"/>
  <c r="AR135" i="2"/>
  <c r="AQ135" i="2"/>
  <c r="AP135" i="2"/>
  <c r="AO135" i="2"/>
  <c r="AN135" i="2"/>
  <c r="AM135" i="2"/>
  <c r="W135" i="2"/>
  <c r="V135" i="2"/>
  <c r="U135" i="2"/>
  <c r="T135" i="2"/>
  <c r="S135" i="2"/>
  <c r="R135" i="2"/>
  <c r="Q135" i="2"/>
  <c r="P135" i="2"/>
  <c r="O135" i="2"/>
  <c r="N135" i="2"/>
  <c r="BK134" i="2"/>
  <c r="BJ134" i="2"/>
  <c r="BI134" i="2"/>
  <c r="BH134" i="2"/>
  <c r="BG134" i="2"/>
  <c r="BF134" i="2"/>
  <c r="BE134" i="2"/>
  <c r="BD134" i="2"/>
  <c r="BC134" i="2"/>
  <c r="BB134" i="2"/>
  <c r="BA134" i="2"/>
  <c r="AL134" i="2"/>
  <c r="AK134" i="2"/>
  <c r="AJ134" i="2"/>
  <c r="AI134" i="2"/>
  <c r="AH134" i="2"/>
  <c r="AG134" i="2"/>
  <c r="AF134" i="2"/>
  <c r="AE134" i="2"/>
  <c r="AD134" i="2"/>
  <c r="AC134" i="2"/>
  <c r="AB134" i="2"/>
  <c r="AT134" i="2" s="1"/>
  <c r="M134" i="2"/>
  <c r="L134" i="2"/>
  <c r="K134" i="2"/>
  <c r="J134" i="2"/>
  <c r="I134" i="2"/>
  <c r="H134" i="2"/>
  <c r="G134" i="2"/>
  <c r="F134" i="2"/>
  <c r="E134" i="2"/>
  <c r="D134" i="2"/>
  <c r="C134" i="2"/>
  <c r="BU133" i="2"/>
  <c r="BT133" i="2"/>
  <c r="BS133" i="2"/>
  <c r="BR133" i="2"/>
  <c r="BQ133" i="2"/>
  <c r="BP133" i="2"/>
  <c r="BO133" i="2"/>
  <c r="BN133" i="2"/>
  <c r="BM133" i="2"/>
  <c r="BL133" i="2"/>
  <c r="AV133" i="2"/>
  <c r="AU133" i="2"/>
  <c r="AT133" i="2"/>
  <c r="AS133" i="2"/>
  <c r="AR133" i="2"/>
  <c r="AQ133" i="2"/>
  <c r="AP133" i="2"/>
  <c r="AO133" i="2"/>
  <c r="AN133" i="2"/>
  <c r="AM133" i="2"/>
  <c r="W133" i="2"/>
  <c r="V133" i="2"/>
  <c r="U133" i="2"/>
  <c r="T133" i="2"/>
  <c r="S133" i="2"/>
  <c r="R133" i="2"/>
  <c r="BU132" i="2"/>
  <c r="BT132" i="2"/>
  <c r="BS132" i="2"/>
  <c r="BR132" i="2"/>
  <c r="BQ132" i="2"/>
  <c r="BP132" i="2"/>
  <c r="BO132" i="2"/>
  <c r="BN132" i="2"/>
  <c r="BM132" i="2"/>
  <c r="BL132" i="2"/>
  <c r="AV132" i="2"/>
  <c r="AU132" i="2"/>
  <c r="AT132" i="2"/>
  <c r="AS132" i="2"/>
  <c r="AR132" i="2"/>
  <c r="AQ132" i="2"/>
  <c r="AP132" i="2"/>
  <c r="AO132" i="2"/>
  <c r="AN132" i="2"/>
  <c r="AM132" i="2"/>
  <c r="W132" i="2"/>
  <c r="V132" i="2"/>
  <c r="U132" i="2"/>
  <c r="T132" i="2"/>
  <c r="S132" i="2"/>
  <c r="R132" i="2"/>
  <c r="Q132" i="2"/>
  <c r="P132" i="2"/>
  <c r="O132" i="2"/>
  <c r="N132" i="2"/>
  <c r="BU131" i="2"/>
  <c r="BT131" i="2"/>
  <c r="BS131" i="2"/>
  <c r="BR131" i="2"/>
  <c r="BQ131" i="2"/>
  <c r="BP131" i="2"/>
  <c r="BO131" i="2"/>
  <c r="BN131" i="2"/>
  <c r="BM131" i="2"/>
  <c r="BL131" i="2"/>
  <c r="AV131" i="2"/>
  <c r="AU131" i="2"/>
  <c r="AT131" i="2"/>
  <c r="AS131" i="2"/>
  <c r="AR131" i="2"/>
  <c r="AQ131" i="2"/>
  <c r="AP131" i="2"/>
  <c r="AO131" i="2"/>
  <c r="AN131" i="2"/>
  <c r="AM131" i="2"/>
  <c r="W131" i="2"/>
  <c r="V131" i="2"/>
  <c r="U131" i="2"/>
  <c r="T131" i="2"/>
  <c r="S131" i="2"/>
  <c r="R131" i="2"/>
  <c r="Q131" i="2"/>
  <c r="P131" i="2"/>
  <c r="O131" i="2"/>
  <c r="N131" i="2"/>
  <c r="B23" i="5" l="1"/>
  <c r="BO142" i="2"/>
  <c r="O134" i="2"/>
  <c r="V142" i="2"/>
  <c r="BR138" i="2"/>
  <c r="BO134" i="2"/>
  <c r="AS142" i="2"/>
  <c r="BG147" i="2"/>
  <c r="AU142" i="2"/>
  <c r="BR146" i="2"/>
  <c r="AO142" i="2"/>
  <c r="AM142" i="2"/>
  <c r="BC147" i="2"/>
  <c r="BK147" i="2"/>
  <c r="AM134" i="2"/>
  <c r="AU134" i="2"/>
  <c r="AO134" i="2"/>
  <c r="AS134" i="2"/>
  <c r="F147" i="2"/>
  <c r="J147" i="2"/>
  <c r="AF147" i="2"/>
  <c r="AJ147" i="2"/>
  <c r="BS138" i="2"/>
  <c r="AQ146" i="2"/>
  <c r="BR134" i="2"/>
  <c r="BS134" i="2"/>
  <c r="AO138" i="2"/>
  <c r="AS138" i="2"/>
  <c r="AM138" i="2"/>
  <c r="AQ142" i="2"/>
  <c r="V146" i="2"/>
  <c r="AC147" i="2"/>
  <c r="AG147" i="2"/>
  <c r="AK147" i="2"/>
  <c r="AU146" i="2"/>
  <c r="BD147" i="2"/>
  <c r="BH147" i="2"/>
  <c r="BO146" i="2"/>
  <c r="AQ138" i="2"/>
  <c r="D147" i="2"/>
  <c r="H147" i="2"/>
  <c r="L147" i="2"/>
  <c r="AD147" i="2"/>
  <c r="AH147" i="2"/>
  <c r="AL147" i="2"/>
  <c r="BE147" i="2"/>
  <c r="BI147" i="2"/>
  <c r="BS146" i="2"/>
  <c r="AQ134" i="2"/>
  <c r="AU138" i="2"/>
  <c r="BO138" i="2"/>
  <c r="BR142" i="2"/>
  <c r="BS142" i="2"/>
  <c r="E147" i="2"/>
  <c r="I147" i="2"/>
  <c r="M147" i="2"/>
  <c r="AM146" i="2"/>
  <c r="BB147" i="2"/>
  <c r="BF147" i="2"/>
  <c r="BJ147" i="2"/>
  <c r="V134" i="2"/>
  <c r="R134" i="2"/>
  <c r="N134" i="2"/>
  <c r="U134" i="2"/>
  <c r="Q134" i="2"/>
  <c r="T134" i="2"/>
  <c r="P134" i="2"/>
  <c r="S134" i="2"/>
  <c r="G147" i="2"/>
  <c r="K147" i="2"/>
  <c r="W134" i="2"/>
  <c r="V138" i="2"/>
  <c r="R138" i="2"/>
  <c r="N138" i="2"/>
  <c r="W138" i="2"/>
  <c r="S138" i="2"/>
  <c r="U138" i="2"/>
  <c r="Q138" i="2"/>
  <c r="T138" i="2"/>
  <c r="P138" i="2"/>
  <c r="O138" i="2"/>
  <c r="AE147" i="2"/>
  <c r="AI147" i="2"/>
  <c r="S142" i="2"/>
  <c r="W142" i="2"/>
  <c r="C147" i="2"/>
  <c r="AN134" i="2"/>
  <c r="AR134" i="2"/>
  <c r="AV134" i="2"/>
  <c r="BL134" i="2"/>
  <c r="BP134" i="2"/>
  <c r="BT134" i="2"/>
  <c r="AN138" i="2"/>
  <c r="AR138" i="2"/>
  <c r="AV138" i="2"/>
  <c r="BL138" i="2"/>
  <c r="BP138" i="2"/>
  <c r="BT138" i="2"/>
  <c r="P142" i="2"/>
  <c r="T142" i="2"/>
  <c r="AN142" i="2"/>
  <c r="AR142" i="2"/>
  <c r="AV142" i="2"/>
  <c r="BL142" i="2"/>
  <c r="BP142" i="2"/>
  <c r="BT142" i="2"/>
  <c r="P146" i="2"/>
  <c r="T146" i="2"/>
  <c r="AN146" i="2"/>
  <c r="AR146" i="2"/>
  <c r="AV146" i="2"/>
  <c r="BL146" i="2"/>
  <c r="BP146" i="2"/>
  <c r="BT146" i="2"/>
  <c r="AB147" i="2"/>
  <c r="S146" i="2"/>
  <c r="BM134" i="2"/>
  <c r="BQ134" i="2"/>
  <c r="BU134" i="2"/>
  <c r="BM138" i="2"/>
  <c r="BQ138" i="2"/>
  <c r="BU138" i="2"/>
  <c r="Q142" i="2"/>
  <c r="U142" i="2"/>
  <c r="BM142" i="2"/>
  <c r="BQ142" i="2"/>
  <c r="BU142" i="2"/>
  <c r="Q146" i="2"/>
  <c r="U146" i="2"/>
  <c r="AO146" i="2"/>
  <c r="AS146" i="2"/>
  <c r="BM146" i="2"/>
  <c r="BQ146" i="2"/>
  <c r="BU146" i="2"/>
  <c r="BA147" i="2"/>
  <c r="O142" i="2"/>
  <c r="O146" i="2"/>
  <c r="W146" i="2"/>
  <c r="AP134" i="2"/>
  <c r="BN134" i="2"/>
  <c r="AP138" i="2"/>
  <c r="BN138" i="2"/>
  <c r="N142" i="2"/>
  <c r="R142" i="2"/>
  <c r="AP142" i="2"/>
  <c r="BN142" i="2"/>
  <c r="N146" i="2"/>
  <c r="R146" i="2"/>
  <c r="AP146" i="2"/>
  <c r="BN146" i="2"/>
  <c r="BK8" i="2"/>
  <c r="BJ8" i="2"/>
  <c r="BI8" i="2"/>
  <c r="BH8" i="2"/>
  <c r="BG8" i="2"/>
  <c r="BF8" i="2"/>
  <c r="BE8" i="2"/>
  <c r="BD8" i="2"/>
  <c r="BC8" i="2"/>
  <c r="BB8" i="2"/>
  <c r="BA8" i="2"/>
  <c r="BK12" i="2"/>
  <c r="BJ12" i="2"/>
  <c r="BI12" i="2"/>
  <c r="BH12" i="2"/>
  <c r="BG12" i="2"/>
  <c r="BF12" i="2"/>
  <c r="BE12" i="2"/>
  <c r="BD12" i="2"/>
  <c r="BC12" i="2"/>
  <c r="BB12" i="2"/>
  <c r="BA12" i="2"/>
  <c r="BK16" i="2"/>
  <c r="BJ16" i="2"/>
  <c r="BI16" i="2"/>
  <c r="BH16" i="2"/>
  <c r="BG16" i="2"/>
  <c r="BF16" i="2"/>
  <c r="BE16" i="2"/>
  <c r="BD16" i="2"/>
  <c r="BC16" i="2"/>
  <c r="BB16" i="2"/>
  <c r="BA16" i="2"/>
  <c r="BK20" i="2"/>
  <c r="BJ20" i="2"/>
  <c r="BI20" i="2"/>
  <c r="BH20" i="2"/>
  <c r="BG20" i="2"/>
  <c r="BF20" i="2"/>
  <c r="BE20" i="2"/>
  <c r="BD20" i="2"/>
  <c r="BC20" i="2"/>
  <c r="BB20" i="2"/>
  <c r="BA20" i="2"/>
  <c r="BK29" i="2"/>
  <c r="BJ29" i="2"/>
  <c r="BI29" i="2"/>
  <c r="BH29" i="2"/>
  <c r="BG29" i="2"/>
  <c r="BF29" i="2"/>
  <c r="BE29" i="2"/>
  <c r="BD29" i="2"/>
  <c r="BC29" i="2"/>
  <c r="BB29" i="2"/>
  <c r="BA29" i="2"/>
  <c r="BK33" i="2"/>
  <c r="BJ33" i="2"/>
  <c r="BI33" i="2"/>
  <c r="BH33" i="2"/>
  <c r="BG33" i="2"/>
  <c r="BF33" i="2"/>
  <c r="BE33" i="2"/>
  <c r="BD33" i="2"/>
  <c r="BC33" i="2"/>
  <c r="BB33" i="2"/>
  <c r="BA33" i="2"/>
  <c r="BK37" i="2"/>
  <c r="BJ37" i="2"/>
  <c r="BI37" i="2"/>
  <c r="BH37" i="2"/>
  <c r="BG37" i="2"/>
  <c r="BF37" i="2"/>
  <c r="BE37" i="2"/>
  <c r="BD37" i="2"/>
  <c r="BC37" i="2"/>
  <c r="BB37" i="2"/>
  <c r="BA37" i="2"/>
  <c r="BK41" i="2"/>
  <c r="BJ41" i="2"/>
  <c r="BI41" i="2"/>
  <c r="BH41" i="2"/>
  <c r="BG41" i="2"/>
  <c r="BF41" i="2"/>
  <c r="BE41" i="2"/>
  <c r="BD41" i="2"/>
  <c r="BC41" i="2"/>
  <c r="BB41" i="2"/>
  <c r="BA41" i="2"/>
  <c r="BK50" i="2"/>
  <c r="BJ50" i="2"/>
  <c r="BI50" i="2"/>
  <c r="BH50" i="2"/>
  <c r="BG50" i="2"/>
  <c r="BF50" i="2"/>
  <c r="BE50" i="2"/>
  <c r="BD50" i="2"/>
  <c r="BC50" i="2"/>
  <c r="BB50" i="2"/>
  <c r="BA50" i="2"/>
  <c r="BK54" i="2"/>
  <c r="BJ54" i="2"/>
  <c r="BI54" i="2"/>
  <c r="BH54" i="2"/>
  <c r="BG54" i="2"/>
  <c r="BF54" i="2"/>
  <c r="BE54" i="2"/>
  <c r="BD54" i="2"/>
  <c r="BC54" i="2"/>
  <c r="BB54" i="2"/>
  <c r="BA54" i="2"/>
  <c r="BK58" i="2"/>
  <c r="BJ58" i="2"/>
  <c r="BI58" i="2"/>
  <c r="BH58" i="2"/>
  <c r="BG58" i="2"/>
  <c r="BF58" i="2"/>
  <c r="BE58" i="2"/>
  <c r="BD58" i="2"/>
  <c r="BC58" i="2"/>
  <c r="BB58" i="2"/>
  <c r="BA58" i="2"/>
  <c r="BK62" i="2"/>
  <c r="BJ62" i="2"/>
  <c r="BI62" i="2"/>
  <c r="BH62" i="2"/>
  <c r="BG62" i="2"/>
  <c r="BF62" i="2"/>
  <c r="BE62" i="2"/>
  <c r="BD62" i="2"/>
  <c r="BC62" i="2"/>
  <c r="BB62" i="2"/>
  <c r="BA62" i="2"/>
  <c r="BK71" i="2"/>
  <c r="BJ71" i="2"/>
  <c r="BI71" i="2"/>
  <c r="BH71" i="2"/>
  <c r="BG71" i="2"/>
  <c r="BF71" i="2"/>
  <c r="BE71" i="2"/>
  <c r="BD71" i="2"/>
  <c r="BC71" i="2"/>
  <c r="BB71" i="2"/>
  <c r="BA71" i="2"/>
  <c r="BK75" i="2"/>
  <c r="BJ75" i="2"/>
  <c r="BI75" i="2"/>
  <c r="BH75" i="2"/>
  <c r="BG75" i="2"/>
  <c r="BF75" i="2"/>
  <c r="BE75" i="2"/>
  <c r="BD75" i="2"/>
  <c r="BC75" i="2"/>
  <c r="BB75" i="2"/>
  <c r="BA75" i="2"/>
  <c r="BK79" i="2"/>
  <c r="BJ79" i="2"/>
  <c r="BI79" i="2"/>
  <c r="BH79" i="2"/>
  <c r="BG79" i="2"/>
  <c r="BF79" i="2"/>
  <c r="BE79" i="2"/>
  <c r="BD79" i="2"/>
  <c r="BC79" i="2"/>
  <c r="BB79" i="2"/>
  <c r="BA79" i="2"/>
  <c r="BK83" i="2"/>
  <c r="BJ83" i="2"/>
  <c r="BI83" i="2"/>
  <c r="BH83" i="2"/>
  <c r="BG83" i="2"/>
  <c r="BF83" i="2"/>
  <c r="BE83" i="2"/>
  <c r="BD83" i="2"/>
  <c r="BC83" i="2"/>
  <c r="BB83" i="2"/>
  <c r="BA83" i="2"/>
  <c r="BK92" i="2"/>
  <c r="BJ92" i="2"/>
  <c r="BI92" i="2"/>
  <c r="BH92" i="2"/>
  <c r="BG92" i="2"/>
  <c r="BF92" i="2"/>
  <c r="BE92" i="2"/>
  <c r="BD92" i="2"/>
  <c r="BC92" i="2"/>
  <c r="BB92" i="2"/>
  <c r="BA92" i="2"/>
  <c r="BK96" i="2"/>
  <c r="BJ96" i="2"/>
  <c r="BI96" i="2"/>
  <c r="BH96" i="2"/>
  <c r="BG96" i="2"/>
  <c r="BF96" i="2"/>
  <c r="BE96" i="2"/>
  <c r="BD96" i="2"/>
  <c r="BC96" i="2"/>
  <c r="BB96" i="2"/>
  <c r="BA96" i="2"/>
  <c r="BK100" i="2"/>
  <c r="BJ100" i="2"/>
  <c r="BI100" i="2"/>
  <c r="BH100" i="2"/>
  <c r="BG100" i="2"/>
  <c r="BF100" i="2"/>
  <c r="BE100" i="2"/>
  <c r="BD100" i="2"/>
  <c r="BC100" i="2"/>
  <c r="BB100" i="2"/>
  <c r="BA100" i="2"/>
  <c r="BK104" i="2"/>
  <c r="BJ104" i="2"/>
  <c r="BI104" i="2"/>
  <c r="BH104" i="2"/>
  <c r="BG104" i="2"/>
  <c r="BF104" i="2"/>
  <c r="BE104" i="2"/>
  <c r="BD104" i="2"/>
  <c r="BC104" i="2"/>
  <c r="BB104" i="2"/>
  <c r="BA104" i="2"/>
  <c r="AL104" i="2"/>
  <c r="AK104" i="2"/>
  <c r="AJ104" i="2"/>
  <c r="AI104" i="2"/>
  <c r="AH104" i="2"/>
  <c r="AG104" i="2"/>
  <c r="AF104" i="2"/>
  <c r="AE104" i="2"/>
  <c r="AD104" i="2"/>
  <c r="AC104" i="2"/>
  <c r="AB104" i="2"/>
  <c r="AL100" i="2"/>
  <c r="AK100" i="2"/>
  <c r="AJ100" i="2"/>
  <c r="AI100" i="2"/>
  <c r="AH100" i="2"/>
  <c r="AG100" i="2"/>
  <c r="AF100" i="2"/>
  <c r="AE100" i="2"/>
  <c r="AD100" i="2"/>
  <c r="AC100" i="2"/>
  <c r="AB100" i="2"/>
  <c r="AL96" i="2"/>
  <c r="AK96" i="2"/>
  <c r="AJ96" i="2"/>
  <c r="AI96" i="2"/>
  <c r="AH96" i="2"/>
  <c r="AG96" i="2"/>
  <c r="AF96" i="2"/>
  <c r="AE96" i="2"/>
  <c r="AD96" i="2"/>
  <c r="AC96" i="2"/>
  <c r="AB96" i="2"/>
  <c r="AL92" i="2"/>
  <c r="AK92" i="2"/>
  <c r="AJ92" i="2"/>
  <c r="AI92" i="2"/>
  <c r="AH92" i="2"/>
  <c r="AG92" i="2"/>
  <c r="AF92" i="2"/>
  <c r="AE92" i="2"/>
  <c r="AD92" i="2"/>
  <c r="AC92" i="2"/>
  <c r="AB92" i="2"/>
  <c r="AL83" i="2"/>
  <c r="AK83" i="2"/>
  <c r="AJ83" i="2"/>
  <c r="AI83" i="2"/>
  <c r="AH83" i="2"/>
  <c r="AG83" i="2"/>
  <c r="AF83" i="2"/>
  <c r="AE83" i="2"/>
  <c r="AD83" i="2"/>
  <c r="AC83" i="2"/>
  <c r="AB83" i="2"/>
  <c r="AL79" i="2"/>
  <c r="AK79" i="2"/>
  <c r="AJ79" i="2"/>
  <c r="AI79" i="2"/>
  <c r="AH79" i="2"/>
  <c r="AG79" i="2"/>
  <c r="AF79" i="2"/>
  <c r="AE79" i="2"/>
  <c r="AD79" i="2"/>
  <c r="AC79" i="2"/>
  <c r="AB79" i="2"/>
  <c r="AL75" i="2"/>
  <c r="AK75" i="2"/>
  <c r="AJ75" i="2"/>
  <c r="AI75" i="2"/>
  <c r="AH75" i="2"/>
  <c r="AG75" i="2"/>
  <c r="AF75" i="2"/>
  <c r="AE75" i="2"/>
  <c r="AD75" i="2"/>
  <c r="AC75" i="2"/>
  <c r="AB75" i="2"/>
  <c r="AL71" i="2"/>
  <c r="AK71" i="2"/>
  <c r="AJ71" i="2"/>
  <c r="AI71" i="2"/>
  <c r="AH71" i="2"/>
  <c r="AG71" i="2"/>
  <c r="AF71" i="2"/>
  <c r="AE71" i="2"/>
  <c r="AD71" i="2"/>
  <c r="AC71" i="2"/>
  <c r="AB71" i="2"/>
  <c r="AL62" i="2"/>
  <c r="AK62" i="2"/>
  <c r="AJ62" i="2"/>
  <c r="AI62" i="2"/>
  <c r="AH62" i="2"/>
  <c r="AG62" i="2"/>
  <c r="AF62" i="2"/>
  <c r="AE62" i="2"/>
  <c r="AD62" i="2"/>
  <c r="AC62" i="2"/>
  <c r="AB62" i="2"/>
  <c r="AL58" i="2"/>
  <c r="AK58" i="2"/>
  <c r="AJ58" i="2"/>
  <c r="AI58" i="2"/>
  <c r="AH58" i="2"/>
  <c r="AG58" i="2"/>
  <c r="AF58" i="2"/>
  <c r="AE58" i="2"/>
  <c r="AD58" i="2"/>
  <c r="AC58" i="2"/>
  <c r="AB58" i="2"/>
  <c r="AL54" i="2"/>
  <c r="AK54" i="2"/>
  <c r="AJ54" i="2"/>
  <c r="AI54" i="2"/>
  <c r="AH54" i="2"/>
  <c r="AG54" i="2"/>
  <c r="AF54" i="2"/>
  <c r="AE54" i="2"/>
  <c r="AD54" i="2"/>
  <c r="AC54" i="2"/>
  <c r="AB54" i="2"/>
  <c r="AL50" i="2"/>
  <c r="AK50" i="2"/>
  <c r="AJ50" i="2"/>
  <c r="AI50" i="2"/>
  <c r="AH50" i="2"/>
  <c r="AG50" i="2"/>
  <c r="AF50" i="2"/>
  <c r="AE50" i="2"/>
  <c r="AD50" i="2"/>
  <c r="AC50" i="2"/>
  <c r="AB50" i="2"/>
  <c r="AL41" i="2"/>
  <c r="AK41" i="2"/>
  <c r="AJ41" i="2"/>
  <c r="AI41" i="2"/>
  <c r="AH41" i="2"/>
  <c r="AG41" i="2"/>
  <c r="AF41" i="2"/>
  <c r="AE41" i="2"/>
  <c r="AD41" i="2"/>
  <c r="AC41" i="2"/>
  <c r="AB41" i="2"/>
  <c r="AL37" i="2"/>
  <c r="AK37" i="2"/>
  <c r="AJ37" i="2"/>
  <c r="AI37" i="2"/>
  <c r="AH37" i="2"/>
  <c r="AG37" i="2"/>
  <c r="AF37" i="2"/>
  <c r="AE37" i="2"/>
  <c r="AD37" i="2"/>
  <c r="AC37" i="2"/>
  <c r="AB37" i="2"/>
  <c r="AL33" i="2"/>
  <c r="AK33" i="2"/>
  <c r="AJ33" i="2"/>
  <c r="AI33" i="2"/>
  <c r="AH33" i="2"/>
  <c r="AG33" i="2"/>
  <c r="AF33" i="2"/>
  <c r="AE33" i="2"/>
  <c r="AD33" i="2"/>
  <c r="AC33" i="2"/>
  <c r="AB33" i="2"/>
  <c r="AL29" i="2"/>
  <c r="AK29" i="2"/>
  <c r="AJ29" i="2"/>
  <c r="AI29" i="2"/>
  <c r="AH29" i="2"/>
  <c r="AG29" i="2"/>
  <c r="AF29" i="2"/>
  <c r="AE29" i="2"/>
  <c r="AD29" i="2"/>
  <c r="AC29" i="2"/>
  <c r="AB29" i="2"/>
  <c r="AL20" i="2"/>
  <c r="AK20" i="2"/>
  <c r="AJ20" i="2"/>
  <c r="AI20" i="2"/>
  <c r="AH20" i="2"/>
  <c r="AG20" i="2"/>
  <c r="AF20" i="2"/>
  <c r="AE20" i="2"/>
  <c r="AD20" i="2"/>
  <c r="AC20" i="2"/>
  <c r="AB20" i="2"/>
  <c r="AL16" i="2"/>
  <c r="AK16" i="2"/>
  <c r="AJ16" i="2"/>
  <c r="AI16" i="2"/>
  <c r="AH16" i="2"/>
  <c r="AG16" i="2"/>
  <c r="AF16" i="2"/>
  <c r="AE16" i="2"/>
  <c r="AD16" i="2"/>
  <c r="AC16" i="2"/>
  <c r="AB16" i="2"/>
  <c r="AL12" i="2"/>
  <c r="AK12" i="2"/>
  <c r="AJ12" i="2"/>
  <c r="AI12" i="2"/>
  <c r="AH12" i="2"/>
  <c r="AG12" i="2"/>
  <c r="AF12" i="2"/>
  <c r="AE12" i="2"/>
  <c r="AD12" i="2"/>
  <c r="AC12" i="2"/>
  <c r="AB12" i="2"/>
  <c r="AL8" i="2"/>
  <c r="AK8" i="2"/>
  <c r="AJ8" i="2"/>
  <c r="AI8" i="2"/>
  <c r="AH8" i="2"/>
  <c r="AG8" i="2"/>
  <c r="AF8" i="2"/>
  <c r="AE8" i="2"/>
  <c r="AD8" i="2"/>
  <c r="AC8" i="2"/>
  <c r="AB8" i="2"/>
  <c r="M8" i="2"/>
  <c r="L8" i="2"/>
  <c r="K8" i="2"/>
  <c r="J8" i="2"/>
  <c r="I8" i="2"/>
  <c r="H8" i="2"/>
  <c r="G8" i="2"/>
  <c r="F8" i="2"/>
  <c r="E8" i="2"/>
  <c r="D8" i="2"/>
  <c r="C8" i="2"/>
  <c r="M12" i="2"/>
  <c r="L12" i="2"/>
  <c r="K12" i="2"/>
  <c r="J12" i="2"/>
  <c r="I12" i="2"/>
  <c r="H12" i="2"/>
  <c r="G12" i="2"/>
  <c r="F12" i="2"/>
  <c r="E12" i="2"/>
  <c r="D12" i="2"/>
  <c r="C12" i="2"/>
  <c r="M16" i="2"/>
  <c r="L16" i="2"/>
  <c r="K16" i="2"/>
  <c r="J16" i="2"/>
  <c r="I16" i="2"/>
  <c r="H16" i="2"/>
  <c r="G16" i="2"/>
  <c r="F16" i="2"/>
  <c r="E16" i="2"/>
  <c r="D16" i="2"/>
  <c r="C16" i="2"/>
  <c r="M20" i="2"/>
  <c r="L20" i="2"/>
  <c r="K20" i="2"/>
  <c r="J20" i="2"/>
  <c r="I20" i="2"/>
  <c r="H20" i="2"/>
  <c r="G20" i="2"/>
  <c r="F20" i="2"/>
  <c r="E20" i="2"/>
  <c r="D20" i="2"/>
  <c r="C20" i="2"/>
  <c r="M29" i="2"/>
  <c r="L29" i="2"/>
  <c r="K29" i="2"/>
  <c r="J29" i="2"/>
  <c r="I29" i="2"/>
  <c r="H29" i="2"/>
  <c r="G29" i="2"/>
  <c r="F29" i="2"/>
  <c r="E29" i="2"/>
  <c r="D29" i="2"/>
  <c r="C29" i="2"/>
  <c r="M33" i="2"/>
  <c r="L33" i="2"/>
  <c r="K33" i="2"/>
  <c r="J33" i="2"/>
  <c r="I33" i="2"/>
  <c r="H33" i="2"/>
  <c r="G33" i="2"/>
  <c r="F33" i="2"/>
  <c r="E33" i="2"/>
  <c r="D33" i="2"/>
  <c r="C33" i="2"/>
  <c r="M37" i="2"/>
  <c r="L37" i="2"/>
  <c r="K37" i="2"/>
  <c r="J37" i="2"/>
  <c r="I37" i="2"/>
  <c r="H37" i="2"/>
  <c r="G37" i="2"/>
  <c r="F37" i="2"/>
  <c r="E37" i="2"/>
  <c r="D37" i="2"/>
  <c r="C37" i="2"/>
  <c r="M41" i="2"/>
  <c r="L41" i="2"/>
  <c r="K41" i="2"/>
  <c r="J41" i="2"/>
  <c r="I41" i="2"/>
  <c r="H41" i="2"/>
  <c r="G41" i="2"/>
  <c r="F41" i="2"/>
  <c r="E41" i="2"/>
  <c r="D41" i="2"/>
  <c r="C41" i="2"/>
  <c r="M50" i="2"/>
  <c r="L50" i="2"/>
  <c r="K50" i="2"/>
  <c r="J50" i="2"/>
  <c r="I50" i="2"/>
  <c r="H50" i="2"/>
  <c r="G50" i="2"/>
  <c r="F50" i="2"/>
  <c r="E50" i="2"/>
  <c r="D50" i="2"/>
  <c r="C50" i="2"/>
  <c r="M54" i="2"/>
  <c r="L54" i="2"/>
  <c r="K54" i="2"/>
  <c r="J54" i="2"/>
  <c r="I54" i="2"/>
  <c r="H54" i="2"/>
  <c r="G54" i="2"/>
  <c r="F54" i="2"/>
  <c r="E54" i="2"/>
  <c r="D54" i="2"/>
  <c r="C54" i="2"/>
  <c r="M58" i="2"/>
  <c r="L58" i="2"/>
  <c r="K58" i="2"/>
  <c r="J58" i="2"/>
  <c r="I58" i="2"/>
  <c r="H58" i="2"/>
  <c r="G58" i="2"/>
  <c r="F58" i="2"/>
  <c r="E58" i="2"/>
  <c r="D58" i="2"/>
  <c r="C58" i="2"/>
  <c r="M62" i="2"/>
  <c r="L62" i="2"/>
  <c r="K62" i="2"/>
  <c r="J62" i="2"/>
  <c r="I62" i="2"/>
  <c r="H62" i="2"/>
  <c r="G62" i="2"/>
  <c r="F62" i="2"/>
  <c r="E62" i="2"/>
  <c r="D62" i="2"/>
  <c r="C62" i="2"/>
  <c r="M71" i="2"/>
  <c r="L71" i="2"/>
  <c r="K71" i="2"/>
  <c r="J71" i="2"/>
  <c r="I71" i="2"/>
  <c r="H71" i="2"/>
  <c r="G71" i="2"/>
  <c r="F71" i="2"/>
  <c r="E71" i="2"/>
  <c r="D71" i="2"/>
  <c r="C71" i="2"/>
  <c r="M75" i="2"/>
  <c r="L75" i="2"/>
  <c r="K75" i="2"/>
  <c r="J75" i="2"/>
  <c r="I75" i="2"/>
  <c r="H75" i="2"/>
  <c r="G75" i="2"/>
  <c r="F75" i="2"/>
  <c r="E75" i="2"/>
  <c r="D75" i="2"/>
  <c r="C75" i="2"/>
  <c r="M79" i="2"/>
  <c r="L79" i="2"/>
  <c r="K79" i="2"/>
  <c r="J79" i="2"/>
  <c r="I79" i="2"/>
  <c r="H79" i="2"/>
  <c r="G79" i="2"/>
  <c r="F79" i="2"/>
  <c r="E79" i="2"/>
  <c r="D79" i="2"/>
  <c r="C79" i="2"/>
  <c r="M83" i="2"/>
  <c r="L83" i="2"/>
  <c r="K83" i="2"/>
  <c r="J83" i="2"/>
  <c r="I83" i="2"/>
  <c r="H83" i="2"/>
  <c r="G83" i="2"/>
  <c r="F83" i="2"/>
  <c r="E83" i="2"/>
  <c r="D83" i="2"/>
  <c r="C83" i="2"/>
  <c r="M92" i="2"/>
  <c r="L92" i="2"/>
  <c r="K92" i="2"/>
  <c r="J92" i="2"/>
  <c r="I92" i="2"/>
  <c r="H92" i="2"/>
  <c r="G92" i="2"/>
  <c r="F92" i="2"/>
  <c r="E92" i="2"/>
  <c r="D92" i="2"/>
  <c r="C92" i="2"/>
  <c r="M96" i="2"/>
  <c r="L96" i="2"/>
  <c r="K96" i="2"/>
  <c r="J96" i="2"/>
  <c r="I96" i="2"/>
  <c r="H96" i="2"/>
  <c r="G96" i="2"/>
  <c r="F96" i="2"/>
  <c r="E96" i="2"/>
  <c r="D96" i="2"/>
  <c r="C96" i="2"/>
  <c r="M100" i="2"/>
  <c r="L100" i="2"/>
  <c r="K100" i="2"/>
  <c r="J100" i="2"/>
  <c r="I100" i="2"/>
  <c r="H100" i="2"/>
  <c r="G100" i="2"/>
  <c r="F100" i="2"/>
  <c r="E100" i="2"/>
  <c r="D100" i="2"/>
  <c r="C100" i="2"/>
  <c r="M104" i="2"/>
  <c r="L104" i="2"/>
  <c r="K104" i="2"/>
  <c r="J104" i="2"/>
  <c r="I104" i="2"/>
  <c r="H104" i="2"/>
  <c r="G104" i="2"/>
  <c r="F104" i="2"/>
  <c r="E104" i="2"/>
  <c r="D104" i="2"/>
  <c r="C104" i="2"/>
  <c r="V147" i="2" l="1"/>
  <c r="R147" i="2"/>
  <c r="N147" i="2"/>
  <c r="U147" i="2"/>
  <c r="Q147" i="2"/>
  <c r="T147" i="2"/>
  <c r="P147" i="2"/>
  <c r="W147" i="2"/>
  <c r="S147" i="2"/>
  <c r="O147" i="2"/>
  <c r="BR147" i="2"/>
  <c r="BN147" i="2"/>
  <c r="BU147" i="2"/>
  <c r="BQ147" i="2"/>
  <c r="BM147" i="2"/>
  <c r="BT147" i="2"/>
  <c r="BP147" i="2"/>
  <c r="BL147" i="2"/>
  <c r="BS147" i="2"/>
  <c r="BO147" i="2"/>
  <c r="AT147" i="2"/>
  <c r="AP147" i="2"/>
  <c r="AS147" i="2"/>
  <c r="AO147" i="2"/>
  <c r="AV147" i="2"/>
  <c r="AR147" i="2"/>
  <c r="AN147" i="2"/>
  <c r="AU147" i="2"/>
  <c r="AQ147" i="2"/>
  <c r="AM147" i="2"/>
  <c r="BL5" i="2"/>
  <c r="BM5" i="2"/>
  <c r="BN5" i="2"/>
  <c r="BO5" i="2"/>
  <c r="BP5" i="2"/>
  <c r="BL6" i="2"/>
  <c r="BM6" i="2"/>
  <c r="BN6" i="2"/>
  <c r="BO6" i="2"/>
  <c r="BP6" i="2"/>
  <c r="BL7" i="2"/>
  <c r="BM7" i="2"/>
  <c r="BN7" i="2"/>
  <c r="BO7" i="2"/>
  <c r="BP7" i="2"/>
  <c r="BL8" i="2"/>
  <c r="BM8" i="2"/>
  <c r="BN8" i="2"/>
  <c r="BO8" i="2"/>
  <c r="BP8" i="2"/>
  <c r="BL9" i="2"/>
  <c r="BM9" i="2"/>
  <c r="BN9" i="2"/>
  <c r="BO9" i="2"/>
  <c r="BP9" i="2"/>
  <c r="BL10" i="2"/>
  <c r="BM10" i="2"/>
  <c r="BN10" i="2"/>
  <c r="BO10" i="2"/>
  <c r="BP10" i="2"/>
  <c r="BL11" i="2"/>
  <c r="BM11" i="2"/>
  <c r="BN11" i="2"/>
  <c r="BO11" i="2"/>
  <c r="BP11" i="2"/>
  <c r="BL12" i="2"/>
  <c r="BM12" i="2"/>
  <c r="BN12" i="2"/>
  <c r="BO12" i="2"/>
  <c r="BP12" i="2"/>
  <c r="BL13" i="2"/>
  <c r="BM13" i="2"/>
  <c r="BN13" i="2"/>
  <c r="BO13" i="2"/>
  <c r="BP13" i="2"/>
  <c r="BL14" i="2"/>
  <c r="BM14" i="2"/>
  <c r="BN14" i="2"/>
  <c r="BO14" i="2"/>
  <c r="BP14" i="2"/>
  <c r="BL15" i="2"/>
  <c r="BM15" i="2"/>
  <c r="BN15" i="2"/>
  <c r="BO15" i="2"/>
  <c r="BP15" i="2"/>
  <c r="BL26" i="2" l="1"/>
  <c r="BM26" i="2"/>
  <c r="BN26" i="2"/>
  <c r="BO26" i="2"/>
  <c r="BP26" i="2"/>
  <c r="BL27" i="2"/>
  <c r="BM27" i="2"/>
  <c r="BN27" i="2"/>
  <c r="BO27" i="2"/>
  <c r="BP27" i="2"/>
  <c r="BL28" i="2"/>
  <c r="BM28" i="2"/>
  <c r="BN28" i="2"/>
  <c r="BO28" i="2"/>
  <c r="BP28" i="2"/>
  <c r="BL29" i="2"/>
  <c r="BM29" i="2"/>
  <c r="BN29" i="2"/>
  <c r="BO29" i="2"/>
  <c r="BP29" i="2"/>
  <c r="BL30" i="2"/>
  <c r="BM30" i="2"/>
  <c r="BN30" i="2"/>
  <c r="BO30" i="2"/>
  <c r="BP30" i="2"/>
  <c r="BL31" i="2"/>
  <c r="BM31" i="2"/>
  <c r="BN31" i="2"/>
  <c r="BO31" i="2"/>
  <c r="BP31" i="2"/>
  <c r="BL32" i="2"/>
  <c r="BM32" i="2"/>
  <c r="BN32" i="2"/>
  <c r="BO32" i="2"/>
  <c r="BP32" i="2"/>
  <c r="BL33" i="2"/>
  <c r="BM33" i="2"/>
  <c r="BN33" i="2"/>
  <c r="BO33" i="2"/>
  <c r="BP33" i="2"/>
  <c r="BL34" i="2"/>
  <c r="BM34" i="2"/>
  <c r="BN34" i="2"/>
  <c r="BO34" i="2"/>
  <c r="BP34" i="2"/>
  <c r="BL35" i="2"/>
  <c r="BM35" i="2"/>
  <c r="BN35" i="2"/>
  <c r="BO35" i="2"/>
  <c r="BP35" i="2"/>
  <c r="BL36" i="2"/>
  <c r="BM36" i="2"/>
  <c r="BN36" i="2"/>
  <c r="BO36" i="2"/>
  <c r="BP36" i="2"/>
  <c r="BL68" i="2" l="1"/>
  <c r="BM68" i="2"/>
  <c r="BN68" i="2"/>
  <c r="BO68" i="2"/>
  <c r="BP68" i="2"/>
  <c r="BL69" i="2"/>
  <c r="BM69" i="2"/>
  <c r="BN69" i="2"/>
  <c r="BO69" i="2"/>
  <c r="BP69" i="2"/>
  <c r="BL70" i="2"/>
  <c r="BM70" i="2"/>
  <c r="BN70" i="2"/>
  <c r="BO70" i="2"/>
  <c r="BP70" i="2"/>
  <c r="BL71" i="2"/>
  <c r="BM71" i="2"/>
  <c r="BN71" i="2"/>
  <c r="BO71" i="2"/>
  <c r="BP71" i="2"/>
  <c r="BL72" i="2"/>
  <c r="BM72" i="2"/>
  <c r="BN72" i="2"/>
  <c r="BO72" i="2"/>
  <c r="BP72" i="2"/>
  <c r="BL73" i="2"/>
  <c r="BM73" i="2"/>
  <c r="BN73" i="2"/>
  <c r="BO73" i="2"/>
  <c r="BP73" i="2"/>
  <c r="BL74" i="2"/>
  <c r="BM74" i="2"/>
  <c r="BN74" i="2"/>
  <c r="BO74" i="2"/>
  <c r="BP74" i="2"/>
  <c r="BL75" i="2"/>
  <c r="BM75" i="2"/>
  <c r="BN75" i="2"/>
  <c r="BO75" i="2"/>
  <c r="BP75" i="2"/>
  <c r="BL76" i="2"/>
  <c r="BM76" i="2"/>
  <c r="BN76" i="2"/>
  <c r="BO76" i="2"/>
  <c r="BP76" i="2"/>
  <c r="BL77" i="2"/>
  <c r="BM77" i="2"/>
  <c r="BN77" i="2"/>
  <c r="BO77" i="2"/>
  <c r="BP77" i="2"/>
  <c r="BL78" i="2"/>
  <c r="BM78" i="2"/>
  <c r="BN78" i="2"/>
  <c r="BO78" i="2"/>
  <c r="BP78" i="2"/>
  <c r="BK21" i="2" l="1"/>
  <c r="BJ21" i="2"/>
  <c r="BI21" i="2"/>
  <c r="BH21" i="2"/>
  <c r="BG21" i="2"/>
  <c r="BF21" i="2"/>
  <c r="BE21" i="2"/>
  <c r="BD21" i="2"/>
  <c r="BC21" i="2"/>
  <c r="BB21" i="2"/>
  <c r="BA21" i="2"/>
  <c r="AL21" i="2"/>
  <c r="AK21" i="2"/>
  <c r="AJ21" i="2"/>
  <c r="AI21" i="2"/>
  <c r="AH21" i="2"/>
  <c r="AG21" i="2"/>
  <c r="AF21" i="2"/>
  <c r="AE21" i="2"/>
  <c r="AD21" i="2"/>
  <c r="AC21" i="2"/>
  <c r="AB21" i="2"/>
  <c r="M21" i="2"/>
  <c r="L21" i="2"/>
  <c r="K21" i="2"/>
  <c r="J21" i="2"/>
  <c r="I21" i="2"/>
  <c r="H21" i="2"/>
  <c r="G21" i="2"/>
  <c r="F21" i="2"/>
  <c r="E21" i="2"/>
  <c r="D21" i="2"/>
  <c r="C21" i="2"/>
  <c r="U21" i="2" s="1"/>
  <c r="BU20" i="2"/>
  <c r="BT20" i="2"/>
  <c r="BS20" i="2"/>
  <c r="BR20" i="2"/>
  <c r="BQ20" i="2"/>
  <c r="BP20" i="2"/>
  <c r="BO20" i="2"/>
  <c r="BN20" i="2"/>
  <c r="BM20" i="2"/>
  <c r="BL20" i="2"/>
  <c r="AV20" i="2"/>
  <c r="AU20" i="2"/>
  <c r="AT20" i="2"/>
  <c r="AS20" i="2"/>
  <c r="AR20" i="2"/>
  <c r="AQ20" i="2"/>
  <c r="AP20" i="2"/>
  <c r="AO20" i="2"/>
  <c r="AN20" i="2"/>
  <c r="AM20" i="2"/>
  <c r="W20" i="2"/>
  <c r="V20" i="2"/>
  <c r="U20" i="2"/>
  <c r="T20" i="2"/>
  <c r="S20" i="2"/>
  <c r="R20" i="2"/>
  <c r="Q20" i="2"/>
  <c r="P20" i="2"/>
  <c r="O20" i="2"/>
  <c r="N20" i="2"/>
  <c r="BU19" i="2"/>
  <c r="BT19" i="2"/>
  <c r="BS19" i="2"/>
  <c r="BR19" i="2"/>
  <c r="BQ19" i="2"/>
  <c r="BP19" i="2"/>
  <c r="BO19" i="2"/>
  <c r="BN19" i="2"/>
  <c r="BM19" i="2"/>
  <c r="BL19" i="2"/>
  <c r="AV19" i="2"/>
  <c r="AU19" i="2"/>
  <c r="AT19" i="2"/>
  <c r="AS19" i="2"/>
  <c r="AR19" i="2"/>
  <c r="AQ19" i="2"/>
  <c r="AP19" i="2"/>
  <c r="AO19" i="2"/>
  <c r="AN19" i="2"/>
  <c r="AM19" i="2"/>
  <c r="W19" i="2"/>
  <c r="V19" i="2"/>
  <c r="U19" i="2"/>
  <c r="T19" i="2"/>
  <c r="S19" i="2"/>
  <c r="R19" i="2"/>
  <c r="Q19" i="2"/>
  <c r="P19" i="2"/>
  <c r="O19" i="2"/>
  <c r="N19" i="2"/>
  <c r="BU18" i="2"/>
  <c r="BT18" i="2"/>
  <c r="BS18" i="2"/>
  <c r="BR18" i="2"/>
  <c r="BQ18" i="2"/>
  <c r="BP18" i="2"/>
  <c r="BO18" i="2"/>
  <c r="BN18" i="2"/>
  <c r="BM18" i="2"/>
  <c r="BL18" i="2"/>
  <c r="AV18" i="2"/>
  <c r="AU18" i="2"/>
  <c r="AT18" i="2"/>
  <c r="AS18" i="2"/>
  <c r="AR18" i="2"/>
  <c r="AQ18" i="2"/>
  <c r="AP18" i="2"/>
  <c r="AO18" i="2"/>
  <c r="AN18" i="2"/>
  <c r="AM18" i="2"/>
  <c r="W18" i="2"/>
  <c r="V18" i="2"/>
  <c r="U18" i="2"/>
  <c r="T18" i="2"/>
  <c r="S18" i="2"/>
  <c r="R18" i="2"/>
  <c r="Q18" i="2"/>
  <c r="P18" i="2"/>
  <c r="O18" i="2"/>
  <c r="N18" i="2"/>
  <c r="BU17" i="2"/>
  <c r="BT17" i="2"/>
  <c r="BS17" i="2"/>
  <c r="BR17" i="2"/>
  <c r="BQ17" i="2"/>
  <c r="BP17" i="2"/>
  <c r="BO17" i="2"/>
  <c r="BN17" i="2"/>
  <c r="BM17" i="2"/>
  <c r="BL17" i="2"/>
  <c r="AV17" i="2"/>
  <c r="AU17" i="2"/>
  <c r="AT17" i="2"/>
  <c r="AS17" i="2"/>
  <c r="AR17" i="2"/>
  <c r="AQ17" i="2"/>
  <c r="AP17" i="2"/>
  <c r="AO17" i="2"/>
  <c r="AN17" i="2"/>
  <c r="AM17" i="2"/>
  <c r="W17" i="2"/>
  <c r="V17" i="2"/>
  <c r="U17" i="2"/>
  <c r="T17" i="2"/>
  <c r="S17" i="2"/>
  <c r="R17" i="2"/>
  <c r="Q17" i="2"/>
  <c r="P17" i="2"/>
  <c r="O17" i="2"/>
  <c r="N17" i="2"/>
  <c r="BU16" i="2"/>
  <c r="BT16" i="2"/>
  <c r="BS16" i="2"/>
  <c r="BR16" i="2"/>
  <c r="BQ16" i="2"/>
  <c r="BP16" i="2"/>
  <c r="BO16" i="2"/>
  <c r="BN16" i="2"/>
  <c r="BM16" i="2"/>
  <c r="BL16" i="2"/>
  <c r="AV16" i="2"/>
  <c r="AU16" i="2"/>
  <c r="AT16" i="2"/>
  <c r="AS16" i="2"/>
  <c r="AR16" i="2"/>
  <c r="AQ16" i="2"/>
  <c r="AP16" i="2"/>
  <c r="AO16" i="2"/>
  <c r="AN16" i="2"/>
  <c r="AM16" i="2"/>
  <c r="W16" i="2"/>
  <c r="V16" i="2"/>
  <c r="U16" i="2"/>
  <c r="T16" i="2"/>
  <c r="S16" i="2"/>
  <c r="R16" i="2"/>
  <c r="Q16" i="2"/>
  <c r="P16" i="2"/>
  <c r="O16" i="2"/>
  <c r="N16" i="2"/>
  <c r="BU15" i="2"/>
  <c r="BT15" i="2"/>
  <c r="BS15" i="2"/>
  <c r="BR15" i="2"/>
  <c r="BQ15" i="2"/>
  <c r="AV15" i="2"/>
  <c r="AU15" i="2"/>
  <c r="AT15" i="2"/>
  <c r="AS15" i="2"/>
  <c r="AR15" i="2"/>
  <c r="AQ15" i="2"/>
  <c r="AP15" i="2"/>
  <c r="AO15" i="2"/>
  <c r="AN15" i="2"/>
  <c r="AM15" i="2"/>
  <c r="W15" i="2"/>
  <c r="V15" i="2"/>
  <c r="U15" i="2"/>
  <c r="T15" i="2"/>
  <c r="S15" i="2"/>
  <c r="R15" i="2"/>
  <c r="Q15" i="2"/>
  <c r="P15" i="2"/>
  <c r="O15" i="2"/>
  <c r="N15" i="2"/>
  <c r="BU14" i="2"/>
  <c r="BT14" i="2"/>
  <c r="BS14" i="2"/>
  <c r="BR14" i="2"/>
  <c r="BQ14" i="2"/>
  <c r="AV14" i="2"/>
  <c r="AU14" i="2"/>
  <c r="AT14" i="2"/>
  <c r="AS14" i="2"/>
  <c r="AR14" i="2"/>
  <c r="AQ14" i="2"/>
  <c r="AP14" i="2"/>
  <c r="AO14" i="2"/>
  <c r="AN14" i="2"/>
  <c r="AM14" i="2"/>
  <c r="W14" i="2"/>
  <c r="V14" i="2"/>
  <c r="U14" i="2"/>
  <c r="T14" i="2"/>
  <c r="S14" i="2"/>
  <c r="R14" i="2"/>
  <c r="Q14" i="2"/>
  <c r="P14" i="2"/>
  <c r="O14" i="2"/>
  <c r="N14" i="2"/>
  <c r="BU13" i="2"/>
  <c r="BT13" i="2"/>
  <c r="BS13" i="2"/>
  <c r="BR13" i="2"/>
  <c r="BQ13" i="2"/>
  <c r="AV13" i="2"/>
  <c r="AU13" i="2"/>
  <c r="AT13" i="2"/>
  <c r="AS13" i="2"/>
  <c r="AR13" i="2"/>
  <c r="AQ13" i="2"/>
  <c r="AP13" i="2"/>
  <c r="AO13" i="2"/>
  <c r="AN13" i="2"/>
  <c r="AM13" i="2"/>
  <c r="W13" i="2"/>
  <c r="V13" i="2"/>
  <c r="U13" i="2"/>
  <c r="T13" i="2"/>
  <c r="S13" i="2"/>
  <c r="R13" i="2"/>
  <c r="Q13" i="2"/>
  <c r="P13" i="2"/>
  <c r="O13" i="2"/>
  <c r="N13" i="2"/>
  <c r="BU12" i="2"/>
  <c r="BT12" i="2"/>
  <c r="BS12" i="2"/>
  <c r="BR12" i="2"/>
  <c r="BQ12" i="2"/>
  <c r="AV12" i="2"/>
  <c r="AU12" i="2"/>
  <c r="AT12" i="2"/>
  <c r="AS12" i="2"/>
  <c r="AR12" i="2"/>
  <c r="AQ12" i="2"/>
  <c r="AP12" i="2"/>
  <c r="AO12" i="2"/>
  <c r="AN12" i="2"/>
  <c r="AM12" i="2"/>
  <c r="W12" i="2"/>
  <c r="V12" i="2"/>
  <c r="U12" i="2"/>
  <c r="T12" i="2"/>
  <c r="S12" i="2"/>
  <c r="R12" i="2"/>
  <c r="Q12" i="2"/>
  <c r="P12" i="2"/>
  <c r="O12" i="2"/>
  <c r="N12" i="2"/>
  <c r="BU11" i="2"/>
  <c r="BT11" i="2"/>
  <c r="BS11" i="2"/>
  <c r="BR11" i="2"/>
  <c r="BQ11" i="2"/>
  <c r="AV11" i="2"/>
  <c r="AU11" i="2"/>
  <c r="AT11" i="2"/>
  <c r="AS11" i="2"/>
  <c r="AR11" i="2"/>
  <c r="AQ11" i="2"/>
  <c r="AP11" i="2"/>
  <c r="AO11" i="2"/>
  <c r="AN11" i="2"/>
  <c r="AM11" i="2"/>
  <c r="W11" i="2"/>
  <c r="V11" i="2"/>
  <c r="U11" i="2"/>
  <c r="T11" i="2"/>
  <c r="S11" i="2"/>
  <c r="R11" i="2"/>
  <c r="Q11" i="2"/>
  <c r="P11" i="2"/>
  <c r="O11" i="2"/>
  <c r="N11" i="2"/>
  <c r="BU10" i="2"/>
  <c r="BT10" i="2"/>
  <c r="BS10" i="2"/>
  <c r="BR10" i="2"/>
  <c r="BQ10" i="2"/>
  <c r="AV10" i="2"/>
  <c r="AU10" i="2"/>
  <c r="AT10" i="2"/>
  <c r="AS10" i="2"/>
  <c r="AR10" i="2"/>
  <c r="AQ10" i="2"/>
  <c r="AP10" i="2"/>
  <c r="AO10" i="2"/>
  <c r="AN10" i="2"/>
  <c r="AM10" i="2"/>
  <c r="W10" i="2"/>
  <c r="V10" i="2"/>
  <c r="U10" i="2"/>
  <c r="T10" i="2"/>
  <c r="S10" i="2"/>
  <c r="R10" i="2"/>
  <c r="Q10" i="2"/>
  <c r="P10" i="2"/>
  <c r="O10" i="2"/>
  <c r="N10" i="2"/>
  <c r="BU9" i="2"/>
  <c r="BT9" i="2"/>
  <c r="BS9" i="2"/>
  <c r="BR9" i="2"/>
  <c r="BQ9" i="2"/>
  <c r="AV9" i="2"/>
  <c r="AU9" i="2"/>
  <c r="AT9" i="2"/>
  <c r="AS9" i="2"/>
  <c r="AR9" i="2"/>
  <c r="AQ9" i="2"/>
  <c r="AP9" i="2"/>
  <c r="AO9" i="2"/>
  <c r="AN9" i="2"/>
  <c r="AM9" i="2"/>
  <c r="W9" i="2"/>
  <c r="V9" i="2"/>
  <c r="U9" i="2"/>
  <c r="T9" i="2"/>
  <c r="S9" i="2"/>
  <c r="R9" i="2"/>
  <c r="Q9" i="2"/>
  <c r="P9" i="2"/>
  <c r="O9" i="2"/>
  <c r="N9" i="2"/>
  <c r="BU8" i="2"/>
  <c r="BT8" i="2"/>
  <c r="BS8" i="2"/>
  <c r="BR8" i="2"/>
  <c r="BQ8" i="2"/>
  <c r="AV8" i="2"/>
  <c r="AU8" i="2"/>
  <c r="AT8" i="2"/>
  <c r="AS8" i="2"/>
  <c r="AR8" i="2"/>
  <c r="AQ8" i="2"/>
  <c r="AP8" i="2"/>
  <c r="AO8" i="2"/>
  <c r="AN8" i="2"/>
  <c r="AM8" i="2"/>
  <c r="W8" i="2"/>
  <c r="V8" i="2"/>
  <c r="U8" i="2"/>
  <c r="T8" i="2"/>
  <c r="S8" i="2"/>
  <c r="R8" i="2"/>
  <c r="Q8" i="2"/>
  <c r="P8" i="2"/>
  <c r="O8" i="2"/>
  <c r="N8" i="2"/>
  <c r="BU7" i="2"/>
  <c r="BT7" i="2"/>
  <c r="BS7" i="2"/>
  <c r="BR7" i="2"/>
  <c r="BQ7" i="2"/>
  <c r="AV7" i="2"/>
  <c r="AU7" i="2"/>
  <c r="AT7" i="2"/>
  <c r="AS7" i="2"/>
  <c r="AR7" i="2"/>
  <c r="AQ7" i="2"/>
  <c r="AP7" i="2"/>
  <c r="AO7" i="2"/>
  <c r="AN7" i="2"/>
  <c r="AM7" i="2"/>
  <c r="W7" i="2"/>
  <c r="V7" i="2"/>
  <c r="U7" i="2"/>
  <c r="T7" i="2"/>
  <c r="S7" i="2"/>
  <c r="R7" i="2"/>
  <c r="Q7" i="2"/>
  <c r="P7" i="2"/>
  <c r="O7" i="2"/>
  <c r="N7" i="2"/>
  <c r="BU6" i="2"/>
  <c r="BT6" i="2"/>
  <c r="BS6" i="2"/>
  <c r="BR6" i="2"/>
  <c r="BQ6" i="2"/>
  <c r="AV6" i="2"/>
  <c r="AU6" i="2"/>
  <c r="AT6" i="2"/>
  <c r="AS6" i="2"/>
  <c r="AR6" i="2"/>
  <c r="AQ6" i="2"/>
  <c r="AP6" i="2"/>
  <c r="AO6" i="2"/>
  <c r="AN6" i="2"/>
  <c r="AM6" i="2"/>
  <c r="W6" i="2"/>
  <c r="V6" i="2"/>
  <c r="U6" i="2"/>
  <c r="T6" i="2"/>
  <c r="S6" i="2"/>
  <c r="R6" i="2"/>
  <c r="Q6" i="2"/>
  <c r="P6" i="2"/>
  <c r="O6" i="2"/>
  <c r="N6" i="2"/>
  <c r="BU5" i="2"/>
  <c r="BT5" i="2"/>
  <c r="BS5" i="2"/>
  <c r="BR5" i="2"/>
  <c r="BQ5" i="2"/>
  <c r="AV5" i="2"/>
  <c r="AU5" i="2"/>
  <c r="AT5" i="2"/>
  <c r="AS5" i="2"/>
  <c r="AR5" i="2"/>
  <c r="AQ5" i="2"/>
  <c r="AP5" i="2"/>
  <c r="AO5" i="2"/>
  <c r="AN5" i="2"/>
  <c r="AM5" i="2"/>
  <c r="W5" i="2"/>
  <c r="V5" i="2"/>
  <c r="U5" i="2"/>
  <c r="T5" i="2"/>
  <c r="S5" i="2"/>
  <c r="R5" i="2"/>
  <c r="Q5" i="2"/>
  <c r="P5" i="2"/>
  <c r="O5" i="2"/>
  <c r="N5" i="2"/>
  <c r="BK42" i="2"/>
  <c r="BJ42" i="2"/>
  <c r="BI42" i="2"/>
  <c r="BH42" i="2"/>
  <c r="BG42" i="2"/>
  <c r="BF42" i="2"/>
  <c r="BE42" i="2"/>
  <c r="BD42" i="2"/>
  <c r="BC42" i="2"/>
  <c r="BB42" i="2"/>
  <c r="BA42" i="2"/>
  <c r="AL42" i="2"/>
  <c r="AK42" i="2"/>
  <c r="AJ42" i="2"/>
  <c r="AI42" i="2"/>
  <c r="AH42" i="2"/>
  <c r="AG42" i="2"/>
  <c r="AF42" i="2"/>
  <c r="AE42" i="2"/>
  <c r="AD42" i="2"/>
  <c r="AC42" i="2"/>
  <c r="AB42" i="2"/>
  <c r="M42" i="2"/>
  <c r="L42" i="2"/>
  <c r="K42" i="2"/>
  <c r="J42" i="2"/>
  <c r="I42" i="2"/>
  <c r="H42" i="2"/>
  <c r="G42" i="2"/>
  <c r="F42" i="2"/>
  <c r="E42" i="2"/>
  <c r="D42" i="2"/>
  <c r="C42" i="2"/>
  <c r="U42" i="2" s="1"/>
  <c r="BU41" i="2"/>
  <c r="BT41" i="2"/>
  <c r="BS41" i="2"/>
  <c r="BR41" i="2"/>
  <c r="BQ41" i="2"/>
  <c r="BP41" i="2"/>
  <c r="BO41" i="2"/>
  <c r="BN41" i="2"/>
  <c r="BM41" i="2"/>
  <c r="BL41" i="2"/>
  <c r="AV41" i="2"/>
  <c r="AU41" i="2"/>
  <c r="AT41" i="2"/>
  <c r="AS41" i="2"/>
  <c r="AR41" i="2"/>
  <c r="AQ41" i="2"/>
  <c r="AP41" i="2"/>
  <c r="AO41" i="2"/>
  <c r="AN41" i="2"/>
  <c r="AM41" i="2"/>
  <c r="W41" i="2"/>
  <c r="V41" i="2"/>
  <c r="U41" i="2"/>
  <c r="T41" i="2"/>
  <c r="S41" i="2"/>
  <c r="R41" i="2"/>
  <c r="Q41" i="2"/>
  <c r="P41" i="2"/>
  <c r="O41" i="2"/>
  <c r="N41" i="2"/>
  <c r="BU40" i="2"/>
  <c r="BT40" i="2"/>
  <c r="BS40" i="2"/>
  <c r="BR40" i="2"/>
  <c r="BQ40" i="2"/>
  <c r="BP40" i="2"/>
  <c r="BO40" i="2"/>
  <c r="BN40" i="2"/>
  <c r="BM40" i="2"/>
  <c r="BL40" i="2"/>
  <c r="AV40" i="2"/>
  <c r="AU40" i="2"/>
  <c r="AT40" i="2"/>
  <c r="AS40" i="2"/>
  <c r="AR40" i="2"/>
  <c r="AQ40" i="2"/>
  <c r="AP40" i="2"/>
  <c r="AO40" i="2"/>
  <c r="AN40" i="2"/>
  <c r="AM40" i="2"/>
  <c r="W40" i="2"/>
  <c r="V40" i="2"/>
  <c r="U40" i="2"/>
  <c r="T40" i="2"/>
  <c r="S40" i="2"/>
  <c r="R40" i="2"/>
  <c r="Q40" i="2"/>
  <c r="P40" i="2"/>
  <c r="O40" i="2"/>
  <c r="N40" i="2"/>
  <c r="BU39" i="2"/>
  <c r="BT39" i="2"/>
  <c r="BS39" i="2"/>
  <c r="BR39" i="2"/>
  <c r="BQ39" i="2"/>
  <c r="BP39" i="2"/>
  <c r="BO39" i="2"/>
  <c r="BN39" i="2"/>
  <c r="BM39" i="2"/>
  <c r="BL39" i="2"/>
  <c r="AV39" i="2"/>
  <c r="AU39" i="2"/>
  <c r="AT39" i="2"/>
  <c r="AS39" i="2"/>
  <c r="AR39" i="2"/>
  <c r="AQ39" i="2"/>
  <c r="AP39" i="2"/>
  <c r="AO39" i="2"/>
  <c r="AN39" i="2"/>
  <c r="AM39" i="2"/>
  <c r="W39" i="2"/>
  <c r="V39" i="2"/>
  <c r="U39" i="2"/>
  <c r="T39" i="2"/>
  <c r="S39" i="2"/>
  <c r="R39" i="2"/>
  <c r="Q39" i="2"/>
  <c r="P39" i="2"/>
  <c r="O39" i="2"/>
  <c r="N39" i="2"/>
  <c r="BU38" i="2"/>
  <c r="BT38" i="2"/>
  <c r="BS38" i="2"/>
  <c r="BR38" i="2"/>
  <c r="BQ38" i="2"/>
  <c r="BP38" i="2"/>
  <c r="BO38" i="2"/>
  <c r="BN38" i="2"/>
  <c r="BM38" i="2"/>
  <c r="BL38" i="2"/>
  <c r="AV38" i="2"/>
  <c r="AU38" i="2"/>
  <c r="AT38" i="2"/>
  <c r="AS38" i="2"/>
  <c r="AR38" i="2"/>
  <c r="AQ38" i="2"/>
  <c r="AP38" i="2"/>
  <c r="AO38" i="2"/>
  <c r="AN38" i="2"/>
  <c r="AM38" i="2"/>
  <c r="W38" i="2"/>
  <c r="V38" i="2"/>
  <c r="U38" i="2"/>
  <c r="T38" i="2"/>
  <c r="S38" i="2"/>
  <c r="R38" i="2"/>
  <c r="Q38" i="2"/>
  <c r="P38" i="2"/>
  <c r="O38" i="2"/>
  <c r="N38" i="2"/>
  <c r="BU37" i="2"/>
  <c r="BT37" i="2"/>
  <c r="BS37" i="2"/>
  <c r="BR37" i="2"/>
  <c r="BQ37" i="2"/>
  <c r="BP37" i="2"/>
  <c r="BO37" i="2"/>
  <c r="BN37" i="2"/>
  <c r="BM37" i="2"/>
  <c r="BL37" i="2"/>
  <c r="AV37" i="2"/>
  <c r="AU37" i="2"/>
  <c r="AT37" i="2"/>
  <c r="AS37" i="2"/>
  <c r="AR37" i="2"/>
  <c r="AQ37" i="2"/>
  <c r="AP37" i="2"/>
  <c r="AO37" i="2"/>
  <c r="AN37" i="2"/>
  <c r="AM37" i="2"/>
  <c r="W37" i="2"/>
  <c r="V37" i="2"/>
  <c r="U37" i="2"/>
  <c r="T37" i="2"/>
  <c r="S37" i="2"/>
  <c r="R37" i="2"/>
  <c r="Q37" i="2"/>
  <c r="P37" i="2"/>
  <c r="O37" i="2"/>
  <c r="N37" i="2"/>
  <c r="BU36" i="2"/>
  <c r="BT36" i="2"/>
  <c r="BS36" i="2"/>
  <c r="BR36" i="2"/>
  <c r="BQ36" i="2"/>
  <c r="AV36" i="2"/>
  <c r="AU36" i="2"/>
  <c r="AT36" i="2"/>
  <c r="AS36" i="2"/>
  <c r="AR36" i="2"/>
  <c r="AQ36" i="2"/>
  <c r="AP36" i="2"/>
  <c r="AO36" i="2"/>
  <c r="AN36" i="2"/>
  <c r="AM36" i="2"/>
  <c r="W36" i="2"/>
  <c r="V36" i="2"/>
  <c r="U36" i="2"/>
  <c r="T36" i="2"/>
  <c r="S36" i="2"/>
  <c r="R36" i="2"/>
  <c r="Q36" i="2"/>
  <c r="P36" i="2"/>
  <c r="O36" i="2"/>
  <c r="N36" i="2"/>
  <c r="BU35" i="2"/>
  <c r="BT35" i="2"/>
  <c r="BS35" i="2"/>
  <c r="BR35" i="2"/>
  <c r="BQ35" i="2"/>
  <c r="AV35" i="2"/>
  <c r="AU35" i="2"/>
  <c r="AT35" i="2"/>
  <c r="AS35" i="2"/>
  <c r="AR35" i="2"/>
  <c r="AQ35" i="2"/>
  <c r="AP35" i="2"/>
  <c r="AO35" i="2"/>
  <c r="AN35" i="2"/>
  <c r="AM35" i="2"/>
  <c r="W35" i="2"/>
  <c r="V35" i="2"/>
  <c r="U35" i="2"/>
  <c r="T35" i="2"/>
  <c r="S35" i="2"/>
  <c r="R35" i="2"/>
  <c r="Q35" i="2"/>
  <c r="P35" i="2"/>
  <c r="O35" i="2"/>
  <c r="N35" i="2"/>
  <c r="BU34" i="2"/>
  <c r="BT34" i="2"/>
  <c r="BS34" i="2"/>
  <c r="BR34" i="2"/>
  <c r="BQ34" i="2"/>
  <c r="AV34" i="2"/>
  <c r="AU34" i="2"/>
  <c r="AT34" i="2"/>
  <c r="AS34" i="2"/>
  <c r="AR34" i="2"/>
  <c r="AQ34" i="2"/>
  <c r="AP34" i="2"/>
  <c r="AO34" i="2"/>
  <c r="AN34" i="2"/>
  <c r="AM34" i="2"/>
  <c r="W34" i="2"/>
  <c r="V34" i="2"/>
  <c r="U34" i="2"/>
  <c r="T34" i="2"/>
  <c r="S34" i="2"/>
  <c r="R34" i="2"/>
  <c r="Q34" i="2"/>
  <c r="P34" i="2"/>
  <c r="O34" i="2"/>
  <c r="N34" i="2"/>
  <c r="BU33" i="2"/>
  <c r="BT33" i="2"/>
  <c r="BS33" i="2"/>
  <c r="BR33" i="2"/>
  <c r="BQ33" i="2"/>
  <c r="AV33" i="2"/>
  <c r="AU33" i="2"/>
  <c r="AT33" i="2"/>
  <c r="AS33" i="2"/>
  <c r="AR33" i="2"/>
  <c r="AQ33" i="2"/>
  <c r="AP33" i="2"/>
  <c r="AO33" i="2"/>
  <c r="AN33" i="2"/>
  <c r="AM33" i="2"/>
  <c r="W33" i="2"/>
  <c r="V33" i="2"/>
  <c r="U33" i="2"/>
  <c r="T33" i="2"/>
  <c r="S33" i="2"/>
  <c r="R33" i="2"/>
  <c r="Q33" i="2"/>
  <c r="P33" i="2"/>
  <c r="O33" i="2"/>
  <c r="N33" i="2"/>
  <c r="BU32" i="2"/>
  <c r="BT32" i="2"/>
  <c r="BS32" i="2"/>
  <c r="BR32" i="2"/>
  <c r="BQ32" i="2"/>
  <c r="AV32" i="2"/>
  <c r="AU32" i="2"/>
  <c r="AT32" i="2"/>
  <c r="AS32" i="2"/>
  <c r="AR32" i="2"/>
  <c r="AQ32" i="2"/>
  <c r="AP32" i="2"/>
  <c r="AO32" i="2"/>
  <c r="AN32" i="2"/>
  <c r="AM32" i="2"/>
  <c r="W32" i="2"/>
  <c r="V32" i="2"/>
  <c r="U32" i="2"/>
  <c r="T32" i="2"/>
  <c r="S32" i="2"/>
  <c r="R32" i="2"/>
  <c r="Q32" i="2"/>
  <c r="P32" i="2"/>
  <c r="O32" i="2"/>
  <c r="N32" i="2"/>
  <c r="BU31" i="2"/>
  <c r="BT31" i="2"/>
  <c r="BS31" i="2"/>
  <c r="BR31" i="2"/>
  <c r="BQ31" i="2"/>
  <c r="AV31" i="2"/>
  <c r="AU31" i="2"/>
  <c r="AT31" i="2"/>
  <c r="AS31" i="2"/>
  <c r="AR31" i="2"/>
  <c r="AQ31" i="2"/>
  <c r="AP31" i="2"/>
  <c r="AO31" i="2"/>
  <c r="AN31" i="2"/>
  <c r="AM31" i="2"/>
  <c r="W31" i="2"/>
  <c r="V31" i="2"/>
  <c r="U31" i="2"/>
  <c r="T31" i="2"/>
  <c r="S31" i="2"/>
  <c r="R31" i="2"/>
  <c r="Q31" i="2"/>
  <c r="P31" i="2"/>
  <c r="O31" i="2"/>
  <c r="N31" i="2"/>
  <c r="BU30" i="2"/>
  <c r="BT30" i="2"/>
  <c r="BS30" i="2"/>
  <c r="BR30" i="2"/>
  <c r="BQ30" i="2"/>
  <c r="AV30" i="2"/>
  <c r="AU30" i="2"/>
  <c r="AT30" i="2"/>
  <c r="AS30" i="2"/>
  <c r="AR30" i="2"/>
  <c r="AQ30" i="2"/>
  <c r="AP30" i="2"/>
  <c r="AO30" i="2"/>
  <c r="AN30" i="2"/>
  <c r="AM30" i="2"/>
  <c r="W30" i="2"/>
  <c r="V30" i="2"/>
  <c r="U30" i="2"/>
  <c r="T30" i="2"/>
  <c r="S30" i="2"/>
  <c r="R30" i="2"/>
  <c r="Q30" i="2"/>
  <c r="P30" i="2"/>
  <c r="O30" i="2"/>
  <c r="N30" i="2"/>
  <c r="BU29" i="2"/>
  <c r="BT29" i="2"/>
  <c r="BS29" i="2"/>
  <c r="BR29" i="2"/>
  <c r="BQ29" i="2"/>
  <c r="AV29" i="2"/>
  <c r="AU29" i="2"/>
  <c r="AT29" i="2"/>
  <c r="AS29" i="2"/>
  <c r="AR29" i="2"/>
  <c r="AQ29" i="2"/>
  <c r="AP29" i="2"/>
  <c r="AO29" i="2"/>
  <c r="AN29" i="2"/>
  <c r="AM29" i="2"/>
  <c r="W29" i="2"/>
  <c r="V29" i="2"/>
  <c r="U29" i="2"/>
  <c r="T29" i="2"/>
  <c r="S29" i="2"/>
  <c r="R29" i="2"/>
  <c r="Q29" i="2"/>
  <c r="P29" i="2"/>
  <c r="O29" i="2"/>
  <c r="N29" i="2"/>
  <c r="BU28" i="2"/>
  <c r="BT28" i="2"/>
  <c r="BS28" i="2"/>
  <c r="BR28" i="2"/>
  <c r="BQ28" i="2"/>
  <c r="AV28" i="2"/>
  <c r="AU28" i="2"/>
  <c r="AT28" i="2"/>
  <c r="AS28" i="2"/>
  <c r="AR28" i="2"/>
  <c r="AQ28" i="2"/>
  <c r="AP28" i="2"/>
  <c r="AO28" i="2"/>
  <c r="AN28" i="2"/>
  <c r="AM28" i="2"/>
  <c r="W28" i="2"/>
  <c r="V28" i="2"/>
  <c r="U28" i="2"/>
  <c r="T28" i="2"/>
  <c r="S28" i="2"/>
  <c r="R28" i="2"/>
  <c r="Q28" i="2"/>
  <c r="P28" i="2"/>
  <c r="O28" i="2"/>
  <c r="N28" i="2"/>
  <c r="BU27" i="2"/>
  <c r="BT27" i="2"/>
  <c r="BS27" i="2"/>
  <c r="BR27" i="2"/>
  <c r="BQ27" i="2"/>
  <c r="AV27" i="2"/>
  <c r="AU27" i="2"/>
  <c r="AT27" i="2"/>
  <c r="AS27" i="2"/>
  <c r="AR27" i="2"/>
  <c r="AQ27" i="2"/>
  <c r="AP27" i="2"/>
  <c r="AO27" i="2"/>
  <c r="AN27" i="2"/>
  <c r="AM27" i="2"/>
  <c r="W27" i="2"/>
  <c r="V27" i="2"/>
  <c r="U27" i="2"/>
  <c r="T27" i="2"/>
  <c r="S27" i="2"/>
  <c r="R27" i="2"/>
  <c r="Q27" i="2"/>
  <c r="P27" i="2"/>
  <c r="O27" i="2"/>
  <c r="N27" i="2"/>
  <c r="BU26" i="2"/>
  <c r="BT26" i="2"/>
  <c r="BS26" i="2"/>
  <c r="BR26" i="2"/>
  <c r="BQ26" i="2"/>
  <c r="AV26" i="2"/>
  <c r="AU26" i="2"/>
  <c r="AT26" i="2"/>
  <c r="AS26" i="2"/>
  <c r="AR26" i="2"/>
  <c r="AQ26" i="2"/>
  <c r="AP26" i="2"/>
  <c r="AO26" i="2"/>
  <c r="AN26" i="2"/>
  <c r="AM26" i="2"/>
  <c r="W26" i="2"/>
  <c r="V26" i="2"/>
  <c r="U26" i="2"/>
  <c r="T26" i="2"/>
  <c r="S26" i="2"/>
  <c r="R26" i="2"/>
  <c r="Q26" i="2"/>
  <c r="P26" i="2"/>
  <c r="O26" i="2"/>
  <c r="N26" i="2"/>
  <c r="BK63" i="2"/>
  <c r="BJ63" i="2"/>
  <c r="BI63" i="2"/>
  <c r="BH63" i="2"/>
  <c r="BG63" i="2"/>
  <c r="BF63" i="2"/>
  <c r="BE63" i="2"/>
  <c r="BD63" i="2"/>
  <c r="BC63" i="2"/>
  <c r="BB63" i="2"/>
  <c r="BA63" i="2"/>
  <c r="BS63" i="2" s="1"/>
  <c r="AL63" i="2"/>
  <c r="AK63" i="2"/>
  <c r="AJ63" i="2"/>
  <c r="AI63" i="2"/>
  <c r="AH63" i="2"/>
  <c r="AG63" i="2"/>
  <c r="AF63" i="2"/>
  <c r="AE63" i="2"/>
  <c r="AD63" i="2"/>
  <c r="AC63" i="2"/>
  <c r="AB63" i="2"/>
  <c r="M63" i="2"/>
  <c r="L63" i="2"/>
  <c r="K63" i="2"/>
  <c r="J63" i="2"/>
  <c r="I63" i="2"/>
  <c r="H63" i="2"/>
  <c r="G63" i="2"/>
  <c r="F63" i="2"/>
  <c r="E63" i="2"/>
  <c r="D63" i="2"/>
  <c r="C63" i="2"/>
  <c r="BU62" i="2"/>
  <c r="BT62" i="2"/>
  <c r="BS62" i="2"/>
  <c r="BR62" i="2"/>
  <c r="BQ62" i="2"/>
  <c r="BP62" i="2"/>
  <c r="BO62" i="2"/>
  <c r="BN62" i="2"/>
  <c r="BM62" i="2"/>
  <c r="BL62" i="2"/>
  <c r="AV62" i="2"/>
  <c r="AU62" i="2"/>
  <c r="AT62" i="2"/>
  <c r="AS62" i="2"/>
  <c r="AR62" i="2"/>
  <c r="AQ62" i="2"/>
  <c r="AP62" i="2"/>
  <c r="AO62" i="2"/>
  <c r="AN62" i="2"/>
  <c r="AM62" i="2"/>
  <c r="W62" i="2"/>
  <c r="V62" i="2"/>
  <c r="U62" i="2"/>
  <c r="T62" i="2"/>
  <c r="S62" i="2"/>
  <c r="R62" i="2"/>
  <c r="Q62" i="2"/>
  <c r="P62" i="2"/>
  <c r="O62" i="2"/>
  <c r="N62" i="2"/>
  <c r="BU61" i="2"/>
  <c r="BT61" i="2"/>
  <c r="BS61" i="2"/>
  <c r="BR61" i="2"/>
  <c r="BQ61" i="2"/>
  <c r="BP61" i="2"/>
  <c r="BO61" i="2"/>
  <c r="BN61" i="2"/>
  <c r="BM61" i="2"/>
  <c r="BL61" i="2"/>
  <c r="AV61" i="2"/>
  <c r="AU61" i="2"/>
  <c r="AT61" i="2"/>
  <c r="AS61" i="2"/>
  <c r="AR61" i="2"/>
  <c r="AQ61" i="2"/>
  <c r="AP61" i="2"/>
  <c r="AO61" i="2"/>
  <c r="AN61" i="2"/>
  <c r="AM61" i="2"/>
  <c r="W61" i="2"/>
  <c r="V61" i="2"/>
  <c r="U61" i="2"/>
  <c r="T61" i="2"/>
  <c r="S61" i="2"/>
  <c r="R61" i="2"/>
  <c r="Q61" i="2"/>
  <c r="P61" i="2"/>
  <c r="O61" i="2"/>
  <c r="N61" i="2"/>
  <c r="BU60" i="2"/>
  <c r="BT60" i="2"/>
  <c r="BS60" i="2"/>
  <c r="BR60" i="2"/>
  <c r="BQ60" i="2"/>
  <c r="BP60" i="2"/>
  <c r="BO60" i="2"/>
  <c r="BN60" i="2"/>
  <c r="BM60" i="2"/>
  <c r="BL60" i="2"/>
  <c r="AV60" i="2"/>
  <c r="AU60" i="2"/>
  <c r="AT60" i="2"/>
  <c r="AS60" i="2"/>
  <c r="AR60" i="2"/>
  <c r="AQ60" i="2"/>
  <c r="AP60" i="2"/>
  <c r="AO60" i="2"/>
  <c r="AN60" i="2"/>
  <c r="AM60" i="2"/>
  <c r="W60" i="2"/>
  <c r="V60" i="2"/>
  <c r="U60" i="2"/>
  <c r="T60" i="2"/>
  <c r="S60" i="2"/>
  <c r="R60" i="2"/>
  <c r="Q60" i="2"/>
  <c r="P60" i="2"/>
  <c r="O60" i="2"/>
  <c r="N60" i="2"/>
  <c r="BU59" i="2"/>
  <c r="BT59" i="2"/>
  <c r="BS59" i="2"/>
  <c r="BR59" i="2"/>
  <c r="BQ59" i="2"/>
  <c r="BP59" i="2"/>
  <c r="BO59" i="2"/>
  <c r="BN59" i="2"/>
  <c r="BM59" i="2"/>
  <c r="BL59" i="2"/>
  <c r="AV59" i="2"/>
  <c r="AU59" i="2"/>
  <c r="AT59" i="2"/>
  <c r="AS59" i="2"/>
  <c r="AR59" i="2"/>
  <c r="AQ59" i="2"/>
  <c r="AP59" i="2"/>
  <c r="AO59" i="2"/>
  <c r="AN59" i="2"/>
  <c r="AM59" i="2"/>
  <c r="W59" i="2"/>
  <c r="V59" i="2"/>
  <c r="U59" i="2"/>
  <c r="T59" i="2"/>
  <c r="S59" i="2"/>
  <c r="R59" i="2"/>
  <c r="Q59" i="2"/>
  <c r="P59" i="2"/>
  <c r="O59" i="2"/>
  <c r="N59" i="2"/>
  <c r="BU58" i="2"/>
  <c r="BT58" i="2"/>
  <c r="BS58" i="2"/>
  <c r="BR58" i="2"/>
  <c r="BQ58" i="2"/>
  <c r="BP58" i="2"/>
  <c r="BO58" i="2"/>
  <c r="BN58" i="2"/>
  <c r="BM58" i="2"/>
  <c r="BL58" i="2"/>
  <c r="AV58" i="2"/>
  <c r="AU58" i="2"/>
  <c r="AT58" i="2"/>
  <c r="AS58" i="2"/>
  <c r="AR58" i="2"/>
  <c r="AQ58" i="2"/>
  <c r="AP58" i="2"/>
  <c r="AO58" i="2"/>
  <c r="AN58" i="2"/>
  <c r="AM58" i="2"/>
  <c r="W58" i="2"/>
  <c r="V58" i="2"/>
  <c r="U58" i="2"/>
  <c r="T58" i="2"/>
  <c r="S58" i="2"/>
  <c r="R58" i="2"/>
  <c r="Q58" i="2"/>
  <c r="P58" i="2"/>
  <c r="O58" i="2"/>
  <c r="N58" i="2"/>
  <c r="BU57" i="2"/>
  <c r="BT57" i="2"/>
  <c r="BS57" i="2"/>
  <c r="BR57" i="2"/>
  <c r="BQ57" i="2"/>
  <c r="BP57" i="2"/>
  <c r="BO57" i="2"/>
  <c r="BN57" i="2"/>
  <c r="BM57" i="2"/>
  <c r="BL57" i="2"/>
  <c r="AV57" i="2"/>
  <c r="AU57" i="2"/>
  <c r="AT57" i="2"/>
  <c r="AS57" i="2"/>
  <c r="AR57" i="2"/>
  <c r="AQ57" i="2"/>
  <c r="AP57" i="2"/>
  <c r="AO57" i="2"/>
  <c r="AN57" i="2"/>
  <c r="AM57" i="2"/>
  <c r="W57" i="2"/>
  <c r="V57" i="2"/>
  <c r="U57" i="2"/>
  <c r="T57" i="2"/>
  <c r="S57" i="2"/>
  <c r="R57" i="2"/>
  <c r="Q57" i="2"/>
  <c r="P57" i="2"/>
  <c r="O57" i="2"/>
  <c r="N57" i="2"/>
  <c r="BU56" i="2"/>
  <c r="BT56" i="2"/>
  <c r="BS56" i="2"/>
  <c r="BR56" i="2"/>
  <c r="BQ56" i="2"/>
  <c r="BP56" i="2"/>
  <c r="BO56" i="2"/>
  <c r="BN56" i="2"/>
  <c r="BM56" i="2"/>
  <c r="BL56" i="2"/>
  <c r="AV56" i="2"/>
  <c r="AU56" i="2"/>
  <c r="AT56" i="2"/>
  <c r="AS56" i="2"/>
  <c r="AR56" i="2"/>
  <c r="AQ56" i="2"/>
  <c r="AP56" i="2"/>
  <c r="AO56" i="2"/>
  <c r="AN56" i="2"/>
  <c r="AM56" i="2"/>
  <c r="W56" i="2"/>
  <c r="V56" i="2"/>
  <c r="U56" i="2"/>
  <c r="T56" i="2"/>
  <c r="S56" i="2"/>
  <c r="R56" i="2"/>
  <c r="Q56" i="2"/>
  <c r="P56" i="2"/>
  <c r="O56" i="2"/>
  <c r="N56" i="2"/>
  <c r="BU55" i="2"/>
  <c r="BT55" i="2"/>
  <c r="BS55" i="2"/>
  <c r="BR55" i="2"/>
  <c r="BQ55" i="2"/>
  <c r="BP55" i="2"/>
  <c r="BO55" i="2"/>
  <c r="BN55" i="2"/>
  <c r="BM55" i="2"/>
  <c r="BL55" i="2"/>
  <c r="AV55" i="2"/>
  <c r="AU55" i="2"/>
  <c r="AT55" i="2"/>
  <c r="AS55" i="2"/>
  <c r="AR55" i="2"/>
  <c r="AQ55" i="2"/>
  <c r="AP55" i="2"/>
  <c r="AO55" i="2"/>
  <c r="AN55" i="2"/>
  <c r="AM55" i="2"/>
  <c r="W55" i="2"/>
  <c r="V55" i="2"/>
  <c r="U55" i="2"/>
  <c r="T55" i="2"/>
  <c r="S55" i="2"/>
  <c r="R55" i="2"/>
  <c r="Q55" i="2"/>
  <c r="P55" i="2"/>
  <c r="O55" i="2"/>
  <c r="N55" i="2"/>
  <c r="BU54" i="2"/>
  <c r="BT54" i="2"/>
  <c r="BS54" i="2"/>
  <c r="BR54" i="2"/>
  <c r="BQ54" i="2"/>
  <c r="BP54" i="2"/>
  <c r="BO54" i="2"/>
  <c r="BN54" i="2"/>
  <c r="BM54" i="2"/>
  <c r="BL54" i="2"/>
  <c r="AV54" i="2"/>
  <c r="AU54" i="2"/>
  <c r="AT54" i="2"/>
  <c r="AS54" i="2"/>
  <c r="AR54" i="2"/>
  <c r="AQ54" i="2"/>
  <c r="AP54" i="2"/>
  <c r="AO54" i="2"/>
  <c r="AN54" i="2"/>
  <c r="AM54" i="2"/>
  <c r="W54" i="2"/>
  <c r="V54" i="2"/>
  <c r="U54" i="2"/>
  <c r="T54" i="2"/>
  <c r="S54" i="2"/>
  <c r="R54" i="2"/>
  <c r="Q54" i="2"/>
  <c r="P54" i="2"/>
  <c r="O54" i="2"/>
  <c r="N54" i="2"/>
  <c r="BU53" i="2"/>
  <c r="BT53" i="2"/>
  <c r="BS53" i="2"/>
  <c r="BR53" i="2"/>
  <c r="BQ53" i="2"/>
  <c r="BP53" i="2"/>
  <c r="BO53" i="2"/>
  <c r="BN53" i="2"/>
  <c r="BM53" i="2"/>
  <c r="BL53" i="2"/>
  <c r="AV53" i="2"/>
  <c r="AU53" i="2"/>
  <c r="AT53" i="2"/>
  <c r="AS53" i="2"/>
  <c r="AR53" i="2"/>
  <c r="AQ53" i="2"/>
  <c r="AP53" i="2"/>
  <c r="AO53" i="2"/>
  <c r="AN53" i="2"/>
  <c r="AM53" i="2"/>
  <c r="W53" i="2"/>
  <c r="V53" i="2"/>
  <c r="U53" i="2"/>
  <c r="T53" i="2"/>
  <c r="S53" i="2"/>
  <c r="R53" i="2"/>
  <c r="Q53" i="2"/>
  <c r="P53" i="2"/>
  <c r="O53" i="2"/>
  <c r="N53" i="2"/>
  <c r="BU52" i="2"/>
  <c r="BT52" i="2"/>
  <c r="BS52" i="2"/>
  <c r="BR52" i="2"/>
  <c r="BQ52" i="2"/>
  <c r="BP52" i="2"/>
  <c r="BO52" i="2"/>
  <c r="BN52" i="2"/>
  <c r="BM52" i="2"/>
  <c r="BL52" i="2"/>
  <c r="AV52" i="2"/>
  <c r="AU52" i="2"/>
  <c r="AT52" i="2"/>
  <c r="AS52" i="2"/>
  <c r="AR52" i="2"/>
  <c r="AQ52" i="2"/>
  <c r="AP52" i="2"/>
  <c r="AO52" i="2"/>
  <c r="AN52" i="2"/>
  <c r="AM52" i="2"/>
  <c r="W52" i="2"/>
  <c r="V52" i="2"/>
  <c r="U52" i="2"/>
  <c r="T52" i="2"/>
  <c r="S52" i="2"/>
  <c r="R52" i="2"/>
  <c r="Q52" i="2"/>
  <c r="P52" i="2"/>
  <c r="O52" i="2"/>
  <c r="N52" i="2"/>
  <c r="BU51" i="2"/>
  <c r="BT51" i="2"/>
  <c r="BS51" i="2"/>
  <c r="BR51" i="2"/>
  <c r="BQ51" i="2"/>
  <c r="BP51" i="2"/>
  <c r="BO51" i="2"/>
  <c r="BN51" i="2"/>
  <c r="BM51" i="2"/>
  <c r="BL51" i="2"/>
  <c r="AV51" i="2"/>
  <c r="AU51" i="2"/>
  <c r="AT51" i="2"/>
  <c r="AS51" i="2"/>
  <c r="AR51" i="2"/>
  <c r="AQ51" i="2"/>
  <c r="AP51" i="2"/>
  <c r="AO51" i="2"/>
  <c r="AN51" i="2"/>
  <c r="AM51" i="2"/>
  <c r="W51" i="2"/>
  <c r="V51" i="2"/>
  <c r="U51" i="2"/>
  <c r="T51" i="2"/>
  <c r="S51" i="2"/>
  <c r="R51" i="2"/>
  <c r="Q51" i="2"/>
  <c r="P51" i="2"/>
  <c r="O51" i="2"/>
  <c r="N51" i="2"/>
  <c r="BU50" i="2"/>
  <c r="BT50" i="2"/>
  <c r="BS50" i="2"/>
  <c r="BR50" i="2"/>
  <c r="BQ50" i="2"/>
  <c r="BP50" i="2"/>
  <c r="BO50" i="2"/>
  <c r="BN50" i="2"/>
  <c r="BM50" i="2"/>
  <c r="BL50" i="2"/>
  <c r="AV50" i="2"/>
  <c r="AU50" i="2"/>
  <c r="AT50" i="2"/>
  <c r="AS50" i="2"/>
  <c r="AR50" i="2"/>
  <c r="AQ50" i="2"/>
  <c r="AP50" i="2"/>
  <c r="AO50" i="2"/>
  <c r="AN50" i="2"/>
  <c r="AM50" i="2"/>
  <c r="W50" i="2"/>
  <c r="V50" i="2"/>
  <c r="U50" i="2"/>
  <c r="T50" i="2"/>
  <c r="S50" i="2"/>
  <c r="R50" i="2"/>
  <c r="Q50" i="2"/>
  <c r="P50" i="2"/>
  <c r="O50" i="2"/>
  <c r="N50" i="2"/>
  <c r="BU49" i="2"/>
  <c r="BT49" i="2"/>
  <c r="BS49" i="2"/>
  <c r="BR49" i="2"/>
  <c r="BQ49" i="2"/>
  <c r="BP49" i="2"/>
  <c r="BO49" i="2"/>
  <c r="BN49" i="2"/>
  <c r="BM49" i="2"/>
  <c r="BL49" i="2"/>
  <c r="AV49" i="2"/>
  <c r="AU49" i="2"/>
  <c r="AT49" i="2"/>
  <c r="AS49" i="2"/>
  <c r="AR49" i="2"/>
  <c r="AQ49" i="2"/>
  <c r="AP49" i="2"/>
  <c r="AO49" i="2"/>
  <c r="AN49" i="2"/>
  <c r="AM49" i="2"/>
  <c r="W49" i="2"/>
  <c r="V49" i="2"/>
  <c r="U49" i="2"/>
  <c r="T49" i="2"/>
  <c r="S49" i="2"/>
  <c r="R49" i="2"/>
  <c r="Q49" i="2"/>
  <c r="P49" i="2"/>
  <c r="O49" i="2"/>
  <c r="N49" i="2"/>
  <c r="BU48" i="2"/>
  <c r="BT48" i="2"/>
  <c r="BS48" i="2"/>
  <c r="BR48" i="2"/>
  <c r="BQ48" i="2"/>
  <c r="BP48" i="2"/>
  <c r="BO48" i="2"/>
  <c r="BN48" i="2"/>
  <c r="BM48" i="2"/>
  <c r="BL48" i="2"/>
  <c r="AV48" i="2"/>
  <c r="AU48" i="2"/>
  <c r="AT48" i="2"/>
  <c r="AS48" i="2"/>
  <c r="AR48" i="2"/>
  <c r="AQ48" i="2"/>
  <c r="AP48" i="2"/>
  <c r="AO48" i="2"/>
  <c r="AN48" i="2"/>
  <c r="AM48" i="2"/>
  <c r="W48" i="2"/>
  <c r="V48" i="2"/>
  <c r="U48" i="2"/>
  <c r="T48" i="2"/>
  <c r="S48" i="2"/>
  <c r="R48" i="2"/>
  <c r="Q48" i="2"/>
  <c r="P48" i="2"/>
  <c r="O48" i="2"/>
  <c r="N48" i="2"/>
  <c r="BU47" i="2"/>
  <c r="BT47" i="2"/>
  <c r="BS47" i="2"/>
  <c r="BR47" i="2"/>
  <c r="BQ47" i="2"/>
  <c r="BP47" i="2"/>
  <c r="BO47" i="2"/>
  <c r="BN47" i="2"/>
  <c r="BM47" i="2"/>
  <c r="BL47" i="2"/>
  <c r="AV47" i="2"/>
  <c r="AU47" i="2"/>
  <c r="AT47" i="2"/>
  <c r="AS47" i="2"/>
  <c r="AR47" i="2"/>
  <c r="AQ47" i="2"/>
  <c r="AP47" i="2"/>
  <c r="AO47" i="2"/>
  <c r="AN47" i="2"/>
  <c r="AM47" i="2"/>
  <c r="W47" i="2"/>
  <c r="V47" i="2"/>
  <c r="U47" i="2"/>
  <c r="T47" i="2"/>
  <c r="S47" i="2"/>
  <c r="R47" i="2"/>
  <c r="Q47" i="2"/>
  <c r="P47" i="2"/>
  <c r="O47" i="2"/>
  <c r="N47" i="2"/>
  <c r="P71" i="2"/>
  <c r="T71" i="2"/>
  <c r="T75" i="2"/>
  <c r="U79" i="2"/>
  <c r="BO83" i="2"/>
  <c r="BT83" i="2"/>
  <c r="AK84" i="2"/>
  <c r="AG84" i="2"/>
  <c r="AC84" i="2"/>
  <c r="AR83" i="2"/>
  <c r="U83" i="2"/>
  <c r="BU82" i="2"/>
  <c r="BT82" i="2"/>
  <c r="BS82" i="2"/>
  <c r="BR82" i="2"/>
  <c r="BQ82" i="2"/>
  <c r="BP82" i="2"/>
  <c r="BO82" i="2"/>
  <c r="BN82" i="2"/>
  <c r="BM82" i="2"/>
  <c r="BL82" i="2"/>
  <c r="AV82" i="2"/>
  <c r="AU82" i="2"/>
  <c r="AT82" i="2"/>
  <c r="AS82" i="2"/>
  <c r="AR82" i="2"/>
  <c r="AQ82" i="2"/>
  <c r="AP82" i="2"/>
  <c r="AO82" i="2"/>
  <c r="AN82" i="2"/>
  <c r="AM82" i="2"/>
  <c r="W82" i="2"/>
  <c r="V82" i="2"/>
  <c r="U82" i="2"/>
  <c r="T82" i="2"/>
  <c r="S82" i="2"/>
  <c r="R82" i="2"/>
  <c r="Q82" i="2"/>
  <c r="P82" i="2"/>
  <c r="O82" i="2"/>
  <c r="N82" i="2"/>
  <c r="BU81" i="2"/>
  <c r="BT81" i="2"/>
  <c r="BS81" i="2"/>
  <c r="BR81" i="2"/>
  <c r="BQ81" i="2"/>
  <c r="BP81" i="2"/>
  <c r="BO81" i="2"/>
  <c r="BN81" i="2"/>
  <c r="BM81" i="2"/>
  <c r="BL81" i="2"/>
  <c r="AV81" i="2"/>
  <c r="AU81" i="2"/>
  <c r="AT81" i="2"/>
  <c r="AS81" i="2"/>
  <c r="AR81" i="2"/>
  <c r="AQ81" i="2"/>
  <c r="AP81" i="2"/>
  <c r="AO81" i="2"/>
  <c r="AN81" i="2"/>
  <c r="AM81" i="2"/>
  <c r="W81" i="2"/>
  <c r="V81" i="2"/>
  <c r="U81" i="2"/>
  <c r="T81" i="2"/>
  <c r="S81" i="2"/>
  <c r="R81" i="2"/>
  <c r="Q81" i="2"/>
  <c r="P81" i="2"/>
  <c r="O81" i="2"/>
  <c r="N81" i="2"/>
  <c r="BU80" i="2"/>
  <c r="BT80" i="2"/>
  <c r="BS80" i="2"/>
  <c r="BR80" i="2"/>
  <c r="BQ80" i="2"/>
  <c r="BP80" i="2"/>
  <c r="BO80" i="2"/>
  <c r="BN80" i="2"/>
  <c r="BM80" i="2"/>
  <c r="BL80" i="2"/>
  <c r="AV80" i="2"/>
  <c r="AU80" i="2"/>
  <c r="AT80" i="2"/>
  <c r="AS80" i="2"/>
  <c r="AR80" i="2"/>
  <c r="AQ80" i="2"/>
  <c r="AP80" i="2"/>
  <c r="AO80" i="2"/>
  <c r="AN80" i="2"/>
  <c r="AM80" i="2"/>
  <c r="W80" i="2"/>
  <c r="V80" i="2"/>
  <c r="U80" i="2"/>
  <c r="T80" i="2"/>
  <c r="S80" i="2"/>
  <c r="R80" i="2"/>
  <c r="Q80" i="2"/>
  <c r="P80" i="2"/>
  <c r="O80" i="2"/>
  <c r="N80" i="2"/>
  <c r="BS79" i="2"/>
  <c r="BT79" i="2"/>
  <c r="BR79" i="2"/>
  <c r="BP79" i="2"/>
  <c r="BN79" i="2"/>
  <c r="BL79" i="2"/>
  <c r="AV79" i="2"/>
  <c r="AN79" i="2"/>
  <c r="AT79" i="2"/>
  <c r="BU78" i="2"/>
  <c r="BT78" i="2"/>
  <c r="BS78" i="2"/>
  <c r="BR78" i="2"/>
  <c r="BQ78" i="2"/>
  <c r="AV78" i="2"/>
  <c r="AU78" i="2"/>
  <c r="AT78" i="2"/>
  <c r="AS78" i="2"/>
  <c r="AR78" i="2"/>
  <c r="AQ78" i="2"/>
  <c r="AP78" i="2"/>
  <c r="AO78" i="2"/>
  <c r="AN78" i="2"/>
  <c r="AM78" i="2"/>
  <c r="W78" i="2"/>
  <c r="V78" i="2"/>
  <c r="U78" i="2"/>
  <c r="T78" i="2"/>
  <c r="S78" i="2"/>
  <c r="R78" i="2"/>
  <c r="Q78" i="2"/>
  <c r="P78" i="2"/>
  <c r="O78" i="2"/>
  <c r="N78" i="2"/>
  <c r="BU77" i="2"/>
  <c r="BT77" i="2"/>
  <c r="BS77" i="2"/>
  <c r="BR77" i="2"/>
  <c r="BQ77" i="2"/>
  <c r="AV77" i="2"/>
  <c r="AU77" i="2"/>
  <c r="AT77" i="2"/>
  <c r="AS77" i="2"/>
  <c r="AR77" i="2"/>
  <c r="AQ77" i="2"/>
  <c r="AP77" i="2"/>
  <c r="AO77" i="2"/>
  <c r="AN77" i="2"/>
  <c r="AM77" i="2"/>
  <c r="W77" i="2"/>
  <c r="V77" i="2"/>
  <c r="U77" i="2"/>
  <c r="T77" i="2"/>
  <c r="S77" i="2"/>
  <c r="R77" i="2"/>
  <c r="Q77" i="2"/>
  <c r="P77" i="2"/>
  <c r="O77" i="2"/>
  <c r="N77" i="2"/>
  <c r="BU76" i="2"/>
  <c r="BT76" i="2"/>
  <c r="BS76" i="2"/>
  <c r="BR76" i="2"/>
  <c r="BQ76" i="2"/>
  <c r="AV76" i="2"/>
  <c r="AU76" i="2"/>
  <c r="AT76" i="2"/>
  <c r="AS76" i="2"/>
  <c r="AR76" i="2"/>
  <c r="AQ76" i="2"/>
  <c r="AP76" i="2"/>
  <c r="AO76" i="2"/>
  <c r="AN76" i="2"/>
  <c r="AM76" i="2"/>
  <c r="W76" i="2"/>
  <c r="V76" i="2"/>
  <c r="U76" i="2"/>
  <c r="T76" i="2"/>
  <c r="S76" i="2"/>
  <c r="R76" i="2"/>
  <c r="Q76" i="2"/>
  <c r="P76" i="2"/>
  <c r="O76" i="2"/>
  <c r="N76" i="2"/>
  <c r="BT75" i="2"/>
  <c r="BR75" i="2"/>
  <c r="BU75" i="2"/>
  <c r="AV75" i="2"/>
  <c r="AN75" i="2"/>
  <c r="V75" i="2"/>
  <c r="N75" i="2"/>
  <c r="BU74" i="2"/>
  <c r="BT74" i="2"/>
  <c r="BS74" i="2"/>
  <c r="BR74" i="2"/>
  <c r="BQ74" i="2"/>
  <c r="AV74" i="2"/>
  <c r="AU74" i="2"/>
  <c r="AT74" i="2"/>
  <c r="AS74" i="2"/>
  <c r="AR74" i="2"/>
  <c r="AQ74" i="2"/>
  <c r="AP74" i="2"/>
  <c r="AO74" i="2"/>
  <c r="AN74" i="2"/>
  <c r="AM74" i="2"/>
  <c r="W74" i="2"/>
  <c r="V74" i="2"/>
  <c r="U74" i="2"/>
  <c r="T74" i="2"/>
  <c r="S74" i="2"/>
  <c r="R74" i="2"/>
  <c r="Q74" i="2"/>
  <c r="P74" i="2"/>
  <c r="O74" i="2"/>
  <c r="N74" i="2"/>
  <c r="BU73" i="2"/>
  <c r="BT73" i="2"/>
  <c r="BS73" i="2"/>
  <c r="BR73" i="2"/>
  <c r="BQ73" i="2"/>
  <c r="AV73" i="2"/>
  <c r="AU73" i="2"/>
  <c r="AT73" i="2"/>
  <c r="AS73" i="2"/>
  <c r="AR73" i="2"/>
  <c r="AQ73" i="2"/>
  <c r="AP73" i="2"/>
  <c r="AO73" i="2"/>
  <c r="AN73" i="2"/>
  <c r="AM73" i="2"/>
  <c r="W73" i="2"/>
  <c r="V73" i="2"/>
  <c r="U73" i="2"/>
  <c r="T73" i="2"/>
  <c r="S73" i="2"/>
  <c r="R73" i="2"/>
  <c r="Q73" i="2"/>
  <c r="P73" i="2"/>
  <c r="O73" i="2"/>
  <c r="N73" i="2"/>
  <c r="BU72" i="2"/>
  <c r="BT72" i="2"/>
  <c r="BS72" i="2"/>
  <c r="BR72" i="2"/>
  <c r="BQ72" i="2"/>
  <c r="AV72" i="2"/>
  <c r="AU72" i="2"/>
  <c r="AT72" i="2"/>
  <c r="AS72" i="2"/>
  <c r="AR72" i="2"/>
  <c r="AQ72" i="2"/>
  <c r="AP72" i="2"/>
  <c r="AO72" i="2"/>
  <c r="AN72" i="2"/>
  <c r="AM72" i="2"/>
  <c r="W72" i="2"/>
  <c r="V72" i="2"/>
  <c r="U72" i="2"/>
  <c r="T72" i="2"/>
  <c r="S72" i="2"/>
  <c r="R72" i="2"/>
  <c r="Q72" i="2"/>
  <c r="P72" i="2"/>
  <c r="O72" i="2"/>
  <c r="N72" i="2"/>
  <c r="AT71" i="2"/>
  <c r="R71" i="2"/>
  <c r="N71" i="2"/>
  <c r="U71" i="2"/>
  <c r="BU70" i="2"/>
  <c r="BT70" i="2"/>
  <c r="BS70" i="2"/>
  <c r="BR70" i="2"/>
  <c r="BQ70" i="2"/>
  <c r="AV70" i="2"/>
  <c r="AU70" i="2"/>
  <c r="AT70" i="2"/>
  <c r="AS70" i="2"/>
  <c r="AR70" i="2"/>
  <c r="AQ70" i="2"/>
  <c r="AP70" i="2"/>
  <c r="AO70" i="2"/>
  <c r="AN70" i="2"/>
  <c r="AM70" i="2"/>
  <c r="W70" i="2"/>
  <c r="V70" i="2"/>
  <c r="U70" i="2"/>
  <c r="T70" i="2"/>
  <c r="S70" i="2"/>
  <c r="R70" i="2"/>
  <c r="Q70" i="2"/>
  <c r="P70" i="2"/>
  <c r="O70" i="2"/>
  <c r="N70" i="2"/>
  <c r="BU69" i="2"/>
  <c r="BT69" i="2"/>
  <c r="BS69" i="2"/>
  <c r="BR69" i="2"/>
  <c r="BQ69" i="2"/>
  <c r="AV69" i="2"/>
  <c r="AU69" i="2"/>
  <c r="AT69" i="2"/>
  <c r="AS69" i="2"/>
  <c r="AR69" i="2"/>
  <c r="AQ69" i="2"/>
  <c r="AP69" i="2"/>
  <c r="AO69" i="2"/>
  <c r="AN69" i="2"/>
  <c r="AM69" i="2"/>
  <c r="W69" i="2"/>
  <c r="V69" i="2"/>
  <c r="U69" i="2"/>
  <c r="T69" i="2"/>
  <c r="S69" i="2"/>
  <c r="R69" i="2"/>
  <c r="Q69" i="2"/>
  <c r="P69" i="2"/>
  <c r="O69" i="2"/>
  <c r="N69" i="2"/>
  <c r="BU68" i="2"/>
  <c r="BT68" i="2"/>
  <c r="BS68" i="2"/>
  <c r="BR68" i="2"/>
  <c r="BQ68" i="2"/>
  <c r="AV68" i="2"/>
  <c r="AU68" i="2"/>
  <c r="AT68" i="2"/>
  <c r="AS68" i="2"/>
  <c r="AR68" i="2"/>
  <c r="AQ68" i="2"/>
  <c r="AP68" i="2"/>
  <c r="AO68" i="2"/>
  <c r="AN68" i="2"/>
  <c r="AM68" i="2"/>
  <c r="W68" i="2"/>
  <c r="V68" i="2"/>
  <c r="U68" i="2"/>
  <c r="T68" i="2"/>
  <c r="S68" i="2"/>
  <c r="R68" i="2"/>
  <c r="Q68" i="2"/>
  <c r="P68" i="2"/>
  <c r="O68" i="2"/>
  <c r="N68" i="2"/>
  <c r="BU42" i="2" l="1"/>
  <c r="AS63" i="2"/>
  <c r="AU42" i="2"/>
  <c r="AM42" i="2"/>
  <c r="AT42" i="2"/>
  <c r="BU21" i="2"/>
  <c r="AS21" i="2"/>
  <c r="BS21" i="2"/>
  <c r="BN21" i="2"/>
  <c r="BO21" i="2"/>
  <c r="BL21" i="2"/>
  <c r="BP21" i="2"/>
  <c r="BT21" i="2"/>
  <c r="BR21" i="2"/>
  <c r="AM21" i="2"/>
  <c r="AU21" i="2"/>
  <c r="AP21" i="2"/>
  <c r="AQ21" i="2"/>
  <c r="AT21" i="2"/>
  <c r="R21" i="2"/>
  <c r="V21" i="2"/>
  <c r="N21" i="2"/>
  <c r="BN42" i="2"/>
  <c r="BO42" i="2"/>
  <c r="BR42" i="2"/>
  <c r="BS42" i="2"/>
  <c r="AS42" i="2"/>
  <c r="AP42" i="2"/>
  <c r="AQ42" i="2"/>
  <c r="R42" i="2"/>
  <c r="V42" i="2"/>
  <c r="N42" i="2"/>
  <c r="BU63" i="2"/>
  <c r="BO63" i="2"/>
  <c r="BR63" i="2"/>
  <c r="BN63" i="2"/>
  <c r="AP63" i="2"/>
  <c r="AQ63" i="2"/>
  <c r="AT63" i="2"/>
  <c r="AM63" i="2"/>
  <c r="AU63" i="2"/>
  <c r="V63" i="2"/>
  <c r="O21" i="2"/>
  <c r="S21" i="2"/>
  <c r="W21" i="2"/>
  <c r="P21" i="2"/>
  <c r="T21" i="2"/>
  <c r="AN21" i="2"/>
  <c r="AR21" i="2"/>
  <c r="AV21" i="2"/>
  <c r="Q21" i="2"/>
  <c r="AO21" i="2"/>
  <c r="BM21" i="2"/>
  <c r="BQ21" i="2"/>
  <c r="O42" i="2"/>
  <c r="S42" i="2"/>
  <c r="W42" i="2"/>
  <c r="P42" i="2"/>
  <c r="T42" i="2"/>
  <c r="AN42" i="2"/>
  <c r="AR42" i="2"/>
  <c r="AV42" i="2"/>
  <c r="BL42" i="2"/>
  <c r="BP42" i="2"/>
  <c r="BT42" i="2"/>
  <c r="Q42" i="2"/>
  <c r="AO42" i="2"/>
  <c r="BM42" i="2"/>
  <c r="BQ42" i="2"/>
  <c r="P63" i="2"/>
  <c r="T63" i="2"/>
  <c r="AN63" i="2"/>
  <c r="AR63" i="2"/>
  <c r="AV63" i="2"/>
  <c r="BL63" i="2"/>
  <c r="BP63" i="2"/>
  <c r="BT63" i="2"/>
  <c r="O63" i="2"/>
  <c r="W63" i="2"/>
  <c r="Q63" i="2"/>
  <c r="U63" i="2"/>
  <c r="AO63" i="2"/>
  <c r="BM63" i="2"/>
  <c r="BQ63" i="2"/>
  <c r="S63" i="2"/>
  <c r="N63" i="2"/>
  <c r="R63" i="2"/>
  <c r="AV83" i="2"/>
  <c r="P75" i="2"/>
  <c r="R75" i="2"/>
  <c r="U75" i="2"/>
  <c r="BU71" i="2"/>
  <c r="AR75" i="2"/>
  <c r="E84" i="2"/>
  <c r="BB84" i="2"/>
  <c r="BF84" i="2"/>
  <c r="V71" i="2"/>
  <c r="AN71" i="2"/>
  <c r="BT71" i="2"/>
  <c r="BS71" i="2"/>
  <c r="AT75" i="2"/>
  <c r="P79" i="2"/>
  <c r="T79" i="2"/>
  <c r="N79" i="2"/>
  <c r="BU79" i="2"/>
  <c r="BO79" i="2"/>
  <c r="P83" i="2"/>
  <c r="T83" i="2"/>
  <c r="AN83" i="2"/>
  <c r="AT83" i="2"/>
  <c r="BC84" i="2"/>
  <c r="BG84" i="2"/>
  <c r="BK84" i="2"/>
  <c r="AR71" i="2"/>
  <c r="V79" i="2"/>
  <c r="G84" i="2"/>
  <c r="K84" i="2"/>
  <c r="AV71" i="2"/>
  <c r="BR71" i="2"/>
  <c r="BS75" i="2"/>
  <c r="R79" i="2"/>
  <c r="AR79" i="2"/>
  <c r="N83" i="2"/>
  <c r="V83" i="2"/>
  <c r="AD84" i="2"/>
  <c r="AH84" i="2"/>
  <c r="AL84" i="2"/>
  <c r="I84" i="2"/>
  <c r="M84" i="2"/>
  <c r="AE84" i="2"/>
  <c r="AI84" i="2"/>
  <c r="BA84" i="2"/>
  <c r="BE84" i="2"/>
  <c r="BI84" i="2"/>
  <c r="BS83" i="2"/>
  <c r="BD84" i="2"/>
  <c r="BH84" i="2"/>
  <c r="BL83" i="2"/>
  <c r="BR83" i="2"/>
  <c r="F84" i="2"/>
  <c r="BJ84" i="2"/>
  <c r="AS75" i="2"/>
  <c r="AO75" i="2"/>
  <c r="AU75" i="2"/>
  <c r="AQ75" i="2"/>
  <c r="AM75" i="2"/>
  <c r="AP75" i="2"/>
  <c r="AS83" i="2"/>
  <c r="AO83" i="2"/>
  <c r="AB84" i="2"/>
  <c r="AU83" i="2"/>
  <c r="AQ83" i="2"/>
  <c r="AM83" i="2"/>
  <c r="AF84" i="2"/>
  <c r="AJ84" i="2"/>
  <c r="AP83" i="2"/>
  <c r="BN83" i="2"/>
  <c r="J84" i="2"/>
  <c r="D84" i="2"/>
  <c r="H84" i="2"/>
  <c r="L84" i="2"/>
  <c r="R83" i="2"/>
  <c r="AS71" i="2"/>
  <c r="AO71" i="2"/>
  <c r="AU71" i="2"/>
  <c r="AQ71" i="2"/>
  <c r="AM71" i="2"/>
  <c r="AP71" i="2"/>
  <c r="AS79" i="2"/>
  <c r="AO79" i="2"/>
  <c r="AU79" i="2"/>
  <c r="AQ79" i="2"/>
  <c r="AM79" i="2"/>
  <c r="AP79" i="2"/>
  <c r="BP83" i="2"/>
  <c r="O71" i="2"/>
  <c r="S71" i="2"/>
  <c r="W71" i="2"/>
  <c r="O75" i="2"/>
  <c r="S75" i="2"/>
  <c r="W75" i="2"/>
  <c r="O79" i="2"/>
  <c r="S79" i="2"/>
  <c r="W79" i="2"/>
  <c r="O83" i="2"/>
  <c r="S83" i="2"/>
  <c r="W83" i="2"/>
  <c r="C84" i="2"/>
  <c r="Q71" i="2"/>
  <c r="BQ71" i="2"/>
  <c r="Q75" i="2"/>
  <c r="BQ75" i="2"/>
  <c r="Q79" i="2"/>
  <c r="BM79" i="2"/>
  <c r="BQ79" i="2"/>
  <c r="Q83" i="2"/>
  <c r="BM83" i="2"/>
  <c r="BQ83" i="2"/>
  <c r="BU83" i="2"/>
  <c r="BP84" i="2" l="1"/>
  <c r="BM84" i="2"/>
  <c r="BT84" i="2"/>
  <c r="BU84" i="2"/>
  <c r="BL84" i="2"/>
  <c r="BO84" i="2"/>
  <c r="BS84" i="2"/>
  <c r="BQ84" i="2"/>
  <c r="BN84" i="2"/>
  <c r="BR84" i="2"/>
  <c r="U84" i="2"/>
  <c r="Q84" i="2"/>
  <c r="T84" i="2"/>
  <c r="P84" i="2"/>
  <c r="W84" i="2"/>
  <c r="S84" i="2"/>
  <c r="O84" i="2"/>
  <c r="R84" i="2"/>
  <c r="N84" i="2"/>
  <c r="V84" i="2"/>
  <c r="AS84" i="2"/>
  <c r="AO84" i="2"/>
  <c r="AV84" i="2"/>
  <c r="AR84" i="2"/>
  <c r="AN84" i="2"/>
  <c r="AU84" i="2"/>
  <c r="AQ84" i="2"/>
  <c r="AM84" i="2"/>
  <c r="AT84" i="2"/>
  <c r="AP84" i="2"/>
  <c r="AM89" i="2" l="1"/>
  <c r="AN89" i="2"/>
  <c r="AO89" i="2"/>
  <c r="AP89" i="2"/>
  <c r="AQ89" i="2"/>
  <c r="AR89" i="2"/>
  <c r="AS89" i="2"/>
  <c r="AT89" i="2"/>
  <c r="AU89" i="2"/>
  <c r="AV89" i="2"/>
  <c r="AM90" i="2"/>
  <c r="AN90" i="2"/>
  <c r="AO90" i="2"/>
  <c r="AP90" i="2"/>
  <c r="AQ90" i="2"/>
  <c r="AR90" i="2"/>
  <c r="AS90" i="2"/>
  <c r="AT90" i="2"/>
  <c r="AU90" i="2"/>
  <c r="AV90" i="2"/>
  <c r="AM91" i="2"/>
  <c r="AN91" i="2"/>
  <c r="AO91" i="2"/>
  <c r="AP91" i="2"/>
  <c r="AQ91" i="2"/>
  <c r="AR91" i="2"/>
  <c r="AS91" i="2"/>
  <c r="AT91" i="2"/>
  <c r="AU91" i="2"/>
  <c r="AV91" i="2"/>
  <c r="AR92" i="2" l="1"/>
  <c r="AN92" i="2"/>
  <c r="AS92" i="2"/>
  <c r="AQ92" i="2"/>
  <c r="AM92" i="2"/>
  <c r="AT92" i="2"/>
  <c r="AP92" i="2"/>
  <c r="AU92" i="2"/>
  <c r="AV92" i="2"/>
  <c r="AO92" i="2"/>
  <c r="BJ105" i="2" l="1"/>
  <c r="BF105" i="2"/>
  <c r="BB105" i="2"/>
  <c r="AL105" i="2"/>
  <c r="AH105" i="2"/>
  <c r="AD105" i="2"/>
  <c r="AT104" i="2"/>
  <c r="J105" i="2"/>
  <c r="F105" i="2"/>
  <c r="BU103" i="2"/>
  <c r="BT103" i="2"/>
  <c r="BS103" i="2"/>
  <c r="BR103" i="2"/>
  <c r="BQ103" i="2"/>
  <c r="BP103" i="2"/>
  <c r="BO103" i="2"/>
  <c r="BN103" i="2"/>
  <c r="BM103" i="2"/>
  <c r="BL103" i="2"/>
  <c r="AV103" i="2"/>
  <c r="AU103" i="2"/>
  <c r="AT103" i="2"/>
  <c r="AS103" i="2"/>
  <c r="AR103" i="2"/>
  <c r="AQ103" i="2"/>
  <c r="AP103" i="2"/>
  <c r="AO103" i="2"/>
  <c r="AN103" i="2"/>
  <c r="AM103" i="2"/>
  <c r="W103" i="2"/>
  <c r="V103" i="2"/>
  <c r="U103" i="2"/>
  <c r="T103" i="2"/>
  <c r="S103" i="2"/>
  <c r="R103" i="2"/>
  <c r="Q103" i="2"/>
  <c r="P103" i="2"/>
  <c r="O103" i="2"/>
  <c r="N103" i="2"/>
  <c r="BU102" i="2"/>
  <c r="BT102" i="2"/>
  <c r="BS102" i="2"/>
  <c r="BR102" i="2"/>
  <c r="BQ102" i="2"/>
  <c r="BP102" i="2"/>
  <c r="BO102" i="2"/>
  <c r="BN102" i="2"/>
  <c r="BM102" i="2"/>
  <c r="BL102" i="2"/>
  <c r="AV102" i="2"/>
  <c r="AU102" i="2"/>
  <c r="AT102" i="2"/>
  <c r="AS102" i="2"/>
  <c r="AR102" i="2"/>
  <c r="AQ102" i="2"/>
  <c r="AP102" i="2"/>
  <c r="AO102" i="2"/>
  <c r="AN102" i="2"/>
  <c r="AM102" i="2"/>
  <c r="W102" i="2"/>
  <c r="V102" i="2"/>
  <c r="U102" i="2"/>
  <c r="T102" i="2"/>
  <c r="S102" i="2"/>
  <c r="R102" i="2"/>
  <c r="Q102" i="2"/>
  <c r="P102" i="2"/>
  <c r="O102" i="2"/>
  <c r="N102" i="2"/>
  <c r="BU101" i="2"/>
  <c r="BT101" i="2"/>
  <c r="BS101" i="2"/>
  <c r="BR101" i="2"/>
  <c r="BQ101" i="2"/>
  <c r="BP101" i="2"/>
  <c r="BO101" i="2"/>
  <c r="BN101" i="2"/>
  <c r="BM101" i="2"/>
  <c r="BL101" i="2"/>
  <c r="AV101" i="2"/>
  <c r="AU101" i="2"/>
  <c r="AT101" i="2"/>
  <c r="AS101" i="2"/>
  <c r="AR101" i="2"/>
  <c r="AQ101" i="2"/>
  <c r="AP101" i="2"/>
  <c r="AO101" i="2"/>
  <c r="AN101" i="2"/>
  <c r="AM101" i="2"/>
  <c r="W101" i="2"/>
  <c r="V101" i="2"/>
  <c r="U101" i="2"/>
  <c r="T101" i="2"/>
  <c r="S101" i="2"/>
  <c r="R101" i="2"/>
  <c r="Q101" i="2"/>
  <c r="P101" i="2"/>
  <c r="O101" i="2"/>
  <c r="N101" i="2"/>
  <c r="AO100" i="2"/>
  <c r="AT100" i="2"/>
  <c r="V100" i="2"/>
  <c r="BU99" i="2"/>
  <c r="BT99" i="2"/>
  <c r="BS99" i="2"/>
  <c r="BR99" i="2"/>
  <c r="BQ99" i="2"/>
  <c r="BP99" i="2"/>
  <c r="BO99" i="2"/>
  <c r="BN99" i="2"/>
  <c r="BM99" i="2"/>
  <c r="BL99" i="2"/>
  <c r="AV99" i="2"/>
  <c r="AU99" i="2"/>
  <c r="AT99" i="2"/>
  <c r="AS99" i="2"/>
  <c r="AR99" i="2"/>
  <c r="AQ99" i="2"/>
  <c r="AP99" i="2"/>
  <c r="AO99" i="2"/>
  <c r="AN99" i="2"/>
  <c r="AM99" i="2"/>
  <c r="W99" i="2"/>
  <c r="V99" i="2"/>
  <c r="U99" i="2"/>
  <c r="T99" i="2"/>
  <c r="S99" i="2"/>
  <c r="R99" i="2"/>
  <c r="Q99" i="2"/>
  <c r="P99" i="2"/>
  <c r="O99" i="2"/>
  <c r="N99" i="2"/>
  <c r="BU98" i="2"/>
  <c r="BT98" i="2"/>
  <c r="BS98" i="2"/>
  <c r="BR98" i="2"/>
  <c r="BQ98" i="2"/>
  <c r="BP98" i="2"/>
  <c r="BO98" i="2"/>
  <c r="BN98" i="2"/>
  <c r="BM98" i="2"/>
  <c r="BL98" i="2"/>
  <c r="AV98" i="2"/>
  <c r="AU98" i="2"/>
  <c r="AT98" i="2"/>
  <c r="AS98" i="2"/>
  <c r="AR98" i="2"/>
  <c r="AQ98" i="2"/>
  <c r="AP98" i="2"/>
  <c r="AO98" i="2"/>
  <c r="AN98" i="2"/>
  <c r="AM98" i="2"/>
  <c r="W98" i="2"/>
  <c r="V98" i="2"/>
  <c r="U98" i="2"/>
  <c r="T98" i="2"/>
  <c r="S98" i="2"/>
  <c r="R98" i="2"/>
  <c r="Q98" i="2"/>
  <c r="P98" i="2"/>
  <c r="O98" i="2"/>
  <c r="N98" i="2"/>
  <c r="BU97" i="2"/>
  <c r="BT97" i="2"/>
  <c r="BS97" i="2"/>
  <c r="BR97" i="2"/>
  <c r="BQ97" i="2"/>
  <c r="BP97" i="2"/>
  <c r="BO97" i="2"/>
  <c r="BN97" i="2"/>
  <c r="BM97" i="2"/>
  <c r="BL97" i="2"/>
  <c r="AV97" i="2"/>
  <c r="AU97" i="2"/>
  <c r="AT97" i="2"/>
  <c r="AS97" i="2"/>
  <c r="AR97" i="2"/>
  <c r="AQ97" i="2"/>
  <c r="AP97" i="2"/>
  <c r="AO97" i="2"/>
  <c r="AN97" i="2"/>
  <c r="AM97" i="2"/>
  <c r="W97" i="2"/>
  <c r="V97" i="2"/>
  <c r="U97" i="2"/>
  <c r="T97" i="2"/>
  <c r="S97" i="2"/>
  <c r="R97" i="2"/>
  <c r="Q97" i="2"/>
  <c r="P97" i="2"/>
  <c r="O97" i="2"/>
  <c r="N97" i="2"/>
  <c r="AT96" i="2"/>
  <c r="Q96" i="2"/>
  <c r="BU95" i="2"/>
  <c r="BT95" i="2"/>
  <c r="BS95" i="2"/>
  <c r="BR95" i="2"/>
  <c r="BQ95" i="2"/>
  <c r="BP95" i="2"/>
  <c r="BO95" i="2"/>
  <c r="BN95" i="2"/>
  <c r="BM95" i="2"/>
  <c r="BL95" i="2"/>
  <c r="AV95" i="2"/>
  <c r="AU95" i="2"/>
  <c r="AT95" i="2"/>
  <c r="AS95" i="2"/>
  <c r="AR95" i="2"/>
  <c r="AQ95" i="2"/>
  <c r="AP95" i="2"/>
  <c r="AO95" i="2"/>
  <c r="AN95" i="2"/>
  <c r="AM95" i="2"/>
  <c r="W95" i="2"/>
  <c r="V95" i="2"/>
  <c r="U95" i="2"/>
  <c r="T95" i="2"/>
  <c r="S95" i="2"/>
  <c r="R95" i="2"/>
  <c r="Q95" i="2"/>
  <c r="P95" i="2"/>
  <c r="O95" i="2"/>
  <c r="N95" i="2"/>
  <c r="BU94" i="2"/>
  <c r="BT94" i="2"/>
  <c r="BS94" i="2"/>
  <c r="BR94" i="2"/>
  <c r="BQ94" i="2"/>
  <c r="BP94" i="2"/>
  <c r="BO94" i="2"/>
  <c r="BN94" i="2"/>
  <c r="BM94" i="2"/>
  <c r="BL94" i="2"/>
  <c r="AV94" i="2"/>
  <c r="AU94" i="2"/>
  <c r="AT94" i="2"/>
  <c r="AS94" i="2"/>
  <c r="AR94" i="2"/>
  <c r="AQ94" i="2"/>
  <c r="AP94" i="2"/>
  <c r="AO94" i="2"/>
  <c r="AN94" i="2"/>
  <c r="AM94" i="2"/>
  <c r="W94" i="2"/>
  <c r="V94" i="2"/>
  <c r="U94" i="2"/>
  <c r="T94" i="2"/>
  <c r="S94" i="2"/>
  <c r="R94" i="2"/>
  <c r="Q94" i="2"/>
  <c r="P94" i="2"/>
  <c r="O94" i="2"/>
  <c r="N94" i="2"/>
  <c r="BU93" i="2"/>
  <c r="BT93" i="2"/>
  <c r="BS93" i="2"/>
  <c r="BR93" i="2"/>
  <c r="BQ93" i="2"/>
  <c r="BP93" i="2"/>
  <c r="BO93" i="2"/>
  <c r="BN93" i="2"/>
  <c r="BM93" i="2"/>
  <c r="BL93" i="2"/>
  <c r="AV93" i="2"/>
  <c r="AU93" i="2"/>
  <c r="AT93" i="2"/>
  <c r="AS93" i="2"/>
  <c r="AR93" i="2"/>
  <c r="AQ93" i="2"/>
  <c r="AP93" i="2"/>
  <c r="AO93" i="2"/>
  <c r="AN93" i="2"/>
  <c r="AM93" i="2"/>
  <c r="W93" i="2"/>
  <c r="V93" i="2"/>
  <c r="U93" i="2"/>
  <c r="T93" i="2"/>
  <c r="S93" i="2"/>
  <c r="R93" i="2"/>
  <c r="Q93" i="2"/>
  <c r="P93" i="2"/>
  <c r="O93" i="2"/>
  <c r="N93" i="2"/>
  <c r="BR92" i="2"/>
  <c r="Q92" i="2"/>
  <c r="BU91" i="2"/>
  <c r="BT91" i="2"/>
  <c r="BS91" i="2"/>
  <c r="BR91" i="2"/>
  <c r="BQ91" i="2"/>
  <c r="BP91" i="2"/>
  <c r="BO91" i="2"/>
  <c r="BN91" i="2"/>
  <c r="BM91" i="2"/>
  <c r="BL91" i="2"/>
  <c r="W91" i="2"/>
  <c r="V91" i="2"/>
  <c r="U91" i="2"/>
  <c r="T91" i="2"/>
  <c r="S91" i="2"/>
  <c r="R91" i="2"/>
  <c r="Q91" i="2"/>
  <c r="P91" i="2"/>
  <c r="O91" i="2"/>
  <c r="N91" i="2"/>
  <c r="BU90" i="2"/>
  <c r="BT90" i="2"/>
  <c r="BS90" i="2"/>
  <c r="BR90" i="2"/>
  <c r="BQ90" i="2"/>
  <c r="BP90" i="2"/>
  <c r="BO90" i="2"/>
  <c r="BN90" i="2"/>
  <c r="BM90" i="2"/>
  <c r="BL90" i="2"/>
  <c r="W90" i="2"/>
  <c r="V90" i="2"/>
  <c r="U90" i="2"/>
  <c r="T90" i="2"/>
  <c r="S90" i="2"/>
  <c r="R90" i="2"/>
  <c r="Q90" i="2"/>
  <c r="P90" i="2"/>
  <c r="O90" i="2"/>
  <c r="N90" i="2"/>
  <c r="BU89" i="2"/>
  <c r="BT89" i="2"/>
  <c r="BS89" i="2"/>
  <c r="BR89" i="2"/>
  <c r="BQ89" i="2"/>
  <c r="BP89" i="2"/>
  <c r="BO89" i="2"/>
  <c r="BN89" i="2"/>
  <c r="BM89" i="2"/>
  <c r="BL89" i="2"/>
  <c r="W89" i="2"/>
  <c r="V89" i="2"/>
  <c r="U89" i="2"/>
  <c r="T89" i="2"/>
  <c r="S89" i="2"/>
  <c r="R89" i="2"/>
  <c r="Q89" i="2"/>
  <c r="P89" i="2"/>
  <c r="O89" i="2"/>
  <c r="N89" i="2"/>
  <c r="V104" i="2" l="1"/>
  <c r="BR104" i="2"/>
  <c r="Q104" i="2"/>
  <c r="U100" i="2"/>
  <c r="BR96" i="2"/>
  <c r="AS100" i="2"/>
  <c r="G105" i="2"/>
  <c r="K105" i="2"/>
  <c r="U104" i="2"/>
  <c r="AE105" i="2"/>
  <c r="AI105" i="2"/>
  <c r="AO104" i="2"/>
  <c r="BC105" i="2"/>
  <c r="BG105" i="2"/>
  <c r="BK105" i="2"/>
  <c r="AS96" i="2"/>
  <c r="V92" i="2"/>
  <c r="U92" i="2"/>
  <c r="BR100" i="2"/>
  <c r="D105" i="2"/>
  <c r="H105" i="2"/>
  <c r="L105" i="2"/>
  <c r="AF105" i="2"/>
  <c r="AJ105" i="2"/>
  <c r="AS104" i="2"/>
  <c r="BD105" i="2"/>
  <c r="BH105" i="2"/>
  <c r="V96" i="2"/>
  <c r="U96" i="2"/>
  <c r="AO96" i="2"/>
  <c r="Q100" i="2"/>
  <c r="E105" i="2"/>
  <c r="I105" i="2"/>
  <c r="M105" i="2"/>
  <c r="AC105" i="2"/>
  <c r="AG105" i="2"/>
  <c r="AK105" i="2"/>
  <c r="BE105" i="2"/>
  <c r="BI105" i="2"/>
  <c r="O92" i="2"/>
  <c r="S92" i="2"/>
  <c r="W92" i="2"/>
  <c r="BO92" i="2"/>
  <c r="BS92" i="2"/>
  <c r="O96" i="2"/>
  <c r="S96" i="2"/>
  <c r="W96" i="2"/>
  <c r="AM96" i="2"/>
  <c r="AQ96" i="2"/>
  <c r="AU96" i="2"/>
  <c r="BO96" i="2"/>
  <c r="BS96" i="2"/>
  <c r="O100" i="2"/>
  <c r="S100" i="2"/>
  <c r="W100" i="2"/>
  <c r="AM100" i="2"/>
  <c r="AQ100" i="2"/>
  <c r="AU100" i="2"/>
  <c r="BO100" i="2"/>
  <c r="BS100" i="2"/>
  <c r="O104" i="2"/>
  <c r="S104" i="2"/>
  <c r="W104" i="2"/>
  <c r="AM104" i="2"/>
  <c r="AQ104" i="2"/>
  <c r="AU104" i="2"/>
  <c r="BO104" i="2"/>
  <c r="BS104" i="2"/>
  <c r="C105" i="2"/>
  <c r="P92" i="2"/>
  <c r="T92" i="2"/>
  <c r="BL92" i="2"/>
  <c r="BP92" i="2"/>
  <c r="BT92" i="2"/>
  <c r="P96" i="2"/>
  <c r="T96" i="2"/>
  <c r="AN96" i="2"/>
  <c r="AR96" i="2"/>
  <c r="AV96" i="2"/>
  <c r="BL96" i="2"/>
  <c r="BP96" i="2"/>
  <c r="BT96" i="2"/>
  <c r="P100" i="2"/>
  <c r="T100" i="2"/>
  <c r="AN100" i="2"/>
  <c r="AR100" i="2"/>
  <c r="AV100" i="2"/>
  <c r="BL100" i="2"/>
  <c r="BP100" i="2"/>
  <c r="BT100" i="2"/>
  <c r="P104" i="2"/>
  <c r="T104" i="2"/>
  <c r="AN104" i="2"/>
  <c r="AR104" i="2"/>
  <c r="AV104" i="2"/>
  <c r="BL104" i="2"/>
  <c r="BP104" i="2"/>
  <c r="BT104" i="2"/>
  <c r="AB105" i="2"/>
  <c r="BA105" i="2"/>
  <c r="BM92" i="2"/>
  <c r="BQ92" i="2"/>
  <c r="BU92" i="2"/>
  <c r="BM96" i="2"/>
  <c r="BQ96" i="2"/>
  <c r="BU96" i="2"/>
  <c r="BM100" i="2"/>
  <c r="BQ100" i="2"/>
  <c r="BU100" i="2"/>
  <c r="BM104" i="2"/>
  <c r="BQ104" i="2"/>
  <c r="BU104" i="2"/>
  <c r="N92" i="2"/>
  <c r="R92" i="2"/>
  <c r="BN92" i="2"/>
  <c r="N96" i="2"/>
  <c r="R96" i="2"/>
  <c r="AP96" i="2"/>
  <c r="BN96" i="2"/>
  <c r="N100" i="2"/>
  <c r="R100" i="2"/>
  <c r="AP100" i="2"/>
  <c r="BN100" i="2"/>
  <c r="N104" i="2"/>
  <c r="R104" i="2"/>
  <c r="AP104" i="2"/>
  <c r="BN104" i="2"/>
  <c r="BK125" i="2"/>
  <c r="BJ125" i="2"/>
  <c r="BI125" i="2"/>
  <c r="BH125" i="2"/>
  <c r="BG125" i="2"/>
  <c r="BF125" i="2"/>
  <c r="BE125" i="2"/>
  <c r="BD125" i="2"/>
  <c r="BC125" i="2"/>
  <c r="BB125" i="2"/>
  <c r="BA125" i="2"/>
  <c r="AL125" i="2"/>
  <c r="AK125" i="2"/>
  <c r="AJ125" i="2"/>
  <c r="AI125" i="2"/>
  <c r="AH125" i="2"/>
  <c r="AG125" i="2"/>
  <c r="AF125" i="2"/>
  <c r="AE125" i="2"/>
  <c r="AD125" i="2"/>
  <c r="AC125" i="2"/>
  <c r="AB125" i="2"/>
  <c r="AT125" i="2" s="1"/>
  <c r="M125" i="2"/>
  <c r="L125" i="2"/>
  <c r="K125" i="2"/>
  <c r="J125" i="2"/>
  <c r="I125" i="2"/>
  <c r="H125" i="2"/>
  <c r="G125" i="2"/>
  <c r="F125" i="2"/>
  <c r="E125" i="2"/>
  <c r="D125" i="2"/>
  <c r="C125" i="2"/>
  <c r="BU124" i="2"/>
  <c r="BT124" i="2"/>
  <c r="BS124" i="2"/>
  <c r="BR124" i="2"/>
  <c r="BQ124" i="2"/>
  <c r="BP124" i="2"/>
  <c r="BO124" i="2"/>
  <c r="BN124" i="2"/>
  <c r="BM124" i="2"/>
  <c r="BL124" i="2"/>
  <c r="AV124" i="2"/>
  <c r="AU124" i="2"/>
  <c r="AT124" i="2"/>
  <c r="AS124" i="2"/>
  <c r="AR124" i="2"/>
  <c r="AQ124" i="2"/>
  <c r="AP124" i="2"/>
  <c r="AO124" i="2"/>
  <c r="AN124" i="2"/>
  <c r="AM124" i="2"/>
  <c r="W124" i="2"/>
  <c r="V124" i="2"/>
  <c r="U124" i="2"/>
  <c r="T124" i="2"/>
  <c r="S124" i="2"/>
  <c r="R124" i="2"/>
  <c r="Q124" i="2"/>
  <c r="P124" i="2"/>
  <c r="O124" i="2"/>
  <c r="N124" i="2"/>
  <c r="BU123" i="2"/>
  <c r="BT123" i="2"/>
  <c r="BS123" i="2"/>
  <c r="BR123" i="2"/>
  <c r="BQ123" i="2"/>
  <c r="BP123" i="2"/>
  <c r="BO123" i="2"/>
  <c r="BN123" i="2"/>
  <c r="BM123" i="2"/>
  <c r="BL123" i="2"/>
  <c r="AV123" i="2"/>
  <c r="AU123" i="2"/>
  <c r="AT123" i="2"/>
  <c r="AS123" i="2"/>
  <c r="AR123" i="2"/>
  <c r="AQ123" i="2"/>
  <c r="AP123" i="2"/>
  <c r="AO123" i="2"/>
  <c r="AN123" i="2"/>
  <c r="AM123" i="2"/>
  <c r="W123" i="2"/>
  <c r="V123" i="2"/>
  <c r="U123" i="2"/>
  <c r="T123" i="2"/>
  <c r="S123" i="2"/>
  <c r="R123" i="2"/>
  <c r="Q123" i="2"/>
  <c r="P123" i="2"/>
  <c r="O123" i="2"/>
  <c r="N123" i="2"/>
  <c r="BU122" i="2"/>
  <c r="BT122" i="2"/>
  <c r="BS122" i="2"/>
  <c r="BR122" i="2"/>
  <c r="BQ122" i="2"/>
  <c r="BP122" i="2"/>
  <c r="BO122" i="2"/>
  <c r="BN122" i="2"/>
  <c r="BM122" i="2"/>
  <c r="BL122" i="2"/>
  <c r="AV122" i="2"/>
  <c r="AU122" i="2"/>
  <c r="AT122" i="2"/>
  <c r="AS122" i="2"/>
  <c r="AR122" i="2"/>
  <c r="AQ122" i="2"/>
  <c r="AP122" i="2"/>
  <c r="AO122" i="2"/>
  <c r="AN122" i="2"/>
  <c r="AM122" i="2"/>
  <c r="W122" i="2"/>
  <c r="V122" i="2"/>
  <c r="U122" i="2"/>
  <c r="T122" i="2"/>
  <c r="S122" i="2"/>
  <c r="R122" i="2"/>
  <c r="Q122" i="2"/>
  <c r="P122" i="2"/>
  <c r="O122" i="2"/>
  <c r="N122" i="2"/>
  <c r="BK121" i="2"/>
  <c r="BJ121" i="2"/>
  <c r="BI121" i="2"/>
  <c r="BH121" i="2"/>
  <c r="BG121" i="2"/>
  <c r="BF121" i="2"/>
  <c r="BE121" i="2"/>
  <c r="BD121" i="2"/>
  <c r="BC121" i="2"/>
  <c r="BB121" i="2"/>
  <c r="BA121" i="2"/>
  <c r="AL121" i="2"/>
  <c r="AK121" i="2"/>
  <c r="AJ121" i="2"/>
  <c r="AI121" i="2"/>
  <c r="AH121" i="2"/>
  <c r="AG121" i="2"/>
  <c r="AF121" i="2"/>
  <c r="AE121" i="2"/>
  <c r="AD121" i="2"/>
  <c r="AC121" i="2"/>
  <c r="AB121" i="2"/>
  <c r="AT121" i="2" s="1"/>
  <c r="M121" i="2"/>
  <c r="L121" i="2"/>
  <c r="K121" i="2"/>
  <c r="J121" i="2"/>
  <c r="I121" i="2"/>
  <c r="H121" i="2"/>
  <c r="G121" i="2"/>
  <c r="F121" i="2"/>
  <c r="E121" i="2"/>
  <c r="D121" i="2"/>
  <c r="C121" i="2"/>
  <c r="BU120" i="2"/>
  <c r="BT120" i="2"/>
  <c r="BS120" i="2"/>
  <c r="BR120" i="2"/>
  <c r="BQ120" i="2"/>
  <c r="BP120" i="2"/>
  <c r="BO120" i="2"/>
  <c r="BN120" i="2"/>
  <c r="BM120" i="2"/>
  <c r="BL120" i="2"/>
  <c r="AV120" i="2"/>
  <c r="AU120" i="2"/>
  <c r="AT120" i="2"/>
  <c r="AS120" i="2"/>
  <c r="AR120" i="2"/>
  <c r="AQ120" i="2"/>
  <c r="AP120" i="2"/>
  <c r="AO120" i="2"/>
  <c r="AN120" i="2"/>
  <c r="AM120" i="2"/>
  <c r="W120" i="2"/>
  <c r="V120" i="2"/>
  <c r="U120" i="2"/>
  <c r="T120" i="2"/>
  <c r="S120" i="2"/>
  <c r="R120" i="2"/>
  <c r="Q120" i="2"/>
  <c r="P120" i="2"/>
  <c r="O120" i="2"/>
  <c r="N120" i="2"/>
  <c r="BU119" i="2"/>
  <c r="BT119" i="2"/>
  <c r="BS119" i="2"/>
  <c r="BR119" i="2"/>
  <c r="BQ119" i="2"/>
  <c r="BP119" i="2"/>
  <c r="BO119" i="2"/>
  <c r="BN119" i="2"/>
  <c r="BM119" i="2"/>
  <c r="BL119" i="2"/>
  <c r="AV119" i="2"/>
  <c r="AU119" i="2"/>
  <c r="AT119" i="2"/>
  <c r="AS119" i="2"/>
  <c r="AR119" i="2"/>
  <c r="AQ119" i="2"/>
  <c r="AP119" i="2"/>
  <c r="AO119" i="2"/>
  <c r="AN119" i="2"/>
  <c r="AM119" i="2"/>
  <c r="W119" i="2"/>
  <c r="V119" i="2"/>
  <c r="U119" i="2"/>
  <c r="T119" i="2"/>
  <c r="S119" i="2"/>
  <c r="R119" i="2"/>
  <c r="Q119" i="2"/>
  <c r="P119" i="2"/>
  <c r="O119" i="2"/>
  <c r="N119" i="2"/>
  <c r="BU118" i="2"/>
  <c r="BT118" i="2"/>
  <c r="BS118" i="2"/>
  <c r="BR118" i="2"/>
  <c r="BQ118" i="2"/>
  <c r="BP118" i="2"/>
  <c r="BO118" i="2"/>
  <c r="BN118" i="2"/>
  <c r="BM118" i="2"/>
  <c r="BL118" i="2"/>
  <c r="AV118" i="2"/>
  <c r="AU118" i="2"/>
  <c r="AT118" i="2"/>
  <c r="AS118" i="2"/>
  <c r="AR118" i="2"/>
  <c r="AQ118" i="2"/>
  <c r="AP118" i="2"/>
  <c r="AO118" i="2"/>
  <c r="AN118" i="2"/>
  <c r="AM118" i="2"/>
  <c r="W118" i="2"/>
  <c r="V118" i="2"/>
  <c r="U118" i="2"/>
  <c r="T118" i="2"/>
  <c r="S118" i="2"/>
  <c r="R118" i="2"/>
  <c r="Q118" i="2"/>
  <c r="P118" i="2"/>
  <c r="O118" i="2"/>
  <c r="N118" i="2"/>
  <c r="BK117" i="2"/>
  <c r="BJ117" i="2"/>
  <c r="BI117" i="2"/>
  <c r="BH117" i="2"/>
  <c r="BG117" i="2"/>
  <c r="BF117" i="2"/>
  <c r="BE117" i="2"/>
  <c r="BD117" i="2"/>
  <c r="BC117" i="2"/>
  <c r="BB117" i="2"/>
  <c r="BA117" i="2"/>
  <c r="AL117" i="2"/>
  <c r="AK117" i="2"/>
  <c r="AJ117" i="2"/>
  <c r="AI117" i="2"/>
  <c r="AH117" i="2"/>
  <c r="AG117" i="2"/>
  <c r="AF117" i="2"/>
  <c r="AE117" i="2"/>
  <c r="AD117" i="2"/>
  <c r="AC117" i="2"/>
  <c r="AB117" i="2"/>
  <c r="M117" i="2"/>
  <c r="L117" i="2"/>
  <c r="K117" i="2"/>
  <c r="J117" i="2"/>
  <c r="I117" i="2"/>
  <c r="H117" i="2"/>
  <c r="G117" i="2"/>
  <c r="F117" i="2"/>
  <c r="E117" i="2"/>
  <c r="D117" i="2"/>
  <c r="C117" i="2"/>
  <c r="BU116" i="2"/>
  <c r="BT116" i="2"/>
  <c r="BS116" i="2"/>
  <c r="BR116" i="2"/>
  <c r="BQ116" i="2"/>
  <c r="BP116" i="2"/>
  <c r="BO116" i="2"/>
  <c r="BN116" i="2"/>
  <c r="BM116" i="2"/>
  <c r="BL116" i="2"/>
  <c r="AV116" i="2"/>
  <c r="AU116" i="2"/>
  <c r="AT116" i="2"/>
  <c r="AS116" i="2"/>
  <c r="AR116" i="2"/>
  <c r="AQ116" i="2"/>
  <c r="AP116" i="2"/>
  <c r="AO116" i="2"/>
  <c r="AN116" i="2"/>
  <c r="AM116" i="2"/>
  <c r="W116" i="2"/>
  <c r="V116" i="2"/>
  <c r="U116" i="2"/>
  <c r="T116" i="2"/>
  <c r="S116" i="2"/>
  <c r="R116" i="2"/>
  <c r="Q116" i="2"/>
  <c r="P116" i="2"/>
  <c r="O116" i="2"/>
  <c r="N116" i="2"/>
  <c r="BU115" i="2"/>
  <c r="BT115" i="2"/>
  <c r="BS115" i="2"/>
  <c r="BR115" i="2"/>
  <c r="BQ115" i="2"/>
  <c r="BP115" i="2"/>
  <c r="BO115" i="2"/>
  <c r="BN115" i="2"/>
  <c r="BM115" i="2"/>
  <c r="BL115" i="2"/>
  <c r="AV115" i="2"/>
  <c r="AU115" i="2"/>
  <c r="AT115" i="2"/>
  <c r="AS115" i="2"/>
  <c r="AR115" i="2"/>
  <c r="AQ115" i="2"/>
  <c r="AP115" i="2"/>
  <c r="AO115" i="2"/>
  <c r="AN115" i="2"/>
  <c r="AM115" i="2"/>
  <c r="W115" i="2"/>
  <c r="V115" i="2"/>
  <c r="U115" i="2"/>
  <c r="T115" i="2"/>
  <c r="S115" i="2"/>
  <c r="R115" i="2"/>
  <c r="Q115" i="2"/>
  <c r="P115" i="2"/>
  <c r="O115" i="2"/>
  <c r="N115" i="2"/>
  <c r="BU114" i="2"/>
  <c r="BT114" i="2"/>
  <c r="BS114" i="2"/>
  <c r="BR114" i="2"/>
  <c r="BQ114" i="2"/>
  <c r="BP114" i="2"/>
  <c r="BO114" i="2"/>
  <c r="BN114" i="2"/>
  <c r="BM114" i="2"/>
  <c r="BL114" i="2"/>
  <c r="AV114" i="2"/>
  <c r="AU114" i="2"/>
  <c r="AT114" i="2"/>
  <c r="AS114" i="2"/>
  <c r="AR114" i="2"/>
  <c r="AQ114" i="2"/>
  <c r="AP114" i="2"/>
  <c r="AO114" i="2"/>
  <c r="AN114" i="2"/>
  <c r="AM114" i="2"/>
  <c r="W114" i="2"/>
  <c r="V114" i="2"/>
  <c r="U114" i="2"/>
  <c r="T114" i="2"/>
  <c r="S114" i="2"/>
  <c r="R114" i="2"/>
  <c r="Q114" i="2"/>
  <c r="P114" i="2"/>
  <c r="O114" i="2"/>
  <c r="N114" i="2"/>
  <c r="BK113" i="2"/>
  <c r="BJ113" i="2"/>
  <c r="BI113" i="2"/>
  <c r="BH113" i="2"/>
  <c r="BG113" i="2"/>
  <c r="BF113" i="2"/>
  <c r="BE113" i="2"/>
  <c r="BD113" i="2"/>
  <c r="BC113" i="2"/>
  <c r="BB113" i="2"/>
  <c r="BA113" i="2"/>
  <c r="AL113" i="2"/>
  <c r="AK113" i="2"/>
  <c r="AJ113" i="2"/>
  <c r="AI113" i="2"/>
  <c r="AH113" i="2"/>
  <c r="AG113" i="2"/>
  <c r="AF113" i="2"/>
  <c r="AE113" i="2"/>
  <c r="AD113" i="2"/>
  <c r="AC113" i="2"/>
  <c r="AB113" i="2"/>
  <c r="M113" i="2"/>
  <c r="L113" i="2"/>
  <c r="K113" i="2"/>
  <c r="J113" i="2"/>
  <c r="I113" i="2"/>
  <c r="H113" i="2"/>
  <c r="G113" i="2"/>
  <c r="F113" i="2"/>
  <c r="E113" i="2"/>
  <c r="D113" i="2"/>
  <c r="C113" i="2"/>
  <c r="BU112" i="2"/>
  <c r="BT112" i="2"/>
  <c r="BS112" i="2"/>
  <c r="BR112" i="2"/>
  <c r="BQ112" i="2"/>
  <c r="BP112" i="2"/>
  <c r="BO112" i="2"/>
  <c r="BN112" i="2"/>
  <c r="BM112" i="2"/>
  <c r="BL112" i="2"/>
  <c r="AV112" i="2"/>
  <c r="AU112" i="2"/>
  <c r="AT112" i="2"/>
  <c r="AS112" i="2"/>
  <c r="AR112" i="2"/>
  <c r="AQ112" i="2"/>
  <c r="AP112" i="2"/>
  <c r="AO112" i="2"/>
  <c r="AN112" i="2"/>
  <c r="AM112" i="2"/>
  <c r="W112" i="2"/>
  <c r="V112" i="2"/>
  <c r="U112" i="2"/>
  <c r="T112" i="2"/>
  <c r="S112" i="2"/>
  <c r="R112" i="2"/>
  <c r="Q112" i="2"/>
  <c r="P112" i="2"/>
  <c r="O112" i="2"/>
  <c r="N112" i="2"/>
  <c r="BU111" i="2"/>
  <c r="BT111" i="2"/>
  <c r="BS111" i="2"/>
  <c r="BR111" i="2"/>
  <c r="BQ111" i="2"/>
  <c r="BP111" i="2"/>
  <c r="BO111" i="2"/>
  <c r="BN111" i="2"/>
  <c r="BM111" i="2"/>
  <c r="BL111" i="2"/>
  <c r="AV111" i="2"/>
  <c r="AU111" i="2"/>
  <c r="AT111" i="2"/>
  <c r="AS111" i="2"/>
  <c r="AR111" i="2"/>
  <c r="AQ111" i="2"/>
  <c r="AP111" i="2"/>
  <c r="AO111" i="2"/>
  <c r="AN111" i="2"/>
  <c r="AM111" i="2"/>
  <c r="W111" i="2"/>
  <c r="V111" i="2"/>
  <c r="U111" i="2"/>
  <c r="T111" i="2"/>
  <c r="S111" i="2"/>
  <c r="R111" i="2"/>
  <c r="Q111" i="2"/>
  <c r="P111" i="2"/>
  <c r="O111" i="2"/>
  <c r="N111" i="2"/>
  <c r="BU110" i="2"/>
  <c r="BT110" i="2"/>
  <c r="BS110" i="2"/>
  <c r="BR110" i="2"/>
  <c r="BQ110" i="2"/>
  <c r="BP110" i="2"/>
  <c r="BO110" i="2"/>
  <c r="BN110" i="2"/>
  <c r="BM110" i="2"/>
  <c r="BL110" i="2"/>
  <c r="AV110" i="2"/>
  <c r="AU110" i="2"/>
  <c r="AT110" i="2"/>
  <c r="AS110" i="2"/>
  <c r="AR110" i="2"/>
  <c r="AQ110" i="2"/>
  <c r="AP110" i="2"/>
  <c r="AO110" i="2"/>
  <c r="AN110" i="2"/>
  <c r="AM110" i="2"/>
  <c r="W110" i="2"/>
  <c r="V110" i="2"/>
  <c r="U110" i="2"/>
  <c r="T110" i="2"/>
  <c r="S110" i="2"/>
  <c r="R110" i="2"/>
  <c r="Q110" i="2"/>
  <c r="P110" i="2"/>
  <c r="O110" i="2"/>
  <c r="N110" i="2"/>
  <c r="Q117" i="2" l="1"/>
  <c r="AM113" i="2"/>
  <c r="AQ113" i="2"/>
  <c r="AU113" i="2"/>
  <c r="V121" i="2"/>
  <c r="BL125" i="2"/>
  <c r="AO113" i="2"/>
  <c r="AS113" i="2"/>
  <c r="AO121" i="2"/>
  <c r="BT125" i="2"/>
  <c r="V113" i="2"/>
  <c r="AV117" i="2"/>
  <c r="BR113" i="2"/>
  <c r="AV113" i="2"/>
  <c r="BR121" i="2"/>
  <c r="Q113" i="2"/>
  <c r="AT113" i="2"/>
  <c r="AM117" i="2"/>
  <c r="AQ117" i="2"/>
  <c r="AU117" i="2"/>
  <c r="AS117" i="2"/>
  <c r="AS121" i="2"/>
  <c r="V125" i="2"/>
  <c r="G126" i="2"/>
  <c r="K126" i="2"/>
  <c r="T125" i="2"/>
  <c r="AE126" i="2"/>
  <c r="AI126" i="2"/>
  <c r="BR125" i="2"/>
  <c r="BE126" i="2"/>
  <c r="BI126" i="2"/>
  <c r="BO125" i="2"/>
  <c r="U113" i="2"/>
  <c r="AT117" i="2"/>
  <c r="D126" i="2"/>
  <c r="H126" i="2"/>
  <c r="L126" i="2"/>
  <c r="AF126" i="2"/>
  <c r="AJ126" i="2"/>
  <c r="BB126" i="2"/>
  <c r="BF126" i="2"/>
  <c r="BJ126" i="2"/>
  <c r="BP125" i="2"/>
  <c r="AP113" i="2"/>
  <c r="V117" i="2"/>
  <c r="U117" i="2"/>
  <c r="AO117" i="2"/>
  <c r="BR117" i="2"/>
  <c r="Q121" i="2"/>
  <c r="E126" i="2"/>
  <c r="I126" i="2"/>
  <c r="M126" i="2"/>
  <c r="AC126" i="2"/>
  <c r="AG126" i="2"/>
  <c r="AK126" i="2"/>
  <c r="BC126" i="2"/>
  <c r="BG126" i="2"/>
  <c r="BK126" i="2"/>
  <c r="BS125" i="2"/>
  <c r="AP117" i="2"/>
  <c r="U121" i="2"/>
  <c r="F126" i="2"/>
  <c r="J126" i="2"/>
  <c r="P125" i="2"/>
  <c r="AD126" i="2"/>
  <c r="AH126" i="2"/>
  <c r="AL126" i="2"/>
  <c r="BD126" i="2"/>
  <c r="BH126" i="2"/>
  <c r="BR105" i="2"/>
  <c r="BN105" i="2"/>
  <c r="BU105" i="2"/>
  <c r="BQ105" i="2"/>
  <c r="BM105" i="2"/>
  <c r="BT105" i="2"/>
  <c r="BP105" i="2"/>
  <c r="BL105" i="2"/>
  <c r="BS105" i="2"/>
  <c r="BO105" i="2"/>
  <c r="AT105" i="2"/>
  <c r="AP105" i="2"/>
  <c r="AS105" i="2"/>
  <c r="AO105" i="2"/>
  <c r="AV105" i="2"/>
  <c r="AR105" i="2"/>
  <c r="AN105" i="2"/>
  <c r="AU105" i="2"/>
  <c r="AQ105" i="2"/>
  <c r="AM105" i="2"/>
  <c r="V105" i="2"/>
  <c r="R105" i="2"/>
  <c r="N105" i="2"/>
  <c r="U105" i="2"/>
  <c r="Q105" i="2"/>
  <c r="T105" i="2"/>
  <c r="P105" i="2"/>
  <c r="W105" i="2"/>
  <c r="S105" i="2"/>
  <c r="O105" i="2"/>
  <c r="BQ113" i="2"/>
  <c r="BM121" i="2"/>
  <c r="BQ121" i="2"/>
  <c r="BU121" i="2"/>
  <c r="S113" i="2"/>
  <c r="O117" i="2"/>
  <c r="S117" i="2"/>
  <c r="W117" i="2"/>
  <c r="BO117" i="2"/>
  <c r="BS117" i="2"/>
  <c r="O121" i="2"/>
  <c r="S121" i="2"/>
  <c r="W121" i="2"/>
  <c r="AM121" i="2"/>
  <c r="AQ121" i="2"/>
  <c r="AU121" i="2"/>
  <c r="BO121" i="2"/>
  <c r="BS121" i="2"/>
  <c r="O125" i="2"/>
  <c r="S125" i="2"/>
  <c r="W125" i="2"/>
  <c r="AM125" i="2"/>
  <c r="AQ125" i="2"/>
  <c r="AU125" i="2"/>
  <c r="C126" i="2"/>
  <c r="BM113" i="2"/>
  <c r="BQ117" i="2"/>
  <c r="O113" i="2"/>
  <c r="W113" i="2"/>
  <c r="BO113" i="2"/>
  <c r="BS113" i="2"/>
  <c r="P113" i="2"/>
  <c r="T113" i="2"/>
  <c r="AN113" i="2"/>
  <c r="AR113" i="2"/>
  <c r="BL113" i="2"/>
  <c r="BP113" i="2"/>
  <c r="BT113" i="2"/>
  <c r="P117" i="2"/>
  <c r="T117" i="2"/>
  <c r="AN117" i="2"/>
  <c r="AR117" i="2"/>
  <c r="BL117" i="2"/>
  <c r="BP117" i="2"/>
  <c r="BT117" i="2"/>
  <c r="P121" i="2"/>
  <c r="T121" i="2"/>
  <c r="AN121" i="2"/>
  <c r="AR121" i="2"/>
  <c r="AV121" i="2"/>
  <c r="BL121" i="2"/>
  <c r="BP121" i="2"/>
  <c r="BT121" i="2"/>
  <c r="AN125" i="2"/>
  <c r="AR125" i="2"/>
  <c r="AV125" i="2"/>
  <c r="AB126" i="2"/>
  <c r="Q125" i="2"/>
  <c r="U125" i="2"/>
  <c r="AO125" i="2"/>
  <c r="AS125" i="2"/>
  <c r="BM125" i="2"/>
  <c r="BQ125" i="2"/>
  <c r="BU125" i="2"/>
  <c r="BA126" i="2"/>
  <c r="BU113" i="2"/>
  <c r="BM117" i="2"/>
  <c r="BU117" i="2"/>
  <c r="N113" i="2"/>
  <c r="R113" i="2"/>
  <c r="BN113" i="2"/>
  <c r="N117" i="2"/>
  <c r="R117" i="2"/>
  <c r="BN117" i="2"/>
  <c r="N121" i="2"/>
  <c r="R121" i="2"/>
  <c r="AP121" i="2"/>
  <c r="BN121" i="2"/>
  <c r="N125" i="2"/>
  <c r="R125" i="2"/>
  <c r="AP125" i="2"/>
  <c r="BN125" i="2"/>
  <c r="AT126" i="2" l="1"/>
  <c r="AP126" i="2"/>
  <c r="AS126" i="2"/>
  <c r="AO126" i="2"/>
  <c r="AV126" i="2"/>
  <c r="AR126" i="2"/>
  <c r="AN126" i="2"/>
  <c r="AU126" i="2"/>
  <c r="AQ126" i="2"/>
  <c r="AM126" i="2"/>
  <c r="BR126" i="2"/>
  <c r="BN126" i="2"/>
  <c r="BU126" i="2"/>
  <c r="BQ126" i="2"/>
  <c r="BM126" i="2"/>
  <c r="BT126" i="2"/>
  <c r="BP126" i="2"/>
  <c r="BL126" i="2"/>
  <c r="BS126" i="2"/>
  <c r="BO126" i="2"/>
  <c r="V126" i="2"/>
  <c r="R126" i="2"/>
  <c r="N126" i="2"/>
  <c r="U126" i="2"/>
  <c r="Q126" i="2"/>
  <c r="T126" i="2"/>
  <c r="P126" i="2"/>
  <c r="W126" i="2"/>
  <c r="S126" i="2"/>
  <c r="O126" i="2"/>
  <c r="AD26" i="4" l="1"/>
  <c r="AE26" i="4"/>
  <c r="AF26" i="4"/>
  <c r="AC26" i="4"/>
  <c r="AB26" i="4"/>
  <c r="AA26" i="4"/>
  <c r="Z26" i="4"/>
  <c r="Y26" i="4"/>
  <c r="X26" i="4"/>
  <c r="W26" i="4"/>
  <c r="V26" i="4"/>
  <c r="U26" i="4"/>
  <c r="T26" i="4"/>
  <c r="S26" i="4"/>
  <c r="R26" i="4"/>
  <c r="Q26" i="4"/>
  <c r="P26" i="4"/>
  <c r="O26" i="4"/>
  <c r="N26" i="4"/>
  <c r="M26" i="4"/>
  <c r="L26" i="4"/>
  <c r="K26" i="4"/>
  <c r="J26" i="4"/>
  <c r="I26" i="4"/>
  <c r="H26" i="4"/>
  <c r="G26" i="4"/>
  <c r="F26" i="4"/>
  <c r="E26" i="4"/>
  <c r="D26" i="4"/>
  <c r="C26" i="4"/>
</calcChain>
</file>

<file path=xl/sharedStrings.xml><?xml version="1.0" encoding="utf-8"?>
<sst xmlns="http://schemas.openxmlformats.org/spreadsheetml/2006/main" count="5095" uniqueCount="524">
  <si>
    <t>Wind</t>
  </si>
  <si>
    <t>IE</t>
  </si>
  <si>
    <t>MID</t>
  </si>
  <si>
    <t>NE</t>
  </si>
  <si>
    <t>NW</t>
  </si>
  <si>
    <t>SE</t>
  </si>
  <si>
    <t>SW</t>
  </si>
  <si>
    <t>W</t>
  </si>
  <si>
    <t>NI</t>
  </si>
  <si>
    <t>Solar</t>
  </si>
  <si>
    <t>Historical Wind Dispatch Down (Constraint and Curtailment) Percentages for Ireland (IE), Northern Ireland (NI) and All Island (AI)</t>
  </si>
  <si>
    <t>Month</t>
  </si>
  <si>
    <t>AI</t>
  </si>
  <si>
    <t>Jan</t>
  </si>
  <si>
    <t>Feb</t>
  </si>
  <si>
    <t>Mar</t>
  </si>
  <si>
    <t>Qtr1</t>
  </si>
  <si>
    <t>Apr</t>
  </si>
  <si>
    <t>May</t>
  </si>
  <si>
    <t>Jun</t>
  </si>
  <si>
    <t>Qtr2</t>
  </si>
  <si>
    <t>Jul</t>
  </si>
  <si>
    <t>Aug</t>
  </si>
  <si>
    <t>Sep</t>
  </si>
  <si>
    <t>Qtr3</t>
  </si>
  <si>
    <t>Oct</t>
  </si>
  <si>
    <t>Nov</t>
  </si>
  <si>
    <t>Dec</t>
  </si>
  <si>
    <t>Qtr4</t>
  </si>
  <si>
    <t>Year Total DD</t>
  </si>
  <si>
    <t>Constraints</t>
  </si>
  <si>
    <t>Curtailments</t>
  </si>
  <si>
    <t>Wind Installed 
Capacity (MW)</t>
  </si>
  <si>
    <t>Wind Generation 
(GWh)</t>
  </si>
  <si>
    <t>Wind Capacity 
Factors</t>
  </si>
  <si>
    <t>SNSP 
Limit</t>
  </si>
  <si>
    <t>55% Trial from Oct</t>
  </si>
  <si>
    <t>55% Perm from Mar
60% Trial from Nov</t>
  </si>
  <si>
    <t>60% Perm from Mar
65% Trial from Nov</t>
  </si>
  <si>
    <t>65% Perm from Apr</t>
  </si>
  <si>
    <t xml:space="preserve">Notes: </t>
  </si>
  <si>
    <t xml:space="preserve">"Dispatch Down" consists of constraints + curtailments. All wind figures included (controllable + non-controllable). </t>
  </si>
  <si>
    <t xml:space="preserve">The darker shaded cells indicate higher dispatch-down percentages in order to produce a graphical representation similar to a heat map. </t>
  </si>
  <si>
    <t xml:space="preserve">A more accurate methodology for calculating wind dispatch down was implemented from 2016. Figures from previous years are best estimates. </t>
  </si>
  <si>
    <t xml:space="preserve">Wind installed capacities, generation and capacity factors are indicative and based on the latest available information. </t>
  </si>
  <si>
    <t xml:space="preserve">SNSP (System Non-Synchronous Penetration) is the sum of non-synchronous generation (such as wind, solar and HVDC imports) as a percentage of total demand and exports. </t>
  </si>
  <si>
    <t xml:space="preserve">When the SNSP limit is raised, a trial period takes place before it becomes permanent. During the trial period, the system is operated at this increased SNSP limit except in times of extreme system events or during system testing. </t>
  </si>
  <si>
    <t>Controllable Wind 
By Region</t>
  </si>
  <si>
    <t>Cap (MW)</t>
  </si>
  <si>
    <t>Controllable Wind Totals:</t>
  </si>
  <si>
    <t>All Wind (Controllable + Non-Controllable) Totals:</t>
  </si>
  <si>
    <t>Dispatch Down</t>
  </si>
  <si>
    <t>Availability</t>
  </si>
  <si>
    <t>Generation</t>
  </si>
  <si>
    <t>SNSP Issue</t>
  </si>
  <si>
    <t>Year</t>
  </si>
  <si>
    <t>TSO Testing</t>
  </si>
  <si>
    <t>High Freq / 
Min Gen</t>
  </si>
  <si>
    <t>ROCOF / 
Inertia</t>
  </si>
  <si>
    <t>Transmission 
Constraints</t>
  </si>
  <si>
    <t>Other 
Reductions</t>
  </si>
  <si>
    <t>Volumes (MWh)</t>
  </si>
  <si>
    <t>Percentages</t>
  </si>
  <si>
    <t>All Island Wind</t>
  </si>
  <si>
    <t>Ireland Wind</t>
  </si>
  <si>
    <t>Northern Ireland Wind</t>
  </si>
  <si>
    <t>Northern Ireland Solar</t>
  </si>
  <si>
    <t>JURISDICTION</t>
  </si>
  <si>
    <t>REGION</t>
  </si>
  <si>
    <t>NODE</t>
  </si>
  <si>
    <t>UT_NAME</t>
  </si>
  <si>
    <t>CAP (MW)</t>
  </si>
  <si>
    <t>Cauteen</t>
  </si>
  <si>
    <t>Cappawhite A</t>
  </si>
  <si>
    <t>Cappawhite B</t>
  </si>
  <si>
    <t>Garracummer</t>
  </si>
  <si>
    <t>Glencarbry</t>
  </si>
  <si>
    <t>Glenough</t>
  </si>
  <si>
    <t>Hollyford</t>
  </si>
  <si>
    <t>Dallow</t>
  </si>
  <si>
    <t>Meenwaun</t>
  </si>
  <si>
    <t>Dalton</t>
  </si>
  <si>
    <t>Magheramore</t>
  </si>
  <si>
    <t>Ikerrin</t>
  </si>
  <si>
    <t>Monaincha Bog</t>
  </si>
  <si>
    <t>Kill Hill</t>
  </si>
  <si>
    <t>Lisheen</t>
  </si>
  <si>
    <t>Bruckana</t>
  </si>
  <si>
    <t>Lisheen 1</t>
  </si>
  <si>
    <t>Lisheen 2</t>
  </si>
  <si>
    <t>Mountlucas</t>
  </si>
  <si>
    <t>Thurles</t>
  </si>
  <si>
    <t>An Cnoc</t>
  </si>
  <si>
    <t>Ballybay</t>
  </si>
  <si>
    <t>Foyle</t>
  </si>
  <si>
    <t>Dundalk</t>
  </si>
  <si>
    <t>Grove Hill</t>
  </si>
  <si>
    <t>Meath Hill</t>
  </si>
  <si>
    <t>Mullananalt</t>
  </si>
  <si>
    <t>Raragh 2</t>
  </si>
  <si>
    <t>Teevurcher</t>
  </si>
  <si>
    <t>Ratrussan</t>
  </si>
  <si>
    <t>Bindoo</t>
  </si>
  <si>
    <t>Mountain Lodge</t>
  </si>
  <si>
    <t>Shankill</t>
  </si>
  <si>
    <t>Carrickallen</t>
  </si>
  <si>
    <t>Binbane</t>
  </si>
  <si>
    <t>Corkermore</t>
  </si>
  <si>
    <t>Killin Hill</t>
  </si>
  <si>
    <t>Loughderryduff</t>
  </si>
  <si>
    <t>Meenachullalan</t>
  </si>
  <si>
    <t>Cathaleens Fall</t>
  </si>
  <si>
    <t>Spaddan</t>
  </si>
  <si>
    <t>Cronalaght 2</t>
  </si>
  <si>
    <t>Meentycat</t>
  </si>
  <si>
    <t>Mulreavy</t>
  </si>
  <si>
    <t>Mulreavy 1</t>
  </si>
  <si>
    <t>Mulreavy 2</t>
  </si>
  <si>
    <t>Sorne Hill</t>
  </si>
  <si>
    <t>Flughland</t>
  </si>
  <si>
    <t>Trillick</t>
  </si>
  <si>
    <t>Beam Hill</t>
  </si>
  <si>
    <t>Drumlough Hill</t>
  </si>
  <si>
    <t>Meenaward 1</t>
  </si>
  <si>
    <t>Arklow</t>
  </si>
  <si>
    <t>Ballycumber</t>
  </si>
  <si>
    <t>Raheenleagh</t>
  </si>
  <si>
    <t>Ballywater</t>
  </si>
  <si>
    <t>Barrymore</t>
  </si>
  <si>
    <t>Barranafaddock</t>
  </si>
  <si>
    <t>Carlow</t>
  </si>
  <si>
    <t>Cronelea 1</t>
  </si>
  <si>
    <t>Cronelea 2</t>
  </si>
  <si>
    <t>Gortahile</t>
  </si>
  <si>
    <t>Castledockrell</t>
  </si>
  <si>
    <t>Crane</t>
  </si>
  <si>
    <t>Kilbranish</t>
  </si>
  <si>
    <t>Crory</t>
  </si>
  <si>
    <t>Ballycadden 1</t>
  </si>
  <si>
    <t>Ballycadden 2</t>
  </si>
  <si>
    <t>Gibbet Hill</t>
  </si>
  <si>
    <t>Knocknalour</t>
  </si>
  <si>
    <t>Portlaoise</t>
  </si>
  <si>
    <t>Lisdowney</t>
  </si>
  <si>
    <t>Waterford</t>
  </si>
  <si>
    <t>Ballymartin 1</t>
  </si>
  <si>
    <t>Ballymartin 2</t>
  </si>
  <si>
    <t>Wexford</t>
  </si>
  <si>
    <t>Richfield</t>
  </si>
  <si>
    <t>Woodhouse</t>
  </si>
  <si>
    <t>Athea</t>
  </si>
  <si>
    <t>Beenanaspuck and Tobertoreen</t>
  </si>
  <si>
    <t>Ballylickey</t>
  </si>
  <si>
    <t>Ballybane 1</t>
  </si>
  <si>
    <t>Ballybane 2</t>
  </si>
  <si>
    <t>Ballybane 3</t>
  </si>
  <si>
    <t>Bandon</t>
  </si>
  <si>
    <t>Garranereagh</t>
  </si>
  <si>
    <t>Boggeragh</t>
  </si>
  <si>
    <t>Boggeragh 1</t>
  </si>
  <si>
    <t>Boggeragh 2</t>
  </si>
  <si>
    <t>Carraigcannon</t>
  </si>
  <si>
    <t>Esk</t>
  </si>
  <si>
    <t>Charleville</t>
  </si>
  <si>
    <t>Castlepook 1</t>
  </si>
  <si>
    <t>Knocknatallig</t>
  </si>
  <si>
    <t>Cloghboola</t>
  </si>
  <si>
    <t>Cloghaneleskirt</t>
  </si>
  <si>
    <t>Glanaruddery 1</t>
  </si>
  <si>
    <t>Glanaruddery 2</t>
  </si>
  <si>
    <t>Glantaunyalkeen</t>
  </si>
  <si>
    <t>Coomagearlahy</t>
  </si>
  <si>
    <t>Coomagearlahy 1</t>
  </si>
  <si>
    <t>Coomagearlahy 2</t>
  </si>
  <si>
    <t>Coomagearlahy 3</t>
  </si>
  <si>
    <t>Coomataggart</t>
  </si>
  <si>
    <t>Cleanrath</t>
  </si>
  <si>
    <t>Grousemount</t>
  </si>
  <si>
    <t>Cordal</t>
  </si>
  <si>
    <t>Coolegrean 1</t>
  </si>
  <si>
    <t>Cordal 1</t>
  </si>
  <si>
    <t>Cordal 2</t>
  </si>
  <si>
    <t>Scartaglen 1</t>
  </si>
  <si>
    <t>Scartaglen 2</t>
  </si>
  <si>
    <t>Dromada</t>
  </si>
  <si>
    <t>Dunmanway</t>
  </si>
  <si>
    <t>Carrigdangan</t>
  </si>
  <si>
    <t>Coomatallin</t>
  </si>
  <si>
    <t>Killaveenoge</t>
  </si>
  <si>
    <t>Garrow</t>
  </si>
  <si>
    <t>Caherdowney</t>
  </si>
  <si>
    <t>Coomacheo</t>
  </si>
  <si>
    <t>Glanlee</t>
  </si>
  <si>
    <t>Midas</t>
  </si>
  <si>
    <t>Glenlara</t>
  </si>
  <si>
    <t>Dromdeeveen</t>
  </si>
  <si>
    <t>Mauricetown</t>
  </si>
  <si>
    <t>Taurbeg</t>
  </si>
  <si>
    <t>Kilpaddoge</t>
  </si>
  <si>
    <t>Kelwin</t>
  </si>
  <si>
    <t>Leanamore</t>
  </si>
  <si>
    <t>Knockacummer</t>
  </si>
  <si>
    <t>Knockearagh</t>
  </si>
  <si>
    <t>Gneeves</t>
  </si>
  <si>
    <t>Macroom</t>
  </si>
  <si>
    <t>Bawnmore</t>
  </si>
  <si>
    <t>Pallas 1</t>
  </si>
  <si>
    <t>Pallas 2</t>
  </si>
  <si>
    <t>Oughtragh</t>
  </si>
  <si>
    <t>Knockaneden</t>
  </si>
  <si>
    <t>Rathkeale</t>
  </si>
  <si>
    <t>Grouse Lodge</t>
  </si>
  <si>
    <t>Reamore</t>
  </si>
  <si>
    <t>Knocknagoum</t>
  </si>
  <si>
    <t>Muingnaminnane</t>
  </si>
  <si>
    <t>Slievecallan</t>
  </si>
  <si>
    <t>Boolinrudda</t>
  </si>
  <si>
    <t>Knockalassa</t>
  </si>
  <si>
    <t>Tralee</t>
  </si>
  <si>
    <t>Ballincollig Hill</t>
  </si>
  <si>
    <t>Trien</t>
  </si>
  <si>
    <t>Knockawarriga 1</t>
  </si>
  <si>
    <t>Knockawarriga 2</t>
  </si>
  <si>
    <t>Rathcahill West</t>
  </si>
  <si>
    <t>Tournafulla 1</t>
  </si>
  <si>
    <t>Tournafulla 2</t>
  </si>
  <si>
    <t>Ardnacrusha</t>
  </si>
  <si>
    <t>Knockastanna</t>
  </si>
  <si>
    <t>Booltiagh</t>
  </si>
  <si>
    <t>Booltiagh 1</t>
  </si>
  <si>
    <t>Booltiagh 2</t>
  </si>
  <si>
    <t>Boolynagleragh 1</t>
  </si>
  <si>
    <t>Cahermurphy</t>
  </si>
  <si>
    <t>Lissycasey</t>
  </si>
  <si>
    <t>Sorrell Island 1</t>
  </si>
  <si>
    <t>Sorrell Island 2</t>
  </si>
  <si>
    <t>Castlebar</t>
  </si>
  <si>
    <t>Raheen Barr 2</t>
  </si>
  <si>
    <t>Raheen Barr 3</t>
  </si>
  <si>
    <t>Corderry</t>
  </si>
  <si>
    <t>Altagowlan</t>
  </si>
  <si>
    <t>Black Banks 2</t>
  </si>
  <si>
    <t>Tullynamoyle 1</t>
  </si>
  <si>
    <t>Tullynamoyle 2</t>
  </si>
  <si>
    <t>Tullynamoyle 3</t>
  </si>
  <si>
    <t>Cunghill</t>
  </si>
  <si>
    <t>Kingsmountain 2</t>
  </si>
  <si>
    <t>Garvagh</t>
  </si>
  <si>
    <t>Derrysallagh</t>
  </si>
  <si>
    <t>Garvagh 1</t>
  </si>
  <si>
    <t>Garvagh 2</t>
  </si>
  <si>
    <t>Glenree</t>
  </si>
  <si>
    <t>Black Lough</t>
  </si>
  <si>
    <t>Bunnyconnellan</t>
  </si>
  <si>
    <t>Carrowleagh 1</t>
  </si>
  <si>
    <t>Carrowleagh 2</t>
  </si>
  <si>
    <t>Knockranny</t>
  </si>
  <si>
    <t>Knockalough</t>
  </si>
  <si>
    <t>Moneypoint</t>
  </si>
  <si>
    <t>Moy</t>
  </si>
  <si>
    <t>Lackan</t>
  </si>
  <si>
    <t>Salthill</t>
  </si>
  <si>
    <t>Leitir Guingaid</t>
  </si>
  <si>
    <t>Sliabh Bawn</t>
  </si>
  <si>
    <t>Sligo</t>
  </si>
  <si>
    <t>Carrickeeney</t>
  </si>
  <si>
    <t>Faughary</t>
  </si>
  <si>
    <t>Srahnakilly</t>
  </si>
  <si>
    <t>Tawnaghmore</t>
  </si>
  <si>
    <t>Killala</t>
  </si>
  <si>
    <t>Tullabrack</t>
  </si>
  <si>
    <t>Uggool</t>
  </si>
  <si>
    <t>Seecon</t>
  </si>
  <si>
    <t>Aghyoule</t>
  </si>
  <si>
    <t>Molly Mountain</t>
  </si>
  <si>
    <t>Slieve Rushen 2</t>
  </si>
  <si>
    <t>Ballymena</t>
  </si>
  <si>
    <t>Elginny Hill</t>
  </si>
  <si>
    <t>Rathsherry</t>
  </si>
  <si>
    <t>Brockaghboy 110 kV</t>
  </si>
  <si>
    <t>Brockaghboy</t>
  </si>
  <si>
    <t>Carnmoney</t>
  </si>
  <si>
    <t>Carn Hill</t>
  </si>
  <si>
    <t>Coleraine</t>
  </si>
  <si>
    <t>Dunbeg</t>
  </si>
  <si>
    <t>Dunmore NI</t>
  </si>
  <si>
    <t>Garves</t>
  </si>
  <si>
    <t>Gruig</t>
  </si>
  <si>
    <t>Coolkeeragh</t>
  </si>
  <si>
    <t>Monnaboy</t>
  </si>
  <si>
    <t>Castlecraig</t>
  </si>
  <si>
    <t>Slieve Glass</t>
  </si>
  <si>
    <t>Drumquin</t>
  </si>
  <si>
    <t>Cornavarrow</t>
  </si>
  <si>
    <t>Dungannon</t>
  </si>
  <si>
    <t>Crockagarran</t>
  </si>
  <si>
    <t>Enniskillen</t>
  </si>
  <si>
    <t>Callagheen</t>
  </si>
  <si>
    <t>Ora More</t>
  </si>
  <si>
    <t>Gort</t>
  </si>
  <si>
    <t>Altamuskin</t>
  </si>
  <si>
    <t>Crockbaravally</t>
  </si>
  <si>
    <t>Shantavny Scotch</t>
  </si>
  <si>
    <t>Slieve Divena 2</t>
  </si>
  <si>
    <t>Tieges</t>
  </si>
  <si>
    <t>Killymallaght</t>
  </si>
  <si>
    <t>Carrickatane</t>
  </si>
  <si>
    <t>Eglish</t>
  </si>
  <si>
    <t>Slieve Kirk</t>
  </si>
  <si>
    <t>Larne</t>
  </si>
  <si>
    <t>Wolf Bog</t>
  </si>
  <si>
    <t>Limavady</t>
  </si>
  <si>
    <t>Altahullion 2</t>
  </si>
  <si>
    <t>Lisaghmore</t>
  </si>
  <si>
    <t>Curryfree</t>
  </si>
  <si>
    <t>Loguestown</t>
  </si>
  <si>
    <t>Cloonty</t>
  </si>
  <si>
    <t>Magherakeel</t>
  </si>
  <si>
    <t>Church Hill</t>
  </si>
  <si>
    <t>Crighshane</t>
  </si>
  <si>
    <t>Seegronan</t>
  </si>
  <si>
    <t>Thornog</t>
  </si>
  <si>
    <t>Tievenameenta</t>
  </si>
  <si>
    <t>Omagh</t>
  </si>
  <si>
    <t>Hunters Hill</t>
  </si>
  <si>
    <t>Screggagh</t>
  </si>
  <si>
    <t>Slieve Divena 1</t>
  </si>
  <si>
    <t>Tappaghan</t>
  </si>
  <si>
    <t>Rasharkin</t>
  </si>
  <si>
    <t>Altaveedan</t>
  </si>
  <si>
    <t>Glenbuck</t>
  </si>
  <si>
    <t>Long Mountain</t>
  </si>
  <si>
    <t>Strabane</t>
  </si>
  <si>
    <t>Bin Mountain</t>
  </si>
  <si>
    <t>Lough Hill</t>
  </si>
  <si>
    <t>Owenreagh 2</t>
  </si>
  <si>
    <t>Tremoge</t>
  </si>
  <si>
    <t>Cregganconroe</t>
  </si>
  <si>
    <t>Crockandun</t>
  </si>
  <si>
    <t>Crockdun</t>
  </si>
  <si>
    <t>Eshmore</t>
  </si>
  <si>
    <t>Gortfinbar</t>
  </si>
  <si>
    <t>Inishative</t>
  </si>
  <si>
    <t xml:space="preserve">Other reductions breakdown is reported in the individual wind/solar farm report only. </t>
  </si>
  <si>
    <t xml:space="preserve">Uninstructed reductions are due to any issues with the wind/solar farm which are outside the TSO's control and are not reported. </t>
  </si>
  <si>
    <t xml:space="preserve">The diagram below shows the breakdown of dispatch down energy using the same colour codes as the tables above. </t>
  </si>
  <si>
    <r>
      <t xml:space="preserve">Therefore, </t>
    </r>
    <r>
      <rPr>
        <b/>
        <sz val="11"/>
        <rFont val="Calibri"/>
        <family val="2"/>
        <scheme val="minor"/>
      </rPr>
      <t>Available Energy ≠ Generation + TSO Dispatch Down + Other Reductions.</t>
    </r>
    <r>
      <rPr>
        <sz val="11"/>
        <rFont val="False"/>
        <family val="2"/>
      </rPr>
      <t xml:space="preserve"> </t>
    </r>
  </si>
  <si>
    <t>2021 (Upgraded to monthly reporting)</t>
  </si>
  <si>
    <t xml:space="preserve">All other tabs contain all-wind figures - aggregated controllable and non-controllable. </t>
  </si>
  <si>
    <t xml:space="preserve">Daily dispatch down (constraints and curtailment) volume charts by jurisdiction (Ireland(IE) &amp; Northern Ireland(NI)) and technology (wind/solar). </t>
  </si>
  <si>
    <t>Technology</t>
  </si>
  <si>
    <t>List of controllable wind &amp; solar farms on the island by region and connection node</t>
  </si>
  <si>
    <t>Antrim</t>
  </si>
  <si>
    <t>Millar Farm</t>
  </si>
  <si>
    <t>Ballygarvey Rd</t>
  </si>
  <si>
    <t>Lisburn</t>
  </si>
  <si>
    <t>Ballinderry</t>
  </si>
  <si>
    <t>Lough Rd</t>
  </si>
  <si>
    <t>Maghaberry Rd</t>
  </si>
  <si>
    <t>Bann Rd</t>
  </si>
  <si>
    <t>Finvoy Rd</t>
  </si>
  <si>
    <t>Waringstown</t>
  </si>
  <si>
    <t>Laurel Hill Rd</t>
  </si>
  <si>
    <t>70% Trial from Jan 
70% Perm from Apr
75% Trial from Apr</t>
  </si>
  <si>
    <t>Garvagh_N</t>
  </si>
  <si>
    <t>Craiggore</t>
  </si>
  <si>
    <r>
      <rPr>
        <b/>
        <sz val="11"/>
        <color theme="1"/>
        <rFont val="False"/>
      </rPr>
      <t>Please note</t>
    </r>
    <r>
      <rPr>
        <sz val="11"/>
        <color theme="1"/>
        <rFont val="False"/>
        <family val="2"/>
      </rPr>
      <t xml:space="preserve"> that the scales are different for different jurisdictions and technologies. </t>
    </r>
  </si>
  <si>
    <t>Evishagaran</t>
  </si>
  <si>
    <t>Clogheravaddy 2</t>
  </si>
  <si>
    <t>IE Check</t>
  </si>
  <si>
    <t>NI Wind</t>
  </si>
  <si>
    <t>IE Wind</t>
  </si>
  <si>
    <t>NI Solar</t>
  </si>
  <si>
    <t>AI Wind</t>
  </si>
  <si>
    <t>75% Perm from Apr</t>
  </si>
  <si>
    <t>Hydro</t>
  </si>
  <si>
    <t>Total RES</t>
  </si>
  <si>
    <t>Other RES</t>
  </si>
  <si>
    <t>Kilcumber</t>
  </si>
  <si>
    <t>Cloncreen</t>
  </si>
  <si>
    <t>Taghart</t>
  </si>
  <si>
    <t>Oweninny 2</t>
  </si>
  <si>
    <t>Derrycarney</t>
  </si>
  <si>
    <t>Cloghan</t>
  </si>
  <si>
    <t>Lisheen 3</t>
  </si>
  <si>
    <t/>
  </si>
  <si>
    <t>Clahane</t>
  </si>
  <si>
    <t>Ardnagappary</t>
  </si>
  <si>
    <t>Clogheravaddy 1</t>
  </si>
  <si>
    <t>Oweninny 1</t>
  </si>
  <si>
    <t>Ballykeel</t>
  </si>
  <si>
    <t>Bessy Bell 2</t>
  </si>
  <si>
    <t>Ireland 
Renewables 
(MWh &amp; %)</t>
  </si>
  <si>
    <t>Renewable Waste</t>
  </si>
  <si>
    <t>Northern 
Ireland 
Renewables 
(MWh &amp; %)</t>
  </si>
  <si>
    <t>All Island 
Renewables 
(MWh &amp; %)</t>
  </si>
  <si>
    <t xml:space="preserve">* In 2018 (Ireland) Renewable Peat = 38% of Output and Renewable Waste = 50% of Output. Pre-ISEM (Oct 2018) Renewable Waste Data is unavailable. </t>
  </si>
  <si>
    <t xml:space="preserve">* In 2019 (Ireland) Renewable Peat = 47% of Output and Renewable Waste = 50% of Output. </t>
  </si>
  <si>
    <t xml:space="preserve">* In 2020 (Ireland) Renewable Peat = 58% of Output and Renewable Waste = 50% of Output. </t>
  </si>
  <si>
    <t xml:space="preserve">* In 2021 (Ireland) Renewable Peat = 59% of Output and Renewable Waste = 50% of Output. </t>
  </si>
  <si>
    <t xml:space="preserve">Please note that some renewable data may not be available for a few months after the reporting month. </t>
  </si>
  <si>
    <t>All Island Solar</t>
  </si>
  <si>
    <t>Ireland Solar</t>
  </si>
  <si>
    <t>IE Solar</t>
  </si>
  <si>
    <t>Dunfirth</t>
  </si>
  <si>
    <t>Hortland</t>
  </si>
  <si>
    <t>Gallanstown</t>
  </si>
  <si>
    <t>Garballagh</t>
  </si>
  <si>
    <t>Gillinstown</t>
  </si>
  <si>
    <t>Ballybeg</t>
  </si>
  <si>
    <t>Millvale</t>
  </si>
  <si>
    <t>Rosspile</t>
  </si>
  <si>
    <t xml:space="preserve">There is no significant uncontrollable solar data on our real-time metering (SCADA) sytem so this distinction does not exist for solar figures yet. </t>
  </si>
  <si>
    <t xml:space="preserve">The "Regional Wind" tab is the only tab that displays controllable and uncontrollable wind separately. </t>
  </si>
  <si>
    <t>Buffy</t>
  </si>
  <si>
    <t>Ardderroo</t>
  </si>
  <si>
    <t>Curraghmartin</t>
  </si>
  <si>
    <t>Blusheens</t>
  </si>
  <si>
    <t>Davidstown</t>
  </si>
  <si>
    <t>Knockglass</t>
  </si>
  <si>
    <t>Midleton</t>
  </si>
  <si>
    <t>Lurrig</t>
  </si>
  <si>
    <t>Baltrasna</t>
  </si>
  <si>
    <t>Hilltown</t>
  </si>
  <si>
    <t>AI Solar</t>
  </si>
  <si>
    <t>Great Island</t>
  </si>
  <si>
    <t>Ballycullane</t>
  </si>
  <si>
    <t>Blundelstown</t>
  </si>
  <si>
    <t>Banoge</t>
  </si>
  <si>
    <t>Gorey</t>
  </si>
  <si>
    <t>Lenalea</t>
  </si>
  <si>
    <t xml:space="preserve">Solar DD reporting started in 2019 for Northern Ireland and in April 2023 for Ireland. Some initial data may be inconsistent due to new solar farms commissioning and testing. </t>
  </si>
  <si>
    <t xml:space="preserve">* In 2016 (Ireland) Renewable Peat = 40% of Output and Renewable Waste = 50% of Output. Pre-ISEM (Oct 2018) Renewable Waste Data is unavailable. </t>
  </si>
  <si>
    <t xml:space="preserve">* In 2017 (Ireland) Renewable Peat = 40% of Output and Renewable Waste = 50% of Output. Pre-ISEM (Oct 2018) Renewable Waste Data is unavailable. </t>
  </si>
  <si>
    <t xml:space="preserve">* In 2022 (Ireland) Renewable Peat = 67.38% of Output and Renewable Waste = 50% of Output. </t>
  </si>
  <si>
    <t xml:space="preserve">* In 2024 (Ireland) Renewable Peat = 100% of Output and Renewable Waste = 50% of Output. </t>
  </si>
  <si>
    <t>Bellacorick</t>
  </si>
  <si>
    <t>Sheskin 1</t>
  </si>
  <si>
    <t xml:space="preserve">* In 2023 (Ireland) Renewable Peat = 69% of Output and Renewable Waste = 50% of Output. </t>
  </si>
  <si>
    <t>Clogheravaddy 3</t>
  </si>
  <si>
    <t>Macallian 1</t>
  </si>
  <si>
    <t>Tullabeg</t>
  </si>
  <si>
    <t>Tullabeg 1</t>
  </si>
  <si>
    <t>Harlockstown</t>
  </si>
  <si>
    <t>Murley Mountain</t>
  </si>
  <si>
    <t>Lislea</t>
  </si>
  <si>
    <t>Drumlins</t>
  </si>
  <si>
    <t>Bogtown</t>
  </si>
  <si>
    <t>Moanvane</t>
  </si>
  <si>
    <t>All Renewables</t>
  </si>
  <si>
    <t xml:space="preserve">See "Wind and Solar Monthly Detailed" tab for more detailed and historical figures on wind and solar DD. </t>
  </si>
  <si>
    <t xml:space="preserve">See "All RES DD Monthly Detailed" tab for more detailed and historical figures on all renewables DD. </t>
  </si>
  <si>
    <t>Painestown</t>
  </si>
  <si>
    <t>Lysaghtstown</t>
  </si>
  <si>
    <t>Lysaghtstown 1</t>
  </si>
  <si>
    <t>Thornsberry</t>
  </si>
  <si>
    <t>Lehinch</t>
  </si>
  <si>
    <t>Drybridge</t>
  </si>
  <si>
    <t>Beaulieu</t>
  </si>
  <si>
    <t>Stonestown</t>
  </si>
  <si>
    <t>Derrinlough</t>
  </si>
  <si>
    <t>Timahoe</t>
  </si>
  <si>
    <t>Timahoe North</t>
  </si>
  <si>
    <t>Cahir</t>
  </si>
  <si>
    <t>Ballymacadam</t>
  </si>
  <si>
    <r>
      <t xml:space="preserve">For more infomration see our annual and monthly dispatch down reports on: </t>
    </r>
    <r>
      <rPr>
        <u/>
        <sz val="11"/>
        <color rgb="FF0070C0"/>
        <rFont val="Calibri"/>
        <family val="2"/>
        <scheme val="minor"/>
      </rPr>
      <t>https://www.eirgrid.ie/grid/system-and-renewable-data-reports/</t>
    </r>
    <r>
      <rPr>
        <sz val="11"/>
        <color theme="1"/>
        <rFont val="False"/>
        <family val="2"/>
      </rPr>
      <t xml:space="preserve"> </t>
    </r>
    <r>
      <rPr>
        <sz val="11"/>
        <color theme="1"/>
        <rFont val="Calibri"/>
        <family val="2"/>
        <scheme val="minor"/>
      </rPr>
      <t xml:space="preserve"> or: </t>
    </r>
    <r>
      <rPr>
        <u/>
        <sz val="11"/>
        <color rgb="FF0070C0"/>
        <rFont val="Calibri"/>
        <family val="2"/>
        <scheme val="minor"/>
      </rPr>
      <t>https://www.soni.ltd.uk/grid/system-and-renewable-data-reports/</t>
    </r>
    <r>
      <rPr>
        <sz val="11"/>
        <rFont val="Calibri"/>
        <family val="2"/>
        <scheme val="minor"/>
      </rPr>
      <t xml:space="preserve"> </t>
    </r>
  </si>
  <si>
    <t>Dromalour</t>
  </si>
  <si>
    <t>Kilbarry</t>
  </si>
  <si>
    <t>Coolyduff</t>
  </si>
  <si>
    <t>Mallow</t>
  </si>
  <si>
    <t>Crossfield</t>
  </si>
  <si>
    <t>Deenes</t>
  </si>
  <si>
    <t>Gaskinstown</t>
  </si>
  <si>
    <t>Drumgarriff South</t>
  </si>
  <si>
    <r>
      <t xml:space="preserve">For any queries on the data in this report, please contact: </t>
    </r>
    <r>
      <rPr>
        <b/>
        <u/>
        <sz val="11"/>
        <color rgb="FF002060"/>
        <rFont val="Calibri"/>
        <family val="2"/>
        <scheme val="minor"/>
      </rPr>
      <t>RenewableReports@EirGrid.com</t>
    </r>
  </si>
  <si>
    <r>
      <t xml:space="preserve">For any queries relating this report, please contact: </t>
    </r>
    <r>
      <rPr>
        <b/>
        <u/>
        <sz val="14"/>
        <color rgb="FF0070C0"/>
        <rFont val="Calibri"/>
        <family val="2"/>
        <scheme val="minor"/>
      </rPr>
      <t>RenewableReports@EirGrid.com</t>
    </r>
  </si>
  <si>
    <t>Rathnaskilloge</t>
  </si>
  <si>
    <t>Trabeg</t>
  </si>
  <si>
    <t>Shanagraigue</t>
  </si>
  <si>
    <t>Knockdrin</t>
  </si>
  <si>
    <t>Yellow River</t>
  </si>
  <si>
    <t>All Island 
Dispatch Down</t>
  </si>
  <si>
    <t>Ireland 
Dispatch Down</t>
  </si>
  <si>
    <t>Northern Ireland 
Dispatch Down</t>
  </si>
  <si>
    <t>Wind Constraints</t>
  </si>
  <si>
    <t>Wind Curtailments</t>
  </si>
  <si>
    <t>Solar Constraints</t>
  </si>
  <si>
    <t>Solar Curtailments</t>
  </si>
  <si>
    <t xml:space="preserve">This is a more concise summary of all renewable (RES) annual dispatch down percentages from 2016 to date. </t>
  </si>
  <si>
    <t xml:space="preserve">This report is Updated by the 20th of every month. </t>
  </si>
  <si>
    <t xml:space="preserve">This report is updated by the 20th of every month. </t>
  </si>
  <si>
    <t xml:space="preserve">[AI] = All Island,  [IE] = Ireland,  [NI] = Northern Ireland. </t>
  </si>
  <si>
    <t>Finglas</t>
  </si>
  <si>
    <t>Bullstown</t>
  </si>
  <si>
    <t>Philipstown</t>
  </si>
  <si>
    <t>Ballykilleen</t>
  </si>
  <si>
    <t>Navan</t>
  </si>
  <si>
    <t>Friarspark</t>
  </si>
  <si>
    <t>Corlacky Hill</t>
  </si>
  <si>
    <t>Newbridge</t>
  </si>
  <si>
    <t>Dunmurry Springs</t>
  </si>
  <si>
    <t>Richmond</t>
  </si>
  <si>
    <t>Lisnageeragh</t>
  </si>
  <si>
    <t>Courtown</t>
  </si>
  <si>
    <t>Dungarvan</t>
  </si>
  <si>
    <t>Cooltubbrid West</t>
  </si>
  <si>
    <t>Kilkenny</t>
  </si>
  <si>
    <t>Castlekelly</t>
  </si>
  <si>
    <t>Monread</t>
  </si>
  <si>
    <t>Kerdiffstown</t>
  </si>
  <si>
    <t>Mullingar</t>
  </si>
  <si>
    <t>Liss</t>
  </si>
  <si>
    <t>Crossmore</t>
  </si>
  <si>
    <t>Gortaheera</t>
  </si>
  <si>
    <t>Finnis</t>
  </si>
  <si>
    <t>Rattin</t>
  </si>
  <si>
    <t>Clonfad</t>
  </si>
  <si>
    <t>Controllable Solar By Region</t>
  </si>
  <si>
    <t>Controllable Solar Totals:</t>
  </si>
  <si>
    <t>All Solar (Controllable + Non-Controllable) Totals:</t>
  </si>
  <si>
    <t xml:space="preserve">* This includes non-controllable solar which is included or modelled in EirGrid and SONI's EMS systems only. </t>
  </si>
  <si>
    <t xml:space="preserve">Regional solar data in Ireland available from Jan-2026 only. </t>
  </si>
  <si>
    <r>
      <t xml:space="preserve">Wind and Solar Dispatch Down Percentages and Breakdown per Region </t>
    </r>
    <r>
      <rPr>
        <b/>
        <sz val="18"/>
        <color rgb="FFFF0000"/>
        <rFont val="Calibri"/>
        <family val="2"/>
        <scheme val="minor"/>
      </rPr>
      <t>(Controllable Wind/Solar Farms only)</t>
    </r>
  </si>
  <si>
    <t xml:space="preserve">Please note that all renewable DD data may not be available for a few months after the reporting month.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</si>
</sst>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_);_(* \(#,##0.00\);_(* &quot;-&quot;??_);_(@_)"/>
    <numFmt numFmtId="166" formatCode="_(* #,##0_);_(* \(#,##0\);_(* &quot;-&quot;??_);_(@_)"/>
    <numFmt numFmtId="167" formatCode="_-* #,##0_-;\-* #,##0_-;_-* &quot;-&quot;??_-;_-@_-"/>
  </numFmts>
  <fonts count="99">
    <font>
      <sz val="11"/>
      <color theme="1"/>
      <name val="False"/>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False"/>
      <family val="2"/>
    </font>
    <font>
      <b/>
      <sz val="11"/>
      <color theme="1"/>
      <name val="Calibri"/>
      <family val="2"/>
      <scheme val="minor"/>
    </font>
    <font>
      <sz val="11"/>
      <color theme="1"/>
      <name val="Calibri"/>
      <family val="2"/>
      <scheme val="minor"/>
    </font>
    <font>
      <b/>
      <sz val="16"/>
      <color rgb="FFC00000"/>
      <name val="Calibri"/>
      <family val="2"/>
      <scheme val="minor"/>
    </font>
    <font>
      <b/>
      <sz val="13"/>
      <name val="Calibri"/>
      <family val="2"/>
      <scheme val="minor"/>
    </font>
    <font>
      <b/>
      <sz val="12"/>
      <color theme="1"/>
      <name val="Calibri"/>
      <family val="2"/>
      <scheme val="minor"/>
    </font>
    <font>
      <b/>
      <sz val="12"/>
      <color rgb="FFC00000"/>
      <name val="Calibri"/>
      <family val="2"/>
      <scheme val="minor"/>
    </font>
    <font>
      <b/>
      <sz val="12"/>
      <color theme="4" tint="-0.249977111117893"/>
      <name val="Calibri"/>
      <family val="2"/>
      <scheme val="minor"/>
    </font>
    <font>
      <b/>
      <sz val="13"/>
      <color theme="3" tint="-0.249977111117893"/>
      <name val="Calibri"/>
      <family val="2"/>
      <scheme val="minor"/>
    </font>
    <font>
      <b/>
      <sz val="13"/>
      <color rgb="FFC00000"/>
      <name val="Calibri"/>
      <family val="2"/>
      <scheme val="minor"/>
    </font>
    <font>
      <b/>
      <sz val="12"/>
      <color theme="3" tint="-0.249977111117893"/>
      <name val="Calibri"/>
      <family val="2"/>
      <scheme val="minor"/>
    </font>
    <font>
      <sz val="11"/>
      <color theme="3" tint="-0.249977111117893"/>
      <name val="Calibri"/>
      <family val="2"/>
      <scheme val="minor"/>
    </font>
    <font>
      <sz val="11"/>
      <color rgb="FFC00000"/>
      <name val="Calibri"/>
      <family val="2"/>
      <scheme val="minor"/>
    </font>
    <font>
      <b/>
      <sz val="11"/>
      <color rgb="FF000000"/>
      <name val="Calibri"/>
      <family val="2"/>
    </font>
    <font>
      <sz val="11"/>
      <color theme="1"/>
      <name val="Calibri"/>
      <family val="2"/>
    </font>
    <font>
      <sz val="11"/>
      <color rgb="FFC00000"/>
      <name val="Calibri"/>
      <family val="2"/>
    </font>
    <font>
      <u/>
      <sz val="11"/>
      <color rgb="FF0070C0"/>
      <name val="Calibri"/>
      <family val="2"/>
      <scheme val="minor"/>
    </font>
    <font>
      <sz val="10"/>
      <name val="Arial"/>
      <family val="2"/>
    </font>
    <font>
      <sz val="10"/>
      <color theme="1"/>
      <name val="Arial"/>
      <family val="2"/>
    </font>
    <font>
      <sz val="10"/>
      <color theme="0"/>
      <name val="Arial"/>
      <family val="2"/>
    </font>
    <font>
      <sz val="11"/>
      <color theme="0"/>
      <name val="Calibri"/>
      <family val="2"/>
      <scheme val="minor"/>
    </font>
    <font>
      <sz val="10"/>
      <color rgb="FF9C0006"/>
      <name val="Arial"/>
      <family val="2"/>
    </font>
    <font>
      <sz val="11"/>
      <color rgb="FF9C0006"/>
      <name val="Calibri"/>
      <family val="2"/>
      <scheme val="minor"/>
    </font>
    <font>
      <b/>
      <sz val="10"/>
      <color rgb="FFFA7D00"/>
      <name val="Arial"/>
      <family val="2"/>
    </font>
    <font>
      <b/>
      <sz val="11"/>
      <color rgb="FFFA7D00"/>
      <name val="Calibri"/>
      <family val="2"/>
      <scheme val="minor"/>
    </font>
    <font>
      <b/>
      <sz val="10"/>
      <color theme="0"/>
      <name val="Arial"/>
      <family val="2"/>
    </font>
    <font>
      <b/>
      <sz val="11"/>
      <color theme="0"/>
      <name val="Calibri"/>
      <family val="2"/>
      <scheme val="minor"/>
    </font>
    <font>
      <i/>
      <sz val="10"/>
      <color rgb="FF7F7F7F"/>
      <name val="Arial"/>
      <family val="2"/>
    </font>
    <font>
      <i/>
      <sz val="11"/>
      <color rgb="FF7F7F7F"/>
      <name val="Calibri"/>
      <family val="2"/>
      <scheme val="minor"/>
    </font>
    <font>
      <sz val="10"/>
      <color rgb="FF006100"/>
      <name val="Arial"/>
      <family val="2"/>
    </font>
    <font>
      <sz val="11"/>
      <color rgb="FF006100"/>
      <name val="Calibri"/>
      <family val="2"/>
      <scheme val="minor"/>
    </font>
    <font>
      <b/>
      <sz val="15"/>
      <color theme="3"/>
      <name val="Arial"/>
      <family val="2"/>
    </font>
    <font>
      <b/>
      <sz val="15"/>
      <color theme="3"/>
      <name val="Calibri"/>
      <family val="2"/>
      <scheme val="minor"/>
    </font>
    <font>
      <b/>
      <sz val="13"/>
      <color theme="3"/>
      <name val="Arial"/>
      <family val="2"/>
    </font>
    <font>
      <b/>
      <sz val="13"/>
      <color theme="3"/>
      <name val="Calibri"/>
      <family val="2"/>
      <scheme val="minor"/>
    </font>
    <font>
      <b/>
      <sz val="11"/>
      <color theme="3"/>
      <name val="Arial"/>
      <family val="2"/>
    </font>
    <font>
      <b/>
      <sz val="11"/>
      <color theme="3"/>
      <name val="Calibri"/>
      <family val="2"/>
      <scheme val="minor"/>
    </font>
    <font>
      <sz val="10"/>
      <color rgb="FF3F3F76"/>
      <name val="Arial"/>
      <family val="2"/>
    </font>
    <font>
      <sz val="11"/>
      <color rgb="FF3F3F76"/>
      <name val="Calibri"/>
      <family val="2"/>
      <scheme val="minor"/>
    </font>
    <font>
      <sz val="10"/>
      <color rgb="FFFA7D00"/>
      <name val="Arial"/>
      <family val="2"/>
    </font>
    <font>
      <sz val="11"/>
      <color rgb="FFFA7D00"/>
      <name val="Calibri"/>
      <family val="2"/>
      <scheme val="minor"/>
    </font>
    <font>
      <sz val="10"/>
      <color rgb="FF9C6500"/>
      <name val="Arial"/>
      <family val="2"/>
    </font>
    <font>
      <sz val="11"/>
      <color rgb="FF9C6500"/>
      <name val="Calibri"/>
      <family val="2"/>
      <scheme val="minor"/>
    </font>
    <font>
      <b/>
      <sz val="10"/>
      <color rgb="FF3F3F3F"/>
      <name val="Arial"/>
      <family val="2"/>
    </font>
    <font>
      <b/>
      <sz val="11"/>
      <color rgb="FF3F3F3F"/>
      <name val="Calibri"/>
      <family val="2"/>
      <scheme val="minor"/>
    </font>
    <font>
      <b/>
      <sz val="10"/>
      <color theme="1"/>
      <name val="Arial"/>
      <family val="2"/>
    </font>
    <font>
      <sz val="10"/>
      <color rgb="FFFF0000"/>
      <name val="Arial"/>
      <family val="2"/>
    </font>
    <font>
      <sz val="11"/>
      <color rgb="FFFF0000"/>
      <name val="Calibri"/>
      <family val="2"/>
      <scheme val="minor"/>
    </font>
    <font>
      <b/>
      <sz val="11"/>
      <color rgb="FFFF0000"/>
      <name val="Calibri"/>
      <family val="2"/>
      <scheme val="minor"/>
    </font>
    <font>
      <b/>
      <sz val="11"/>
      <color theme="5"/>
      <name val="Calibri"/>
      <family val="2"/>
      <scheme val="minor"/>
    </font>
    <font>
      <b/>
      <sz val="14"/>
      <color theme="1"/>
      <name val="Calibri"/>
      <family val="2"/>
      <scheme val="minor"/>
    </font>
    <font>
      <b/>
      <sz val="11"/>
      <color rgb="FFC00000"/>
      <name val="Calibri"/>
      <family val="2"/>
    </font>
    <font>
      <b/>
      <sz val="11"/>
      <color theme="1"/>
      <name val="Calibri"/>
      <family val="2"/>
    </font>
    <font>
      <sz val="11"/>
      <color theme="1" tint="0.499984740745262"/>
      <name val="Calibri"/>
      <family val="2"/>
    </font>
    <font>
      <b/>
      <sz val="11"/>
      <color theme="1" tint="0.499984740745262"/>
      <name val="Calibri"/>
      <family val="2"/>
    </font>
    <font>
      <b/>
      <sz val="11"/>
      <color theme="5"/>
      <name val="Calibri"/>
      <family val="2"/>
    </font>
    <font>
      <b/>
      <sz val="14"/>
      <color rgb="FFFF0000"/>
      <name val="Calibri"/>
      <family val="2"/>
      <scheme val="minor"/>
    </font>
    <font>
      <b/>
      <sz val="10"/>
      <color rgb="FF000000"/>
      <name val="Arial"/>
      <family val="2"/>
    </font>
    <font>
      <b/>
      <sz val="10"/>
      <color rgb="FFFFFFFF"/>
      <name val="Arial"/>
      <family val="2"/>
    </font>
    <font>
      <b/>
      <sz val="24"/>
      <color theme="1"/>
      <name val="Calibri"/>
      <family val="2"/>
      <scheme val="minor"/>
    </font>
    <font>
      <b/>
      <sz val="16"/>
      <color theme="1"/>
      <name val="Calibri"/>
      <family val="2"/>
      <scheme val="minor"/>
    </font>
    <font>
      <sz val="10"/>
      <color rgb="FF000000"/>
      <name val="Arial"/>
      <family val="2"/>
    </font>
    <font>
      <b/>
      <sz val="18"/>
      <color theme="1"/>
      <name val="Calibri"/>
      <family val="2"/>
      <scheme val="minor"/>
    </font>
    <font>
      <b/>
      <sz val="11"/>
      <color theme="1"/>
      <name val="False"/>
    </font>
    <font>
      <b/>
      <sz val="11"/>
      <color theme="3"/>
      <name val="False"/>
    </font>
    <font>
      <b/>
      <sz val="12"/>
      <color theme="3"/>
      <name val="False"/>
    </font>
    <font>
      <b/>
      <sz val="14"/>
      <color rgb="FFC00000"/>
      <name val="False"/>
    </font>
    <font>
      <b/>
      <sz val="14"/>
      <color rgb="FFC00000"/>
      <name val="Calibri"/>
      <family val="2"/>
      <scheme val="minor"/>
    </font>
    <font>
      <sz val="11"/>
      <name val="False"/>
      <family val="2"/>
    </font>
    <font>
      <b/>
      <sz val="11"/>
      <name val="Calibri"/>
      <family val="2"/>
      <scheme val="minor"/>
    </font>
    <font>
      <b/>
      <sz val="11"/>
      <color theme="9" tint="-0.499984740745262"/>
      <name val="Calibri"/>
      <family val="2"/>
    </font>
    <font>
      <sz val="11"/>
      <color theme="9" tint="-0.499984740745262"/>
      <name val="Calibri"/>
      <family val="2"/>
    </font>
    <font>
      <sz val="11"/>
      <color theme="9" tint="-0.499984740745262"/>
      <name val="Calibri"/>
      <family val="2"/>
      <scheme val="minor"/>
    </font>
    <font>
      <sz val="11"/>
      <name val="Calibri"/>
      <family val="2"/>
      <scheme val="minor"/>
    </font>
    <font>
      <sz val="11"/>
      <color theme="1"/>
      <name val="False"/>
    </font>
    <font>
      <sz val="11"/>
      <color rgb="FFFF0000"/>
      <name val="False"/>
      <family val="2"/>
    </font>
    <font>
      <sz val="8"/>
      <name val="False"/>
      <family val="2"/>
    </font>
    <font>
      <b/>
      <sz val="13"/>
      <color theme="1"/>
      <name val="Calibri"/>
      <family val="2"/>
      <scheme val="minor"/>
    </font>
    <font>
      <b/>
      <sz val="11"/>
      <color rgb="FF002060"/>
      <name val="Calibri"/>
      <family val="2"/>
      <scheme val="minor"/>
    </font>
    <font>
      <b/>
      <u/>
      <sz val="11"/>
      <color rgb="FF002060"/>
      <name val="Calibri"/>
      <family val="2"/>
      <scheme val="minor"/>
    </font>
    <font>
      <b/>
      <sz val="14"/>
      <color rgb="FF0070C0"/>
      <name val="Calibri"/>
      <family val="2"/>
      <scheme val="minor"/>
    </font>
    <font>
      <b/>
      <u/>
      <sz val="14"/>
      <color rgb="FF0070C0"/>
      <name val="Calibri"/>
      <family val="2"/>
      <scheme val="minor"/>
    </font>
    <font>
      <b/>
      <sz val="11"/>
      <color rgb="FFC00000"/>
      <name val="Calibri"/>
      <family val="2"/>
      <scheme val="minor"/>
    </font>
    <font>
      <b/>
      <sz val="18"/>
      <color rgb="FF0070C0"/>
      <name val="Calibri"/>
      <family val="2"/>
      <scheme val="minor"/>
    </font>
    <font>
      <b/>
      <sz val="18"/>
      <color rgb="FFFF0000"/>
      <name val="Calibri"/>
      <family val="2"/>
      <scheme val="minor"/>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9" tint="0.59999389629810485"/>
        <bgColor rgb="FFDCE6F1"/>
      </patternFill>
    </fill>
    <fill>
      <patternFill patternType="solid">
        <fgColor rgb="FFDAEEF3"/>
        <bgColor rgb="FF000000"/>
      </patternFill>
    </fill>
    <fill>
      <patternFill patternType="solid">
        <fgColor rgb="FFB7DEE8"/>
        <bgColor rgb="FF000000"/>
      </patternFill>
    </fill>
    <fill>
      <patternFill patternType="solid">
        <fgColor rgb="FF4F81BD"/>
        <bgColor rgb="FF000000"/>
      </patternFill>
    </fill>
    <fill>
      <patternFill patternType="solid">
        <fgColor rgb="FFFCD5B4"/>
        <bgColor rgb="FF000000"/>
      </patternFill>
    </fill>
    <fill>
      <patternFill patternType="solid">
        <fgColor rgb="FFFDE9D9"/>
        <bgColor rgb="FF000000"/>
      </patternFill>
    </fill>
    <fill>
      <patternFill patternType="solid">
        <fgColor rgb="FFFABF8F"/>
        <bgColor rgb="FF000000"/>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rgb="FFDCE6F1"/>
      </patternFill>
    </fill>
    <fill>
      <patternFill patternType="solid">
        <fgColor rgb="FFFFFF0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39997558519241921"/>
        <bgColor indexed="64"/>
      </patternFill>
    </fill>
  </fills>
  <borders count="2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top style="thin">
        <color indexed="64"/>
      </top>
      <bottom style="thick">
        <color rgb="FFFF0000"/>
      </bottom>
      <diagonal/>
    </border>
    <border>
      <left style="double">
        <color rgb="FFC00000"/>
      </left>
      <right/>
      <top style="double">
        <color rgb="FFC00000"/>
      </top>
      <bottom style="double">
        <color rgb="FFC00000"/>
      </bottom>
      <diagonal/>
    </border>
    <border>
      <left/>
      <right/>
      <top style="double">
        <color rgb="FFC00000"/>
      </top>
      <bottom style="double">
        <color rgb="FFC00000"/>
      </bottom>
      <diagonal/>
    </border>
    <border>
      <left/>
      <right style="double">
        <color rgb="FFC00000"/>
      </right>
      <top style="double">
        <color rgb="FFC00000"/>
      </top>
      <bottom style="double">
        <color rgb="FFC00000"/>
      </bottom>
      <diagonal/>
    </border>
    <border>
      <left style="double">
        <color rgb="FFC00000"/>
      </left>
      <right style="double">
        <color rgb="FFC00000"/>
      </right>
      <top style="double">
        <color rgb="FFC00000"/>
      </top>
      <bottom style="double">
        <color rgb="FFC00000"/>
      </bottom>
      <diagonal/>
    </border>
    <border>
      <left style="double">
        <color rgb="FFC00000"/>
      </left>
      <right style="dashed">
        <color indexed="64"/>
      </right>
      <top style="double">
        <color rgb="FFC00000"/>
      </top>
      <bottom style="double">
        <color rgb="FFC00000"/>
      </bottom>
      <diagonal/>
    </border>
    <border>
      <left style="dashed">
        <color indexed="64"/>
      </left>
      <right style="dashed">
        <color indexed="64"/>
      </right>
      <top style="double">
        <color rgb="FFC00000"/>
      </top>
      <bottom style="double">
        <color rgb="FFC00000"/>
      </bottom>
      <diagonal/>
    </border>
    <border>
      <left style="dashed">
        <color indexed="64"/>
      </left>
      <right style="double">
        <color rgb="FFC00000"/>
      </right>
      <top style="double">
        <color rgb="FFC00000"/>
      </top>
      <bottom style="double">
        <color rgb="FFC00000"/>
      </bottom>
      <diagonal/>
    </border>
    <border>
      <left style="double">
        <color rgb="FFC00000"/>
      </left>
      <right style="double">
        <color rgb="FFC00000"/>
      </right>
      <top/>
      <bottom/>
      <diagonal/>
    </border>
    <border>
      <left style="double">
        <color rgb="FFC00000"/>
      </left>
      <right style="dashed">
        <color indexed="64"/>
      </right>
      <top/>
      <bottom/>
      <diagonal/>
    </border>
    <border>
      <left style="dashed">
        <color indexed="64"/>
      </left>
      <right style="dashed">
        <color indexed="64"/>
      </right>
      <top/>
      <bottom/>
      <diagonal/>
    </border>
    <border>
      <left style="dashed">
        <color indexed="64"/>
      </left>
      <right style="double">
        <color rgb="FFC00000"/>
      </right>
      <top/>
      <bottom/>
      <diagonal/>
    </border>
    <border>
      <left style="double">
        <color rgb="FFC00000"/>
      </left>
      <right style="double">
        <color rgb="FFC00000"/>
      </right>
      <top/>
      <bottom style="thin">
        <color indexed="64"/>
      </bottom>
      <diagonal/>
    </border>
    <border>
      <left style="double">
        <color rgb="FFC00000"/>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ouble">
        <color rgb="FFC00000"/>
      </right>
      <top/>
      <bottom style="thin">
        <color indexed="64"/>
      </bottom>
      <diagonal/>
    </border>
    <border>
      <left style="double">
        <color rgb="FFC00000"/>
      </left>
      <right style="double">
        <color rgb="FFC00000"/>
      </right>
      <top style="double">
        <color rgb="FFC00000"/>
      </top>
      <bottom style="dashed">
        <color rgb="FFC00000"/>
      </bottom>
      <diagonal/>
    </border>
    <border>
      <left style="double">
        <color rgb="FFC00000"/>
      </left>
      <right style="dashed">
        <color indexed="64"/>
      </right>
      <top style="double">
        <color rgb="FFC00000"/>
      </top>
      <bottom style="dashed">
        <color rgb="FFC00000"/>
      </bottom>
      <diagonal/>
    </border>
    <border>
      <left style="dashed">
        <color indexed="64"/>
      </left>
      <right style="dashed">
        <color indexed="64"/>
      </right>
      <top style="double">
        <color rgb="FFC00000"/>
      </top>
      <bottom style="dashed">
        <color rgb="FFC00000"/>
      </bottom>
      <diagonal/>
    </border>
    <border>
      <left style="dashed">
        <color indexed="64"/>
      </left>
      <right style="double">
        <color rgb="FFC00000"/>
      </right>
      <top style="double">
        <color rgb="FFC00000"/>
      </top>
      <bottom style="dashed">
        <color rgb="FFC00000"/>
      </bottom>
      <diagonal/>
    </border>
    <border>
      <left style="double">
        <color rgb="FFC00000"/>
      </left>
      <right style="double">
        <color rgb="FFC00000"/>
      </right>
      <top style="dashed">
        <color rgb="FFC00000"/>
      </top>
      <bottom style="double">
        <color rgb="FFC00000"/>
      </bottom>
      <diagonal/>
    </border>
    <border>
      <left style="double">
        <color rgb="FFC00000"/>
      </left>
      <right style="dashed">
        <color indexed="64"/>
      </right>
      <top style="dashed">
        <color rgb="FFC00000"/>
      </top>
      <bottom style="double">
        <color rgb="FFC00000"/>
      </bottom>
      <diagonal/>
    </border>
    <border>
      <left style="dashed">
        <color indexed="64"/>
      </left>
      <right style="dashed">
        <color indexed="64"/>
      </right>
      <top style="dashed">
        <color rgb="FFC00000"/>
      </top>
      <bottom style="double">
        <color rgb="FFC00000"/>
      </bottom>
      <diagonal/>
    </border>
    <border>
      <left style="dashed">
        <color indexed="64"/>
      </left>
      <right style="double">
        <color rgb="FFC00000"/>
      </right>
      <top style="dashed">
        <color rgb="FFC00000"/>
      </top>
      <bottom style="double">
        <color rgb="FFC00000"/>
      </bottom>
      <diagonal/>
    </border>
    <border>
      <left style="double">
        <color rgb="FFC00000"/>
      </left>
      <right style="double">
        <color rgb="FFC00000"/>
      </right>
      <top style="thin">
        <color indexed="64"/>
      </top>
      <bottom style="thin">
        <color indexed="64"/>
      </bottom>
      <diagonal/>
    </border>
    <border>
      <left style="double">
        <color rgb="FFC00000"/>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ouble">
        <color rgb="FFC00000"/>
      </right>
      <top style="thin">
        <color indexed="64"/>
      </top>
      <bottom style="thin">
        <color indexed="64"/>
      </bottom>
      <diagonal/>
    </border>
    <border>
      <left style="double">
        <color rgb="FFC00000"/>
      </left>
      <right style="double">
        <color rgb="FFC00000"/>
      </right>
      <top style="thin">
        <color indexed="64"/>
      </top>
      <bottom/>
      <diagonal/>
    </border>
    <border>
      <left style="double">
        <color rgb="FFC00000"/>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double">
        <color rgb="FFC00000"/>
      </right>
      <top style="thin">
        <color indexed="64"/>
      </top>
      <bottom/>
      <diagonal/>
    </border>
    <border>
      <left style="double">
        <color rgb="FFC00000"/>
      </left>
      <right style="double">
        <color rgb="FFC00000"/>
      </right>
      <top style="thin">
        <color indexed="64"/>
      </top>
      <bottom style="double">
        <color rgb="FFC00000"/>
      </bottom>
      <diagonal/>
    </border>
    <border>
      <left style="double">
        <color rgb="FFC00000"/>
      </left>
      <right/>
      <top style="thin">
        <color indexed="64"/>
      </top>
      <bottom style="double">
        <color rgb="FFC00000"/>
      </bottom>
      <diagonal/>
    </border>
    <border>
      <left/>
      <right/>
      <top style="thin">
        <color indexed="64"/>
      </top>
      <bottom style="double">
        <color rgb="FFC00000"/>
      </bottom>
      <diagonal/>
    </border>
    <border>
      <left/>
      <right style="double">
        <color rgb="FFC00000"/>
      </right>
      <top style="thin">
        <color indexed="64"/>
      </top>
      <bottom style="double">
        <color rgb="FFC0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style="thick">
        <color rgb="FFFF0000"/>
      </bottom>
      <diagonal/>
    </border>
    <border>
      <left/>
      <right/>
      <top/>
      <bottom style="thick">
        <color rgb="FFFF0000"/>
      </bottom>
      <diagonal/>
    </border>
    <border>
      <left style="thick">
        <color rgb="FFFF0000"/>
      </left>
      <right style="thin">
        <color indexed="64"/>
      </right>
      <top/>
      <bottom style="thin">
        <color indexed="64"/>
      </bottom>
      <diagonal/>
    </border>
    <border>
      <left style="thin">
        <color auto="1"/>
      </left>
      <right style="thick">
        <color rgb="FFFF0000"/>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ck">
        <color rgb="FFFF0000"/>
      </right>
      <top/>
      <bottom style="thin">
        <color indexed="64"/>
      </bottom>
      <diagonal/>
    </border>
    <border>
      <left style="thin">
        <color auto="1"/>
      </left>
      <right/>
      <top/>
      <bottom style="thin">
        <color indexed="64"/>
      </bottom>
      <diagonal/>
    </border>
    <border>
      <left/>
      <right/>
      <top style="thin">
        <color indexed="64"/>
      </top>
      <bottom style="thin">
        <color indexed="64"/>
      </bottom>
      <diagonal/>
    </border>
    <border>
      <left/>
      <right style="thick">
        <color rgb="FFFF0000"/>
      </right>
      <top style="thin">
        <color indexed="64"/>
      </top>
      <bottom style="thin">
        <color indexed="64"/>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right style="thin">
        <color indexed="64"/>
      </right>
      <top style="thick">
        <color rgb="FFFF0000"/>
      </top>
      <bottom style="thick">
        <color rgb="FFFF0000"/>
      </bottom>
      <diagonal/>
    </border>
    <border>
      <left style="thick">
        <color rgb="FFFF0000"/>
      </left>
      <right style="thin">
        <color auto="1"/>
      </right>
      <top style="thick">
        <color rgb="FFFF0000"/>
      </top>
      <bottom style="thin">
        <color indexed="64"/>
      </bottom>
      <diagonal/>
    </border>
    <border>
      <left style="thin">
        <color auto="1"/>
      </left>
      <right style="thick">
        <color rgb="FFFF0000"/>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n">
        <color auto="1"/>
      </left>
      <right/>
      <top style="thick">
        <color rgb="FFFF0000"/>
      </top>
      <bottom style="thin">
        <color indexed="64"/>
      </bottom>
      <diagonal/>
    </border>
    <border>
      <left/>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thin">
        <color indexed="64"/>
      </bottom>
      <diagonal/>
    </border>
    <border>
      <left/>
      <right/>
      <top style="thin">
        <color indexed="64"/>
      </top>
      <bottom style="dashed">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medium">
        <color indexed="64"/>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top style="dashed">
        <color indexed="64"/>
      </top>
      <bottom style="medium">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double">
        <color rgb="FFC00000"/>
      </left>
      <right style="dashed">
        <color auto="1"/>
      </right>
      <top style="double">
        <color rgb="FFC00000"/>
      </top>
      <bottom/>
      <diagonal/>
    </border>
    <border>
      <left style="dashed">
        <color auto="1"/>
      </left>
      <right style="dashed">
        <color auto="1"/>
      </right>
      <top style="double">
        <color rgb="FFC00000"/>
      </top>
      <bottom/>
      <diagonal/>
    </border>
    <border>
      <left style="dashed">
        <color auto="1"/>
      </left>
      <right style="double">
        <color rgb="FFC00000"/>
      </right>
      <top style="double">
        <color rgb="FFC00000"/>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style="thin">
        <color indexed="64"/>
      </left>
      <right style="thin">
        <color indexed="64"/>
      </right>
      <top/>
      <bottom style="thick">
        <color rgb="FFFF0000"/>
      </bottom>
      <diagonal/>
    </border>
    <border>
      <left style="thin">
        <color indexed="64"/>
      </left>
      <right/>
      <top/>
      <bottom style="thick">
        <color rgb="FFFF0000"/>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style="thick">
        <color rgb="FFFF0000"/>
      </right>
      <top style="thick">
        <color rgb="FFFF000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ck">
        <color rgb="FFFF0000"/>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ck">
        <color rgb="FFFF0000"/>
      </right>
      <top style="medium">
        <color indexed="64"/>
      </top>
      <bottom style="medium">
        <color indexed="64"/>
      </bottom>
      <diagonal/>
    </border>
    <border>
      <left style="thin">
        <color indexed="64"/>
      </left>
      <right style="thick">
        <color rgb="FFFF0000"/>
      </right>
      <top style="medium">
        <color indexed="64"/>
      </top>
      <bottom style="medium">
        <color indexed="64"/>
      </bottom>
      <diagonal/>
    </border>
    <border>
      <left style="thin">
        <color indexed="64"/>
      </left>
      <right style="thick">
        <color rgb="FFFF0000"/>
      </right>
      <top/>
      <bottom style="dotted">
        <color indexed="64"/>
      </bottom>
      <diagonal/>
    </border>
    <border>
      <left style="thin">
        <color indexed="64"/>
      </left>
      <right style="thick">
        <color rgb="FFFF0000"/>
      </right>
      <top style="dotted">
        <color indexed="64"/>
      </top>
      <bottom style="dotted">
        <color indexed="64"/>
      </bottom>
      <diagonal/>
    </border>
    <border>
      <left style="thin">
        <color indexed="64"/>
      </left>
      <right style="thick">
        <color rgb="FFFF0000"/>
      </right>
      <top style="dotted">
        <color indexed="64"/>
      </top>
      <bottom style="thin">
        <color indexed="64"/>
      </bottom>
      <diagonal/>
    </border>
    <border>
      <left style="thin">
        <color indexed="64"/>
      </left>
      <right style="thick">
        <color rgb="FFFF0000"/>
      </right>
      <top style="thin">
        <color indexed="64"/>
      </top>
      <bottom style="dotted">
        <color indexed="64"/>
      </bottom>
      <diagonal/>
    </border>
    <border>
      <left style="thin">
        <color indexed="64"/>
      </left>
      <right style="thick">
        <color rgb="FFFF0000"/>
      </right>
      <top style="thin">
        <color indexed="64"/>
      </top>
      <bottom style="medium">
        <color indexed="64"/>
      </bottom>
      <diagonal/>
    </border>
    <border>
      <left style="thick">
        <color rgb="FFFF0000"/>
      </left>
      <right style="thick">
        <color rgb="FFFF0000"/>
      </right>
      <top style="medium">
        <color indexed="64"/>
      </top>
      <bottom style="medium">
        <color indexed="64"/>
      </bottom>
      <diagonal/>
    </border>
    <border>
      <left style="thick">
        <color rgb="FFFF0000"/>
      </left>
      <right style="medium">
        <color indexed="64"/>
      </right>
      <top style="medium">
        <color indexed="64"/>
      </top>
      <bottom style="medium">
        <color indexed="64"/>
      </bottom>
      <diagonal/>
    </border>
    <border>
      <left style="medium">
        <color auto="1"/>
      </left>
      <right style="medium">
        <color auto="1"/>
      </right>
      <top style="thick">
        <color rgb="FFFF0000"/>
      </top>
      <bottom style="thick">
        <color rgb="FFFF0000"/>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ck">
        <color rgb="FFFF0000"/>
      </bottom>
      <diagonal/>
    </border>
    <border>
      <left style="medium">
        <color auto="1"/>
      </left>
      <right style="medium">
        <color auto="1"/>
      </right>
      <top style="thick">
        <color rgb="FFFF0000"/>
      </top>
      <bottom style="thin">
        <color indexed="64"/>
      </bottom>
      <diagonal/>
    </border>
    <border>
      <left style="medium">
        <color auto="1"/>
      </left>
      <right style="thick">
        <color rgb="FFFF0000"/>
      </right>
      <top style="thick">
        <color rgb="FFFF0000"/>
      </top>
      <bottom style="thick">
        <color rgb="FFFF0000"/>
      </bottom>
      <diagonal/>
    </border>
    <border>
      <left style="medium">
        <color auto="1"/>
      </left>
      <right style="thick">
        <color rgb="FFFF0000"/>
      </right>
      <top/>
      <bottom style="thin">
        <color indexed="64"/>
      </bottom>
      <diagonal/>
    </border>
    <border>
      <left style="medium">
        <color auto="1"/>
      </left>
      <right style="thick">
        <color rgb="FFFF0000"/>
      </right>
      <top style="thin">
        <color indexed="64"/>
      </top>
      <bottom style="thin">
        <color indexed="64"/>
      </bottom>
      <diagonal/>
    </border>
    <border>
      <left style="medium">
        <color auto="1"/>
      </left>
      <right style="thick">
        <color rgb="FFFF0000"/>
      </right>
      <top style="thin">
        <color indexed="64"/>
      </top>
      <bottom style="thick">
        <color rgb="FFFF0000"/>
      </bottom>
      <diagonal/>
    </border>
    <border>
      <left style="medium">
        <color auto="1"/>
      </left>
      <right style="thick">
        <color rgb="FFFF0000"/>
      </right>
      <top style="thick">
        <color rgb="FFFF0000"/>
      </top>
      <bottom style="thin">
        <color indexed="64"/>
      </bottom>
      <diagonal/>
    </border>
    <border>
      <left/>
      <right style="thin">
        <color indexed="64"/>
      </right>
      <top style="thin">
        <color indexed="64"/>
      </top>
      <bottom/>
      <diagonal/>
    </border>
    <border>
      <left style="thick">
        <color rgb="FFFF0000"/>
      </left>
      <right/>
      <top/>
      <bottom style="thick">
        <color rgb="FFFF0000"/>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double">
        <color rgb="FFC00000"/>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ck">
        <color rgb="FFFF0000"/>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n">
        <color auto="1"/>
      </right>
      <top style="thick">
        <color auto="1"/>
      </top>
      <bottom style="thick">
        <color auto="1"/>
      </bottom>
      <diagonal/>
    </border>
    <border>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auto="1"/>
      </left>
      <right style="thick">
        <color auto="1"/>
      </right>
      <top/>
      <bottom style="thin">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ck">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ck">
        <color auto="1"/>
      </right>
      <top style="thin">
        <color auto="1"/>
      </top>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ck">
        <color auto="1"/>
      </right>
      <top style="thin">
        <color auto="1"/>
      </top>
      <bottom style="thick">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rgb="FFFF0000"/>
      </left>
      <right style="thin">
        <color indexed="64"/>
      </right>
      <top style="thick">
        <color rgb="FFFF0000"/>
      </top>
      <bottom style="thick">
        <color rgb="FFFF0000"/>
      </bottom>
      <diagonal/>
    </border>
    <border>
      <left style="thin">
        <color indexed="64"/>
      </left>
      <right/>
      <top style="thick">
        <color rgb="FFFF0000"/>
      </top>
      <bottom style="thick">
        <color rgb="FFFF0000"/>
      </bottom>
      <diagonal/>
    </border>
  </borders>
  <cellStyleXfs count="3558">
    <xf numFmtId="0" fontId="0" fillId="0" borderId="0"/>
    <xf numFmtId="43" fontId="14" fillId="0" borderId="0" applyFont="0" applyFill="0" applyBorder="0" applyAlignment="0" applyProtection="0"/>
    <xf numFmtId="9" fontId="14" fillId="0" borderId="0" applyFont="0" applyFill="0" applyBorder="0" applyAlignment="0" applyProtection="0"/>
    <xf numFmtId="0" fontId="16" fillId="0" borderId="0"/>
    <xf numFmtId="165" fontId="16" fillId="0" borderId="0" applyFont="0" applyFill="0" applyBorder="0" applyAlignment="0" applyProtection="0"/>
    <xf numFmtId="9" fontId="16" fillId="0" borderId="0" applyFont="0" applyFill="0" applyBorder="0" applyAlignment="0" applyProtection="0"/>
    <xf numFmtId="0" fontId="31" fillId="0" borderId="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0"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3" fillId="12" borderId="0" applyNumberFormat="0" applyBorder="0" applyAlignment="0" applyProtection="0"/>
    <xf numFmtId="0" fontId="34" fillId="12" borderId="0" applyNumberFormat="0" applyBorder="0" applyAlignment="0" applyProtection="0"/>
    <xf numFmtId="0" fontId="33" fillId="16" borderId="0" applyNumberFormat="0" applyBorder="0" applyAlignment="0" applyProtection="0"/>
    <xf numFmtId="0" fontId="34" fillId="16" borderId="0" applyNumberFormat="0" applyBorder="0" applyAlignment="0" applyProtection="0"/>
    <xf numFmtId="0" fontId="33" fillId="20" borderId="0" applyNumberFormat="0" applyBorder="0" applyAlignment="0" applyProtection="0"/>
    <xf numFmtId="0" fontId="34" fillId="20" borderId="0" applyNumberFormat="0" applyBorder="0" applyAlignment="0" applyProtection="0"/>
    <xf numFmtId="0" fontId="33" fillId="24" borderId="0" applyNumberFormat="0" applyBorder="0" applyAlignment="0" applyProtection="0"/>
    <xf numFmtId="0" fontId="34" fillId="24" borderId="0" applyNumberFormat="0" applyBorder="0" applyAlignment="0" applyProtection="0"/>
    <xf numFmtId="0" fontId="33" fillId="28" borderId="0" applyNumberFormat="0" applyBorder="0" applyAlignment="0" applyProtection="0"/>
    <xf numFmtId="0" fontId="34" fillId="28" borderId="0" applyNumberFormat="0" applyBorder="0" applyAlignment="0" applyProtection="0"/>
    <xf numFmtId="0" fontId="33" fillId="32" borderId="0" applyNumberFormat="0" applyBorder="0" applyAlignment="0" applyProtection="0"/>
    <xf numFmtId="0" fontId="34" fillId="32" borderId="0" applyNumberFormat="0" applyBorder="0" applyAlignment="0" applyProtection="0"/>
    <xf numFmtId="0" fontId="33" fillId="9" borderId="0" applyNumberFormat="0" applyBorder="0" applyAlignment="0" applyProtection="0"/>
    <xf numFmtId="0" fontId="34" fillId="9" borderId="0" applyNumberFormat="0" applyBorder="0" applyAlignment="0" applyProtection="0"/>
    <xf numFmtId="0" fontId="33" fillId="13" borderId="0" applyNumberFormat="0" applyBorder="0" applyAlignment="0" applyProtection="0"/>
    <xf numFmtId="0" fontId="34" fillId="13" borderId="0" applyNumberFormat="0" applyBorder="0" applyAlignment="0" applyProtection="0"/>
    <xf numFmtId="0" fontId="33" fillId="17" borderId="0" applyNumberFormat="0" applyBorder="0" applyAlignment="0" applyProtection="0"/>
    <xf numFmtId="0" fontId="34" fillId="17" borderId="0" applyNumberFormat="0" applyBorder="0" applyAlignment="0" applyProtection="0"/>
    <xf numFmtId="0" fontId="33" fillId="21" borderId="0" applyNumberFormat="0" applyBorder="0" applyAlignment="0" applyProtection="0"/>
    <xf numFmtId="0" fontId="34" fillId="21" borderId="0" applyNumberFormat="0" applyBorder="0" applyAlignment="0" applyProtection="0"/>
    <xf numFmtId="0" fontId="33" fillId="25" borderId="0" applyNumberFormat="0" applyBorder="0" applyAlignment="0" applyProtection="0"/>
    <xf numFmtId="0" fontId="34" fillId="25" borderId="0" applyNumberFormat="0" applyBorder="0" applyAlignment="0" applyProtection="0"/>
    <xf numFmtId="0" fontId="33" fillId="29" borderId="0" applyNumberFormat="0" applyBorder="0" applyAlignment="0" applyProtection="0"/>
    <xf numFmtId="0" fontId="34" fillId="29" borderId="0" applyNumberFormat="0" applyBorder="0" applyAlignment="0" applyProtection="0"/>
    <xf numFmtId="0" fontId="35" fillId="3" borderId="0" applyNumberFormat="0" applyBorder="0" applyAlignment="0" applyProtection="0"/>
    <xf numFmtId="0" fontId="36" fillId="3" borderId="0" applyNumberFormat="0" applyBorder="0" applyAlignment="0" applyProtection="0"/>
    <xf numFmtId="0" fontId="37" fillId="6" borderId="4" applyNumberFormat="0" applyAlignment="0" applyProtection="0"/>
    <xf numFmtId="0" fontId="38" fillId="6" borderId="4" applyNumberFormat="0" applyAlignment="0" applyProtection="0"/>
    <xf numFmtId="0" fontId="39" fillId="7" borderId="7" applyNumberFormat="0" applyAlignment="0" applyProtection="0"/>
    <xf numFmtId="0" fontId="40" fillId="7" borderId="7"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2" borderId="0" applyNumberFormat="0" applyBorder="0" applyAlignment="0" applyProtection="0"/>
    <xf numFmtId="0" fontId="44" fillId="2" borderId="0" applyNumberFormat="0" applyBorder="0" applyAlignment="0" applyProtection="0"/>
    <xf numFmtId="0" fontId="45" fillId="0" borderId="1" applyNumberFormat="0" applyFill="0" applyAlignment="0" applyProtection="0"/>
    <xf numFmtId="0" fontId="46" fillId="0" borderId="1" applyNumberFormat="0" applyFill="0" applyAlignment="0" applyProtection="0"/>
    <xf numFmtId="0" fontId="47" fillId="0" borderId="2" applyNumberFormat="0" applyFill="0" applyAlignment="0" applyProtection="0"/>
    <xf numFmtId="0" fontId="48" fillId="0" borderId="2" applyNumberFormat="0" applyFill="0" applyAlignment="0" applyProtection="0"/>
    <xf numFmtId="0" fontId="49" fillId="0" borderId="3" applyNumberFormat="0" applyFill="0" applyAlignment="0" applyProtection="0"/>
    <xf numFmtId="0" fontId="50" fillId="0" borderId="3" applyNumberFormat="0" applyFill="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5" borderId="4" applyNumberFormat="0" applyAlignment="0" applyProtection="0"/>
    <xf numFmtId="0" fontId="52" fillId="5" borderId="4" applyNumberFormat="0" applyAlignment="0" applyProtection="0"/>
    <xf numFmtId="0" fontId="53" fillId="0" borderId="6" applyNumberFormat="0" applyFill="0" applyAlignment="0" applyProtection="0"/>
    <xf numFmtId="0" fontId="54" fillId="0" borderId="6" applyNumberFormat="0" applyFill="0" applyAlignment="0" applyProtection="0"/>
    <xf numFmtId="0" fontId="55" fillId="4" borderId="0" applyNumberFormat="0" applyBorder="0" applyAlignment="0" applyProtection="0"/>
    <xf numFmtId="0" fontId="56" fillId="4"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1" fillId="0" borderId="0"/>
    <xf numFmtId="0" fontId="3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2" fillId="0" borderId="0"/>
    <xf numFmtId="0" fontId="32" fillId="0" borderId="0"/>
    <xf numFmtId="0" fontId="32"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1" fillId="0" borderId="0"/>
    <xf numFmtId="0" fontId="31" fillId="0" borderId="0"/>
    <xf numFmtId="0" fontId="32" fillId="0" borderId="0"/>
    <xf numFmtId="0" fontId="32" fillId="0" borderId="0"/>
    <xf numFmtId="0" fontId="16" fillId="0" borderId="0"/>
    <xf numFmtId="0" fontId="16" fillId="0" borderId="0"/>
    <xf numFmtId="0" fontId="31"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1" fillId="0" borderId="0"/>
    <xf numFmtId="0" fontId="31" fillId="0" borderId="0"/>
    <xf numFmtId="0" fontId="32" fillId="0" borderId="0"/>
    <xf numFmtId="0" fontId="32" fillId="0" borderId="0"/>
    <xf numFmtId="0" fontId="32" fillId="0" borderId="0"/>
    <xf numFmtId="0" fontId="31" fillId="0" borderId="0"/>
    <xf numFmtId="0" fontId="31" fillId="0" borderId="0"/>
    <xf numFmtId="0" fontId="16" fillId="0" borderId="0"/>
    <xf numFmtId="0" fontId="31" fillId="0" borderId="0"/>
    <xf numFmtId="0" fontId="31" fillId="0" borderId="0"/>
    <xf numFmtId="0" fontId="16" fillId="0" borderId="0"/>
    <xf numFmtId="0" fontId="16"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16"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32" fillId="8" borderId="8" applyNumberFormat="0" applyFont="0" applyAlignment="0" applyProtection="0"/>
    <xf numFmtId="0" fontId="57" fillId="6" borderId="5" applyNumberFormat="0" applyAlignment="0" applyProtection="0"/>
    <xf numFmtId="0" fontId="58" fillId="6" borderId="5"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59" fillId="0" borderId="9" applyNumberFormat="0" applyFill="0" applyAlignment="0" applyProtection="0"/>
    <xf numFmtId="0" fontId="15" fillId="0" borderId="9"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43" fontId="16" fillId="0" borderId="0" applyFont="0" applyFill="0" applyBorder="0" applyAlignment="0" applyProtection="0"/>
  </cellStyleXfs>
  <cellXfs count="480">
    <xf numFmtId="0" fontId="0" fillId="0" borderId="0" xfId="0"/>
    <xf numFmtId="0" fontId="16" fillId="0" borderId="0" xfId="3"/>
    <xf numFmtId="0" fontId="16" fillId="0" borderId="0" xfId="3" applyAlignment="1">
      <alignment horizontal="center" vertical="center"/>
    </xf>
    <xf numFmtId="0" fontId="19" fillId="37" borderId="36" xfId="3" applyFont="1" applyFill="1" applyBorder="1" applyAlignment="1">
      <alignment horizontal="center" vertical="center"/>
    </xf>
    <xf numFmtId="0" fontId="19" fillId="37" borderId="37" xfId="3" applyFont="1" applyFill="1" applyBorder="1" applyAlignment="1">
      <alignment horizontal="center" vertical="center"/>
    </xf>
    <xf numFmtId="0" fontId="19" fillId="37" borderId="38" xfId="3" applyFont="1" applyFill="1" applyBorder="1" applyAlignment="1">
      <alignment horizontal="center" vertical="center"/>
    </xf>
    <xf numFmtId="0" fontId="20" fillId="37" borderId="39" xfId="3" applyFont="1" applyFill="1" applyBorder="1" applyAlignment="1">
      <alignment horizontal="center" vertical="center"/>
    </xf>
    <xf numFmtId="0" fontId="16" fillId="0" borderId="40" xfId="3" applyBorder="1" applyAlignment="1">
      <alignment horizontal="center" vertical="center"/>
    </xf>
    <xf numFmtId="164" fontId="16" fillId="0" borderId="41" xfId="3" applyNumberFormat="1" applyBorder="1" applyAlignment="1">
      <alignment horizontal="center" vertical="center"/>
    </xf>
    <xf numFmtId="164" fontId="16" fillId="0" borderId="42" xfId="3" applyNumberFormat="1" applyBorder="1" applyAlignment="1">
      <alignment horizontal="center" vertical="center"/>
    </xf>
    <xf numFmtId="164" fontId="16" fillId="0" borderId="43" xfId="3" applyNumberFormat="1" applyBorder="1" applyAlignment="1">
      <alignment horizontal="center" vertical="center"/>
    </xf>
    <xf numFmtId="0" fontId="16" fillId="0" borderId="44" xfId="3" applyBorder="1" applyAlignment="1">
      <alignment horizontal="center" vertical="center"/>
    </xf>
    <xf numFmtId="164" fontId="16" fillId="0" borderId="45" xfId="3" applyNumberFormat="1" applyBorder="1" applyAlignment="1">
      <alignment horizontal="center" vertical="center"/>
    </xf>
    <xf numFmtId="164" fontId="16" fillId="0" borderId="46" xfId="3" applyNumberFormat="1" applyBorder="1" applyAlignment="1">
      <alignment horizontal="center" vertical="center"/>
    </xf>
    <xf numFmtId="164" fontId="16" fillId="0" borderId="47" xfId="3" applyNumberFormat="1" applyBorder="1" applyAlignment="1">
      <alignment horizontal="center" vertical="center"/>
    </xf>
    <xf numFmtId="0" fontId="21" fillId="0" borderId="44" xfId="3" applyFont="1" applyBorder="1" applyAlignment="1">
      <alignment horizontal="center" vertical="center"/>
    </xf>
    <xf numFmtId="164" fontId="21" fillId="0" borderId="45" xfId="3" applyNumberFormat="1" applyFont="1" applyBorder="1" applyAlignment="1">
      <alignment horizontal="center" vertical="center"/>
    </xf>
    <xf numFmtId="164" fontId="21" fillId="0" borderId="46" xfId="3" applyNumberFormat="1" applyFont="1" applyBorder="1" applyAlignment="1">
      <alignment horizontal="center" vertical="center"/>
    </xf>
    <xf numFmtId="164" fontId="21" fillId="0" borderId="47" xfId="3" applyNumberFormat="1" applyFont="1" applyBorder="1" applyAlignment="1">
      <alignment horizontal="center" vertical="center"/>
    </xf>
    <xf numFmtId="0" fontId="21" fillId="0" borderId="40" xfId="3" applyFont="1" applyBorder="1" applyAlignment="1">
      <alignment horizontal="center" vertical="center"/>
    </xf>
    <xf numFmtId="164" fontId="21" fillId="0" borderId="41" xfId="3" applyNumberFormat="1" applyFont="1" applyBorder="1" applyAlignment="1">
      <alignment horizontal="center" vertical="center"/>
    </xf>
    <xf numFmtId="164" fontId="21" fillId="0" borderId="42" xfId="3" applyNumberFormat="1" applyFont="1" applyBorder="1" applyAlignment="1">
      <alignment horizontal="center" vertical="center"/>
    </xf>
    <xf numFmtId="164" fontId="21" fillId="0" borderId="43" xfId="3" applyNumberFormat="1" applyFont="1" applyBorder="1" applyAlignment="1">
      <alignment horizontal="center" vertical="center"/>
    </xf>
    <xf numFmtId="0" fontId="22" fillId="37" borderId="36" xfId="3" applyFont="1" applyFill="1" applyBorder="1" applyAlignment="1">
      <alignment horizontal="center" vertical="center"/>
    </xf>
    <xf numFmtId="164" fontId="22" fillId="0" borderId="37" xfId="3" applyNumberFormat="1" applyFont="1" applyBorder="1" applyAlignment="1">
      <alignment horizontal="center" vertical="center"/>
    </xf>
    <xf numFmtId="164" fontId="22" fillId="0" borderId="38" xfId="3" applyNumberFormat="1" applyFont="1" applyBorder="1" applyAlignment="1">
      <alignment horizontal="center" vertical="center"/>
    </xf>
    <xf numFmtId="164" fontId="23" fillId="0" borderId="39" xfId="3" applyNumberFormat="1" applyFont="1" applyBorder="1" applyAlignment="1">
      <alignment horizontal="center" vertical="center"/>
    </xf>
    <xf numFmtId="0" fontId="24" fillId="37" borderId="48" xfId="3" applyFont="1" applyFill="1" applyBorder="1" applyAlignment="1">
      <alignment horizontal="center" vertical="center"/>
    </xf>
    <xf numFmtId="164" fontId="25" fillId="0" borderId="49" xfId="3" applyNumberFormat="1" applyFont="1" applyBorder="1" applyAlignment="1">
      <alignment horizontal="center" vertical="center"/>
    </xf>
    <xf numFmtId="164" fontId="25" fillId="0" borderId="50" xfId="3" applyNumberFormat="1" applyFont="1" applyBorder="1" applyAlignment="1">
      <alignment horizontal="center" vertical="center"/>
    </xf>
    <xf numFmtId="164" fontId="26" fillId="0" borderId="51" xfId="3" applyNumberFormat="1" applyFont="1" applyBorder="1" applyAlignment="1">
      <alignment horizontal="center" vertical="center"/>
    </xf>
    <xf numFmtId="0" fontId="24" fillId="37" borderId="52" xfId="3" applyFont="1" applyFill="1" applyBorder="1" applyAlignment="1">
      <alignment horizontal="center" vertical="center"/>
    </xf>
    <xf numFmtId="164" fontId="25" fillId="0" borderId="53" xfId="3" applyNumberFormat="1" applyFont="1" applyBorder="1" applyAlignment="1">
      <alignment horizontal="center" vertical="center"/>
    </xf>
    <xf numFmtId="164" fontId="25" fillId="0" borderId="54" xfId="3" applyNumberFormat="1" applyFont="1" applyBorder="1" applyAlignment="1">
      <alignment horizontal="center" vertical="center"/>
    </xf>
    <xf numFmtId="164" fontId="26" fillId="0" borderId="55" xfId="3" applyNumberFormat="1" applyFont="1" applyBorder="1" applyAlignment="1">
      <alignment horizontal="center" vertical="center"/>
    </xf>
    <xf numFmtId="0" fontId="27" fillId="0" borderId="44" xfId="3" applyFont="1" applyBorder="1" applyAlignment="1">
      <alignment horizontal="center" vertical="center" wrapText="1"/>
    </xf>
    <xf numFmtId="166" fontId="28" fillId="0" borderId="45" xfId="4" applyNumberFormat="1" applyFont="1" applyFill="1" applyBorder="1" applyAlignment="1">
      <alignment horizontal="center" vertical="center"/>
    </xf>
    <xf numFmtId="166" fontId="28" fillId="0" borderId="46" xfId="4" applyNumberFormat="1" applyFont="1" applyFill="1" applyBorder="1" applyAlignment="1">
      <alignment horizontal="center" vertical="center"/>
    </xf>
    <xf numFmtId="166" fontId="28" fillId="0" borderId="47" xfId="4" applyNumberFormat="1" applyFont="1" applyFill="1" applyBorder="1" applyAlignment="1">
      <alignment horizontal="center" vertical="center"/>
    </xf>
    <xf numFmtId="0" fontId="27" fillId="0" borderId="56" xfId="3" applyFont="1" applyBorder="1" applyAlignment="1">
      <alignment horizontal="center" vertical="center" wrapText="1"/>
    </xf>
    <xf numFmtId="166" fontId="28" fillId="0" borderId="57" xfId="4" applyNumberFormat="1" applyFont="1" applyFill="1" applyBorder="1" applyAlignment="1">
      <alignment horizontal="center" vertical="center"/>
    </xf>
    <xf numFmtId="166" fontId="28" fillId="0" borderId="58" xfId="4" applyNumberFormat="1" applyFont="1" applyFill="1" applyBorder="1" applyAlignment="1">
      <alignment horizontal="center" vertical="center"/>
    </xf>
    <xf numFmtId="166" fontId="28" fillId="0" borderId="59" xfId="4" applyNumberFormat="1" applyFont="1" applyFill="1" applyBorder="1" applyAlignment="1">
      <alignment horizontal="center" vertical="center"/>
    </xf>
    <xf numFmtId="0" fontId="27" fillId="0" borderId="60" xfId="3" applyFont="1" applyBorder="1" applyAlignment="1">
      <alignment horizontal="center" vertical="center" wrapText="1"/>
    </xf>
    <xf numFmtId="9" fontId="28" fillId="0" borderId="61" xfId="5" applyFont="1" applyFill="1" applyBorder="1" applyAlignment="1">
      <alignment horizontal="center" vertical="center"/>
    </xf>
    <xf numFmtId="9" fontId="28" fillId="0" borderId="62" xfId="5" applyFont="1" applyFill="1" applyBorder="1" applyAlignment="1">
      <alignment horizontal="center" vertical="center"/>
    </xf>
    <xf numFmtId="9" fontId="29" fillId="0" borderId="63" xfId="5" applyFont="1" applyFill="1" applyBorder="1" applyAlignment="1">
      <alignment horizontal="center" vertical="center"/>
    </xf>
    <xf numFmtId="0" fontId="27" fillId="0" borderId="64" xfId="3" applyFont="1" applyBorder="1" applyAlignment="1">
      <alignment horizontal="center" vertical="center" wrapText="1"/>
    </xf>
    <xf numFmtId="0" fontId="66" fillId="34" borderId="73" xfId="3" applyFont="1" applyFill="1" applyBorder="1" applyAlignment="1">
      <alignment vertical="center"/>
    </xf>
    <xf numFmtId="166" fontId="66" fillId="34" borderId="74" xfId="4" applyNumberFormat="1" applyFont="1" applyFill="1" applyBorder="1" applyAlignment="1">
      <alignment horizontal="center" vertical="center"/>
    </xf>
    <xf numFmtId="164" fontId="66" fillId="34" borderId="73" xfId="5" applyNumberFormat="1" applyFont="1" applyFill="1" applyBorder="1" applyAlignment="1">
      <alignment horizontal="center" vertical="center"/>
    </xf>
    <xf numFmtId="164" fontId="66" fillId="34" borderId="75" xfId="5" applyNumberFormat="1" applyFont="1" applyFill="1" applyBorder="1" applyAlignment="1">
      <alignment horizontal="center" vertical="center"/>
    </xf>
    <xf numFmtId="164" fontId="66" fillId="34" borderId="74" xfId="5" applyNumberFormat="1" applyFont="1" applyFill="1" applyBorder="1" applyAlignment="1">
      <alignment horizontal="center" vertical="center"/>
    </xf>
    <xf numFmtId="164" fontId="65" fillId="34" borderId="76" xfId="5" applyNumberFormat="1" applyFont="1" applyFill="1" applyBorder="1" applyAlignment="1">
      <alignment horizontal="center" vertical="center"/>
    </xf>
    <xf numFmtId="164" fontId="65" fillId="34" borderId="77" xfId="5" applyNumberFormat="1" applyFont="1" applyFill="1" applyBorder="1" applyAlignment="1">
      <alignment horizontal="center" vertical="center"/>
    </xf>
    <xf numFmtId="164" fontId="66" fillId="34" borderId="78" xfId="5" applyNumberFormat="1" applyFont="1" applyFill="1" applyBorder="1" applyAlignment="1">
      <alignment horizontal="center" vertical="center"/>
    </xf>
    <xf numFmtId="0" fontId="67" fillId="0" borderId="27" xfId="3" applyFont="1" applyBorder="1" applyAlignment="1">
      <alignment vertical="center"/>
    </xf>
    <xf numFmtId="0" fontId="68" fillId="0" borderId="28" xfId="3" applyFont="1" applyBorder="1" applyAlignment="1">
      <alignment horizontal="center" vertical="center"/>
    </xf>
    <xf numFmtId="164" fontId="67" fillId="0" borderId="27" xfId="5" applyNumberFormat="1" applyFont="1" applyFill="1" applyBorder="1" applyAlignment="1">
      <alignment horizontal="center" vertical="center"/>
    </xf>
    <xf numFmtId="164" fontId="67" fillId="0" borderId="10" xfId="5" applyNumberFormat="1" applyFont="1" applyFill="1" applyBorder="1" applyAlignment="1">
      <alignment horizontal="center" vertical="center"/>
    </xf>
    <xf numFmtId="164" fontId="67" fillId="0" borderId="28" xfId="5" applyNumberFormat="1" applyFont="1" applyFill="1" applyBorder="1" applyAlignment="1">
      <alignment horizontal="center" vertical="center"/>
    </xf>
    <xf numFmtId="164" fontId="67" fillId="0" borderId="79" xfId="5" applyNumberFormat="1" applyFont="1" applyFill="1" applyBorder="1" applyAlignment="1">
      <alignment horizontal="center" vertical="center"/>
    </xf>
    <xf numFmtId="164" fontId="67" fillId="0" borderId="80" xfId="5" applyNumberFormat="1" applyFont="1" applyFill="1" applyBorder="1" applyAlignment="1">
      <alignment horizontal="center" vertical="center"/>
    </xf>
    <xf numFmtId="164" fontId="67" fillId="0" borderId="17" xfId="5" applyNumberFormat="1" applyFont="1" applyFill="1" applyBorder="1" applyAlignment="1">
      <alignment horizontal="center" vertical="center"/>
    </xf>
    <xf numFmtId="0" fontId="66" fillId="34" borderId="27" xfId="3" applyFont="1" applyFill="1" applyBorder="1" applyAlignment="1">
      <alignment vertical="center"/>
    </xf>
    <xf numFmtId="166" fontId="66" fillId="34" borderId="28" xfId="4" applyNumberFormat="1" applyFont="1" applyFill="1" applyBorder="1" applyAlignment="1">
      <alignment horizontal="center" vertical="center"/>
    </xf>
    <xf numFmtId="164" fontId="66" fillId="34" borderId="27" xfId="5" applyNumberFormat="1" applyFont="1" applyFill="1" applyBorder="1" applyAlignment="1">
      <alignment horizontal="center" vertical="center"/>
    </xf>
    <xf numFmtId="164" fontId="66" fillId="34" borderId="10" xfId="5" applyNumberFormat="1" applyFont="1" applyFill="1" applyBorder="1" applyAlignment="1">
      <alignment horizontal="center" vertical="center"/>
    </xf>
    <xf numFmtId="164" fontId="66" fillId="34" borderId="28" xfId="5" applyNumberFormat="1" applyFont="1" applyFill="1" applyBorder="1" applyAlignment="1">
      <alignment horizontal="center" vertical="center"/>
    </xf>
    <xf numFmtId="164" fontId="65" fillId="34" borderId="79" xfId="5" applyNumberFormat="1" applyFont="1" applyFill="1" applyBorder="1" applyAlignment="1">
      <alignment horizontal="center" vertical="center"/>
    </xf>
    <xf numFmtId="164" fontId="65" fillId="34" borderId="80" xfId="5" applyNumberFormat="1" applyFont="1" applyFill="1" applyBorder="1" applyAlignment="1">
      <alignment horizontal="center" vertical="center"/>
    </xf>
    <xf numFmtId="164" fontId="66" fillId="34" borderId="17" xfId="5" applyNumberFormat="1" applyFont="1" applyFill="1" applyBorder="1" applyAlignment="1">
      <alignment horizontal="center" vertical="center"/>
    </xf>
    <xf numFmtId="0" fontId="67" fillId="0" borderId="29" xfId="3" applyFont="1" applyBorder="1" applyAlignment="1">
      <alignment vertical="center"/>
    </xf>
    <xf numFmtId="0" fontId="68" fillId="0" borderId="31" xfId="3" applyFont="1" applyBorder="1" applyAlignment="1">
      <alignment horizontal="center" vertical="center"/>
    </xf>
    <xf numFmtId="164" fontId="67" fillId="0" borderId="29" xfId="5" applyNumberFormat="1" applyFont="1" applyFill="1" applyBorder="1" applyAlignment="1">
      <alignment horizontal="center" vertical="center"/>
    </xf>
    <xf numFmtId="164" fontId="67" fillId="0" borderId="30" xfId="5" applyNumberFormat="1" applyFont="1" applyFill="1" applyBorder="1" applyAlignment="1">
      <alignment horizontal="center" vertical="center"/>
    </xf>
    <xf numFmtId="164" fontId="67" fillId="0" borderId="31" xfId="5" applyNumberFormat="1" applyFont="1" applyFill="1" applyBorder="1" applyAlignment="1">
      <alignment horizontal="center" vertical="center"/>
    </xf>
    <xf numFmtId="164" fontId="67" fillId="0" borderId="81" xfId="5" applyNumberFormat="1" applyFont="1" applyFill="1" applyBorder="1" applyAlignment="1">
      <alignment horizontal="center" vertical="center"/>
    </xf>
    <xf numFmtId="164" fontId="67" fillId="0" borderId="82" xfId="5" applyNumberFormat="1" applyFont="1" applyFill="1" applyBorder="1" applyAlignment="1">
      <alignment horizontal="center" vertical="center"/>
    </xf>
    <xf numFmtId="164" fontId="67" fillId="0" borderId="32" xfId="5" applyNumberFormat="1" applyFont="1" applyFill="1" applyBorder="1" applyAlignment="1">
      <alignment horizontal="center" vertical="center"/>
    </xf>
    <xf numFmtId="0" fontId="69" fillId="0" borderId="83" xfId="3" applyFont="1" applyBorder="1" applyAlignment="1">
      <alignment vertical="center"/>
    </xf>
    <xf numFmtId="0" fontId="16" fillId="0" borderId="69" xfId="3" applyBorder="1"/>
    <xf numFmtId="0" fontId="66" fillId="33" borderId="84" xfId="3" applyFont="1" applyFill="1" applyBorder="1" applyAlignment="1">
      <alignment vertical="center"/>
    </xf>
    <xf numFmtId="166" fontId="66" fillId="33" borderId="85" xfId="4" applyNumberFormat="1" applyFont="1" applyFill="1" applyBorder="1" applyAlignment="1">
      <alignment horizontal="center" vertical="center"/>
    </xf>
    <xf numFmtId="164" fontId="66" fillId="33" borderId="84" xfId="5" applyNumberFormat="1" applyFont="1" applyFill="1" applyBorder="1" applyAlignment="1">
      <alignment horizontal="center" vertical="center"/>
    </xf>
    <xf numFmtId="164" fontId="66" fillId="33" borderId="86" xfId="5" applyNumberFormat="1" applyFont="1" applyFill="1" applyBorder="1" applyAlignment="1">
      <alignment horizontal="center" vertical="center"/>
    </xf>
    <xf numFmtId="164" fontId="66" fillId="33" borderId="85" xfId="5" applyNumberFormat="1" applyFont="1" applyFill="1" applyBorder="1" applyAlignment="1">
      <alignment horizontal="center" vertical="center"/>
    </xf>
    <xf numFmtId="164" fontId="65" fillId="33" borderId="87" xfId="5" applyNumberFormat="1" applyFont="1" applyFill="1" applyBorder="1" applyAlignment="1">
      <alignment horizontal="center" vertical="center"/>
    </xf>
    <xf numFmtId="164" fontId="65" fillId="33" borderId="88" xfId="5" applyNumberFormat="1" applyFont="1" applyFill="1" applyBorder="1" applyAlignment="1">
      <alignment horizontal="center" vertical="center"/>
    </xf>
    <xf numFmtId="164" fontId="66" fillId="33" borderId="89" xfId="5" applyNumberFormat="1" applyFont="1" applyFill="1" applyBorder="1" applyAlignment="1">
      <alignment horizontal="center" vertical="center"/>
    </xf>
    <xf numFmtId="0" fontId="66" fillId="33" borderId="27" xfId="3" applyFont="1" applyFill="1" applyBorder="1" applyAlignment="1">
      <alignment vertical="center"/>
    </xf>
    <xf numFmtId="166" fontId="66" fillId="33" borderId="28" xfId="4" applyNumberFormat="1" applyFont="1" applyFill="1" applyBorder="1" applyAlignment="1">
      <alignment horizontal="center" vertical="center"/>
    </xf>
    <xf numFmtId="164" fontId="66" fillId="33" borderId="27" xfId="5" applyNumberFormat="1" applyFont="1" applyFill="1" applyBorder="1" applyAlignment="1">
      <alignment horizontal="center" vertical="center"/>
    </xf>
    <xf numFmtId="164" fontId="66" fillId="33" borderId="10" xfId="5" applyNumberFormat="1" applyFont="1" applyFill="1" applyBorder="1" applyAlignment="1">
      <alignment horizontal="center" vertical="center"/>
    </xf>
    <xf numFmtId="164" fontId="66" fillId="33" borderId="28" xfId="5" applyNumberFormat="1" applyFont="1" applyFill="1" applyBorder="1" applyAlignment="1">
      <alignment horizontal="center" vertical="center"/>
    </xf>
    <xf numFmtId="164" fontId="65" fillId="33" borderId="79" xfId="5" applyNumberFormat="1" applyFont="1" applyFill="1" applyBorder="1" applyAlignment="1">
      <alignment horizontal="center" vertical="center"/>
    </xf>
    <xf numFmtId="164" fontId="65" fillId="33" borderId="80" xfId="5" applyNumberFormat="1" applyFont="1" applyFill="1" applyBorder="1" applyAlignment="1">
      <alignment horizontal="center" vertical="center"/>
    </xf>
    <xf numFmtId="164" fontId="66" fillId="33" borderId="17" xfId="5" applyNumberFormat="1" applyFont="1" applyFill="1" applyBorder="1" applyAlignment="1">
      <alignment horizontal="center" vertical="center"/>
    </xf>
    <xf numFmtId="0" fontId="16" fillId="0" borderId="69" xfId="3" applyBorder="1" applyAlignment="1">
      <alignment horizontal="center" vertical="center"/>
    </xf>
    <xf numFmtId="0" fontId="26" fillId="0" borderId="69" xfId="3" applyFont="1" applyBorder="1" applyAlignment="1">
      <alignment horizontal="center" vertical="center"/>
    </xf>
    <xf numFmtId="0" fontId="16" fillId="0" borderId="0" xfId="3" applyAlignment="1">
      <alignment vertical="center"/>
    </xf>
    <xf numFmtId="0" fontId="70" fillId="0" borderId="90" xfId="3" applyFont="1" applyBorder="1" applyAlignment="1">
      <alignment horizontal="center" vertical="center"/>
    </xf>
    <xf numFmtId="0" fontId="62" fillId="0" borderId="0" xfId="3" applyFont="1" applyAlignment="1">
      <alignment vertical="center"/>
    </xf>
    <xf numFmtId="0" fontId="27" fillId="39" borderId="91" xfId="3" applyFont="1" applyFill="1" applyBorder="1" applyAlignment="1">
      <alignment horizontal="center" vertical="center"/>
    </xf>
    <xf numFmtId="0" fontId="27" fillId="39" borderId="92" xfId="3" applyFont="1" applyFill="1" applyBorder="1" applyAlignment="1">
      <alignment horizontal="center" vertical="center"/>
    </xf>
    <xf numFmtId="0" fontId="27" fillId="39" borderId="93" xfId="3" applyFont="1" applyFill="1" applyBorder="1" applyAlignment="1">
      <alignment horizontal="center" vertical="center"/>
    </xf>
    <xf numFmtId="0" fontId="71" fillId="40" borderId="94" xfId="3" applyFont="1" applyFill="1" applyBorder="1" applyAlignment="1">
      <alignment horizontal="center" vertical="center"/>
    </xf>
    <xf numFmtId="0" fontId="72" fillId="41" borderId="94" xfId="3" applyFont="1" applyFill="1" applyBorder="1" applyAlignment="1">
      <alignment horizontal="center" vertical="center"/>
    </xf>
    <xf numFmtId="0" fontId="71" fillId="42" borderId="96" xfId="3" applyFont="1" applyFill="1" applyBorder="1" applyAlignment="1">
      <alignment vertical="center"/>
    </xf>
    <xf numFmtId="164" fontId="27" fillId="43" borderId="97" xfId="5" applyNumberFormat="1" applyFont="1" applyFill="1" applyBorder="1" applyAlignment="1">
      <alignment horizontal="center" vertical="center"/>
    </xf>
    <xf numFmtId="164" fontId="27" fillId="43" borderId="98" xfId="5" applyNumberFormat="1" applyFont="1" applyFill="1" applyBorder="1" applyAlignment="1">
      <alignment horizontal="center" vertical="center"/>
    </xf>
    <xf numFmtId="164" fontId="27" fillId="43" borderId="99" xfId="5" applyNumberFormat="1" applyFont="1" applyFill="1" applyBorder="1" applyAlignment="1">
      <alignment horizontal="center" vertical="center"/>
    </xf>
    <xf numFmtId="164" fontId="27" fillId="42" borderId="100" xfId="5" applyNumberFormat="1" applyFont="1" applyFill="1" applyBorder="1" applyAlignment="1">
      <alignment horizontal="center" vertical="center"/>
    </xf>
    <xf numFmtId="164" fontId="27" fillId="44" borderId="100" xfId="5" applyNumberFormat="1" applyFont="1" applyFill="1" applyBorder="1" applyAlignment="1">
      <alignment horizontal="center" vertical="center"/>
    </xf>
    <xf numFmtId="0" fontId="75" fillId="0" borderId="102" xfId="3" applyFont="1" applyBorder="1" applyAlignment="1">
      <alignment vertical="center"/>
    </xf>
    <xf numFmtId="164" fontId="28" fillId="0" borderId="103" xfId="5" applyNumberFormat="1" applyFont="1" applyFill="1" applyBorder="1" applyAlignment="1">
      <alignment horizontal="center" vertical="center"/>
    </xf>
    <xf numFmtId="164" fontId="28" fillId="0" borderId="104" xfId="5" applyNumberFormat="1" applyFont="1" applyFill="1" applyBorder="1" applyAlignment="1">
      <alignment horizontal="center" vertical="center"/>
    </xf>
    <xf numFmtId="164" fontId="28" fillId="0" borderId="105" xfId="5" applyNumberFormat="1" applyFont="1" applyFill="1" applyBorder="1" applyAlignment="1">
      <alignment horizontal="center" vertical="center"/>
    </xf>
    <xf numFmtId="164" fontId="28" fillId="0" borderId="106" xfId="5" applyNumberFormat="1" applyFont="1" applyFill="1" applyBorder="1" applyAlignment="1">
      <alignment horizontal="center" vertical="center"/>
    </xf>
    <xf numFmtId="0" fontId="75" fillId="0" borderId="107" xfId="3" applyFont="1" applyBorder="1" applyAlignment="1">
      <alignment vertical="center"/>
    </xf>
    <xf numFmtId="164" fontId="28" fillId="0" borderId="108" xfId="5" applyNumberFormat="1" applyFont="1" applyFill="1" applyBorder="1" applyAlignment="1">
      <alignment horizontal="center" vertical="center"/>
    </xf>
    <xf numFmtId="164" fontId="28" fillId="0" borderId="109" xfId="5" applyNumberFormat="1" applyFont="1" applyFill="1" applyBorder="1" applyAlignment="1">
      <alignment horizontal="center" vertical="center"/>
    </xf>
    <xf numFmtId="164" fontId="28" fillId="0" borderId="110" xfId="5" applyNumberFormat="1" applyFont="1" applyFill="1" applyBorder="1" applyAlignment="1">
      <alignment horizontal="center" vertical="center"/>
    </xf>
    <xf numFmtId="164" fontId="28" fillId="0" borderId="111" xfId="5" applyNumberFormat="1" applyFont="1" applyFill="1" applyBorder="1" applyAlignment="1">
      <alignment horizontal="center" vertical="center"/>
    </xf>
    <xf numFmtId="0" fontId="16" fillId="0" borderId="112" xfId="3" applyBorder="1" applyAlignment="1">
      <alignment vertical="center"/>
    </xf>
    <xf numFmtId="0" fontId="70" fillId="0" borderId="114" xfId="3" applyFont="1" applyBorder="1" applyAlignment="1">
      <alignment horizontal="center" vertical="center"/>
    </xf>
    <xf numFmtId="164" fontId="16" fillId="0" borderId="115" xfId="3" applyNumberFormat="1" applyBorder="1" applyAlignment="1">
      <alignment horizontal="center" vertical="center"/>
    </xf>
    <xf numFmtId="164" fontId="16" fillId="0" borderId="116" xfId="3" applyNumberFormat="1" applyBorder="1" applyAlignment="1">
      <alignment horizontal="center" vertical="center"/>
    </xf>
    <xf numFmtId="164" fontId="16" fillId="0" borderId="117" xfId="3" applyNumberFormat="1" applyBorder="1" applyAlignment="1">
      <alignment horizontal="center" vertical="center"/>
    </xf>
    <xf numFmtId="0" fontId="0" fillId="0" borderId="124" xfId="0" applyBorder="1"/>
    <xf numFmtId="0" fontId="0" fillId="0" borderId="125" xfId="0" applyBorder="1"/>
    <xf numFmtId="0" fontId="0" fillId="0" borderId="126" xfId="0" applyBorder="1"/>
    <xf numFmtId="17" fontId="77" fillId="33" borderId="17" xfId="0" applyNumberFormat="1" applyFont="1" applyFill="1" applyBorder="1"/>
    <xf numFmtId="0" fontId="78" fillId="45" borderId="18" xfId="0" applyFont="1" applyFill="1" applyBorder="1"/>
    <xf numFmtId="0" fontId="0" fillId="0" borderId="131" xfId="0" applyBorder="1"/>
    <xf numFmtId="0" fontId="15" fillId="0" borderId="19" xfId="0" applyFont="1" applyBorder="1" applyAlignment="1">
      <alignment horizontal="center" textRotation="90" wrapText="1"/>
    </xf>
    <xf numFmtId="0" fontId="15" fillId="0" borderId="20" xfId="0" applyFont="1" applyBorder="1" applyAlignment="1">
      <alignment horizontal="center" textRotation="90" wrapText="1"/>
    </xf>
    <xf numFmtId="0" fontId="15" fillId="34" borderId="20" xfId="0" applyFont="1" applyFill="1" applyBorder="1" applyAlignment="1">
      <alignment horizontal="center" textRotation="90" wrapText="1"/>
    </xf>
    <xf numFmtId="0" fontId="15" fillId="45" borderId="20" xfId="0" applyFont="1" applyFill="1" applyBorder="1" applyAlignment="1">
      <alignment horizontal="center" textRotation="90" wrapText="1"/>
    </xf>
    <xf numFmtId="0" fontId="15" fillId="33" borderId="20" xfId="0" applyFont="1" applyFill="1" applyBorder="1" applyAlignment="1">
      <alignment horizontal="center" textRotation="90" wrapText="1"/>
    </xf>
    <xf numFmtId="0" fontId="15" fillId="46" borderId="20" xfId="0" applyFont="1" applyFill="1" applyBorder="1" applyAlignment="1">
      <alignment horizontal="center" textRotation="90" wrapText="1"/>
    </xf>
    <xf numFmtId="0" fontId="15" fillId="36" borderId="20" xfId="0" applyFont="1" applyFill="1" applyBorder="1" applyAlignment="1">
      <alignment horizontal="center" textRotation="90" wrapText="1"/>
    </xf>
    <xf numFmtId="167" fontId="0" fillId="0" borderId="132" xfId="1" applyNumberFormat="1" applyFont="1" applyFill="1" applyBorder="1"/>
    <xf numFmtId="167" fontId="0" fillId="0" borderId="133" xfId="1" applyNumberFormat="1" applyFont="1" applyFill="1" applyBorder="1"/>
    <xf numFmtId="167" fontId="0" fillId="34" borderId="133" xfId="1" applyNumberFormat="1" applyFont="1" applyFill="1" applyBorder="1"/>
    <xf numFmtId="167" fontId="0" fillId="45" borderId="133" xfId="1" applyNumberFormat="1" applyFont="1" applyFill="1" applyBorder="1"/>
    <xf numFmtId="167" fontId="0" fillId="33" borderId="133" xfId="1" applyNumberFormat="1" applyFont="1" applyFill="1" applyBorder="1"/>
    <xf numFmtId="167" fontId="0" fillId="46" borderId="133" xfId="1" applyNumberFormat="1" applyFont="1" applyFill="1" applyBorder="1"/>
    <xf numFmtId="167" fontId="0" fillId="36" borderId="133" xfId="1" applyNumberFormat="1" applyFont="1" applyFill="1" applyBorder="1"/>
    <xf numFmtId="167" fontId="0" fillId="0" borderId="128" xfId="1" applyNumberFormat="1" applyFont="1" applyFill="1" applyBorder="1"/>
    <xf numFmtId="167" fontId="0" fillId="0" borderId="120" xfId="1" applyNumberFormat="1" applyFont="1" applyFill="1" applyBorder="1"/>
    <xf numFmtId="167" fontId="0" fillId="34" borderId="120" xfId="1" applyNumberFormat="1" applyFont="1" applyFill="1" applyBorder="1"/>
    <xf numFmtId="167" fontId="0" fillId="45" borderId="120" xfId="1" applyNumberFormat="1" applyFont="1" applyFill="1" applyBorder="1"/>
    <xf numFmtId="167" fontId="0" fillId="33" borderId="120" xfId="1" applyNumberFormat="1" applyFont="1" applyFill="1" applyBorder="1"/>
    <xf numFmtId="167" fontId="0" fillId="46" borderId="120" xfId="1" applyNumberFormat="1" applyFont="1" applyFill="1" applyBorder="1"/>
    <xf numFmtId="167" fontId="0" fillId="36" borderId="120" xfId="1" applyNumberFormat="1" applyFont="1" applyFill="1" applyBorder="1"/>
    <xf numFmtId="167" fontId="0" fillId="0" borderId="129" xfId="1" applyNumberFormat="1" applyFont="1" applyFill="1" applyBorder="1"/>
    <xf numFmtId="167" fontId="0" fillId="0" borderId="122" xfId="1" applyNumberFormat="1" applyFont="1" applyFill="1" applyBorder="1"/>
    <xf numFmtId="167" fontId="0" fillId="34" borderId="122" xfId="1" applyNumberFormat="1" applyFont="1" applyFill="1" applyBorder="1"/>
    <xf numFmtId="167" fontId="0" fillId="45" borderId="122" xfId="1" applyNumberFormat="1" applyFont="1" applyFill="1" applyBorder="1"/>
    <xf numFmtId="167" fontId="0" fillId="33" borderId="122" xfId="1" applyNumberFormat="1" applyFont="1" applyFill="1" applyBorder="1"/>
    <xf numFmtId="167" fontId="0" fillId="46" borderId="122" xfId="1" applyNumberFormat="1" applyFont="1" applyFill="1" applyBorder="1"/>
    <xf numFmtId="167" fontId="0" fillId="36" borderId="122" xfId="1" applyNumberFormat="1" applyFont="1" applyFill="1" applyBorder="1"/>
    <xf numFmtId="167" fontId="77" fillId="0" borderId="12" xfId="1" applyNumberFormat="1" applyFont="1" applyFill="1" applyBorder="1"/>
    <xf numFmtId="167" fontId="77" fillId="0" borderId="10" xfId="1" applyNumberFormat="1" applyFont="1" applyFill="1" applyBorder="1"/>
    <xf numFmtId="167" fontId="77" fillId="34" borderId="10" xfId="1" applyNumberFormat="1" applyFont="1" applyFill="1" applyBorder="1"/>
    <xf numFmtId="167" fontId="77" fillId="45" borderId="10" xfId="1" applyNumberFormat="1" applyFont="1" applyFill="1" applyBorder="1"/>
    <xf numFmtId="167" fontId="77" fillId="33" borderId="10" xfId="1" applyNumberFormat="1" applyFont="1" applyFill="1" applyBorder="1"/>
    <xf numFmtId="167" fontId="77" fillId="46" borderId="10" xfId="1" applyNumberFormat="1" applyFont="1" applyFill="1" applyBorder="1"/>
    <xf numFmtId="167" fontId="77" fillId="36" borderId="10" xfId="1" applyNumberFormat="1" applyFont="1" applyFill="1" applyBorder="1"/>
    <xf numFmtId="167" fontId="0" fillId="0" borderId="127" xfId="1" applyNumberFormat="1" applyFont="1" applyFill="1" applyBorder="1"/>
    <xf numFmtId="167" fontId="0" fillId="0" borderId="118" xfId="1" applyNumberFormat="1" applyFont="1" applyFill="1" applyBorder="1"/>
    <xf numFmtId="167" fontId="0" fillId="34" borderId="118" xfId="1" applyNumberFormat="1" applyFont="1" applyFill="1" applyBorder="1"/>
    <xf numFmtId="167" fontId="0" fillId="45" borderId="118" xfId="1" applyNumberFormat="1" applyFont="1" applyFill="1" applyBorder="1"/>
    <xf numFmtId="167" fontId="0" fillId="33" borderId="118" xfId="1" applyNumberFormat="1" applyFont="1" applyFill="1" applyBorder="1"/>
    <xf numFmtId="167" fontId="0" fillId="46" borderId="118" xfId="1" applyNumberFormat="1" applyFont="1" applyFill="1" applyBorder="1"/>
    <xf numFmtId="167" fontId="0" fillId="36" borderId="118" xfId="1" applyNumberFormat="1" applyFont="1" applyFill="1" applyBorder="1"/>
    <xf numFmtId="167" fontId="78" fillId="0" borderId="14" xfId="1" applyNumberFormat="1" applyFont="1" applyFill="1" applyBorder="1"/>
    <xf numFmtId="167" fontId="78" fillId="0" borderId="15" xfId="1" applyNumberFormat="1" applyFont="1" applyFill="1" applyBorder="1"/>
    <xf numFmtId="167" fontId="78" fillId="34" borderId="15" xfId="1" applyNumberFormat="1" applyFont="1" applyFill="1" applyBorder="1"/>
    <xf numFmtId="167" fontId="78" fillId="45" borderId="15" xfId="1" applyNumberFormat="1" applyFont="1" applyFill="1" applyBorder="1"/>
    <xf numFmtId="167" fontId="78" fillId="33" borderId="15" xfId="1" applyNumberFormat="1" applyFont="1" applyFill="1" applyBorder="1"/>
    <xf numFmtId="167" fontId="78" fillId="46" borderId="15" xfId="1" applyNumberFormat="1" applyFont="1" applyFill="1" applyBorder="1"/>
    <xf numFmtId="167" fontId="78" fillId="36" borderId="15" xfId="1" applyNumberFormat="1" applyFont="1" applyFill="1" applyBorder="1"/>
    <xf numFmtId="164" fontId="0" fillId="34" borderId="133" xfId="2" applyNumberFormat="1" applyFont="1" applyFill="1" applyBorder="1"/>
    <xf numFmtId="164" fontId="0" fillId="45" borderId="133" xfId="2" applyNumberFormat="1" applyFont="1" applyFill="1" applyBorder="1"/>
    <xf numFmtId="164" fontId="0" fillId="33" borderId="133" xfId="2" applyNumberFormat="1" applyFont="1" applyFill="1" applyBorder="1"/>
    <xf numFmtId="164" fontId="0" fillId="46" borderId="133" xfId="2" applyNumberFormat="1" applyFont="1" applyFill="1" applyBorder="1"/>
    <xf numFmtId="164" fontId="0" fillId="36" borderId="133" xfId="2" applyNumberFormat="1" applyFont="1" applyFill="1" applyBorder="1"/>
    <xf numFmtId="164" fontId="0" fillId="34" borderId="120" xfId="2" applyNumberFormat="1" applyFont="1" applyFill="1" applyBorder="1"/>
    <xf numFmtId="164" fontId="0" fillId="45" borderId="120" xfId="2" applyNumberFormat="1" applyFont="1" applyFill="1" applyBorder="1"/>
    <xf numFmtId="164" fontId="0" fillId="33" borderId="120" xfId="2" applyNumberFormat="1" applyFont="1" applyFill="1" applyBorder="1"/>
    <xf numFmtId="164" fontId="0" fillId="46" borderId="120" xfId="2" applyNumberFormat="1" applyFont="1" applyFill="1" applyBorder="1"/>
    <xf numFmtId="164" fontId="0" fillId="36" borderId="120" xfId="2" applyNumberFormat="1" applyFont="1" applyFill="1" applyBorder="1"/>
    <xf numFmtId="164" fontId="0" fillId="34" borderId="122" xfId="2" applyNumberFormat="1" applyFont="1" applyFill="1" applyBorder="1"/>
    <xf numFmtId="164" fontId="0" fillId="45" borderId="122" xfId="2" applyNumberFormat="1" applyFont="1" applyFill="1" applyBorder="1"/>
    <xf numFmtId="164" fontId="0" fillId="33" borderId="122" xfId="2" applyNumberFormat="1" applyFont="1" applyFill="1" applyBorder="1"/>
    <xf numFmtId="164" fontId="0" fillId="46" borderId="122" xfId="2" applyNumberFormat="1" applyFont="1" applyFill="1" applyBorder="1"/>
    <xf numFmtId="164" fontId="0" fillId="36" borderId="122" xfId="2" applyNumberFormat="1" applyFont="1" applyFill="1" applyBorder="1"/>
    <xf numFmtId="164" fontId="77" fillId="34" borderId="10" xfId="2" applyNumberFormat="1" applyFont="1" applyFill="1" applyBorder="1"/>
    <xf numFmtId="164" fontId="77" fillId="45" borderId="10" xfId="2" applyNumberFormat="1" applyFont="1" applyFill="1" applyBorder="1"/>
    <xf numFmtId="164" fontId="77" fillId="33" borderId="10" xfId="2" applyNumberFormat="1" applyFont="1" applyFill="1" applyBorder="1"/>
    <xf numFmtId="164" fontId="77" fillId="46" borderId="10" xfId="2" applyNumberFormat="1" applyFont="1" applyFill="1" applyBorder="1"/>
    <xf numFmtId="164" fontId="77" fillId="36" borderId="10" xfId="2" applyNumberFormat="1" applyFont="1" applyFill="1" applyBorder="1"/>
    <xf numFmtId="164" fontId="0" fillId="34" borderId="118" xfId="2" applyNumberFormat="1" applyFont="1" applyFill="1" applyBorder="1"/>
    <xf numFmtId="164" fontId="0" fillId="45" borderId="118" xfId="2" applyNumberFormat="1" applyFont="1" applyFill="1" applyBorder="1"/>
    <xf numFmtId="164" fontId="0" fillId="33" borderId="118" xfId="2" applyNumberFormat="1" applyFont="1" applyFill="1" applyBorder="1"/>
    <xf numFmtId="164" fontId="0" fillId="46" borderId="118" xfId="2" applyNumberFormat="1" applyFont="1" applyFill="1" applyBorder="1"/>
    <xf numFmtId="164" fontId="0" fillId="36" borderId="118" xfId="2" applyNumberFormat="1" applyFont="1" applyFill="1" applyBorder="1"/>
    <xf numFmtId="164" fontId="78" fillId="34" borderId="15" xfId="2" applyNumberFormat="1" applyFont="1" applyFill="1" applyBorder="1"/>
    <xf numFmtId="164" fontId="78" fillId="45" borderId="15" xfId="2" applyNumberFormat="1" applyFont="1" applyFill="1" applyBorder="1"/>
    <xf numFmtId="164" fontId="78" fillId="33" borderId="15" xfId="2" applyNumberFormat="1" applyFont="1" applyFill="1" applyBorder="1"/>
    <xf numFmtId="164" fontId="78" fillId="46" borderId="15" xfId="2" applyNumberFormat="1" applyFont="1" applyFill="1" applyBorder="1"/>
    <xf numFmtId="164" fontId="78" fillId="36" borderId="15" xfId="2" applyNumberFormat="1" applyFont="1" applyFill="1" applyBorder="1"/>
    <xf numFmtId="0" fontId="27" fillId="38" borderId="139" xfId="3" applyFont="1" applyFill="1" applyBorder="1" applyAlignment="1">
      <alignment horizontal="center" vertical="center"/>
    </xf>
    <xf numFmtId="0" fontId="27" fillId="38" borderId="140" xfId="3" applyFont="1" applyFill="1" applyBorder="1" applyAlignment="1">
      <alignment horizontal="center" vertical="center"/>
    </xf>
    <xf numFmtId="0" fontId="27" fillId="38" borderId="141" xfId="3" applyFont="1" applyFill="1" applyBorder="1" applyAlignment="1">
      <alignment horizontal="center" vertical="center"/>
    </xf>
    <xf numFmtId="0" fontId="65" fillId="38" borderId="72" xfId="3" applyFont="1" applyFill="1" applyBorder="1" applyAlignment="1">
      <alignment horizontal="center" vertical="center"/>
    </xf>
    <xf numFmtId="0" fontId="65" fillId="38" borderId="71" xfId="3" applyFont="1" applyFill="1" applyBorder="1" applyAlignment="1">
      <alignment horizontal="center" vertical="center"/>
    </xf>
    <xf numFmtId="0" fontId="27" fillId="38" borderId="142" xfId="3" applyFont="1" applyFill="1" applyBorder="1" applyAlignment="1">
      <alignment horizontal="center" vertical="center"/>
    </xf>
    <xf numFmtId="0" fontId="65" fillId="38" borderId="138" xfId="3" applyFont="1" applyFill="1" applyBorder="1" applyAlignment="1">
      <alignment horizontal="center" vertical="center"/>
    </xf>
    <xf numFmtId="164" fontId="65" fillId="34" borderId="143" xfId="5" applyNumberFormat="1" applyFont="1" applyFill="1" applyBorder="1" applyAlignment="1">
      <alignment horizontal="center" vertical="center"/>
    </xf>
    <xf numFmtId="164" fontId="67" fillId="0" borderId="144" xfId="5" applyNumberFormat="1" applyFont="1" applyFill="1" applyBorder="1" applyAlignment="1">
      <alignment horizontal="center" vertical="center"/>
    </xf>
    <xf numFmtId="164" fontId="65" fillId="34" borderId="144" xfId="5" applyNumberFormat="1" applyFont="1" applyFill="1" applyBorder="1" applyAlignment="1">
      <alignment horizontal="center" vertical="center"/>
    </xf>
    <xf numFmtId="164" fontId="67" fillId="0" borderId="145" xfId="5" applyNumberFormat="1" applyFont="1" applyFill="1" applyBorder="1" applyAlignment="1">
      <alignment horizontal="center" vertical="center"/>
    </xf>
    <xf numFmtId="164" fontId="65" fillId="33" borderId="146" xfId="5" applyNumberFormat="1" applyFont="1" applyFill="1" applyBorder="1" applyAlignment="1">
      <alignment horizontal="center" vertical="center"/>
    </xf>
    <xf numFmtId="164" fontId="65" fillId="33" borderId="144" xfId="5" applyNumberFormat="1" applyFont="1" applyFill="1" applyBorder="1" applyAlignment="1">
      <alignment horizontal="center" vertical="center"/>
    </xf>
    <xf numFmtId="0" fontId="0" fillId="0" borderId="12" xfId="0" applyBorder="1"/>
    <xf numFmtId="0" fontId="0" fillId="0" borderId="10" xfId="0" applyBorder="1"/>
    <xf numFmtId="0" fontId="0" fillId="0" borderId="14" xfId="0" applyBorder="1"/>
    <xf numFmtId="0" fontId="0" fillId="0" borderId="15" xfId="0" applyBorder="1"/>
    <xf numFmtId="0" fontId="0" fillId="0" borderId="13" xfId="0" applyBorder="1"/>
    <xf numFmtId="0" fontId="0" fillId="0" borderId="16" xfId="0" applyBorder="1"/>
    <xf numFmtId="0" fontId="0" fillId="0" borderId="150" xfId="0" applyBorder="1"/>
    <xf numFmtId="0" fontId="0" fillId="0" borderId="151" xfId="0" applyBorder="1"/>
    <xf numFmtId="0" fontId="0" fillId="0" borderId="152" xfId="0" applyBorder="1"/>
    <xf numFmtId="0" fontId="0" fillId="0" borderId="147" xfId="0" applyBorder="1"/>
    <xf numFmtId="0" fontId="0" fillId="0" borderId="148" xfId="0" applyBorder="1"/>
    <xf numFmtId="0" fontId="0" fillId="0" borderId="149" xfId="0" applyBorder="1"/>
    <xf numFmtId="0" fontId="77" fillId="34" borderId="147" xfId="0" applyFont="1" applyFill="1" applyBorder="1" applyAlignment="1">
      <alignment horizontal="center" vertical="center" wrapText="1"/>
    </xf>
    <xf numFmtId="0" fontId="77" fillId="34" borderId="148" xfId="0" applyFont="1" applyFill="1" applyBorder="1" applyAlignment="1">
      <alignment horizontal="center" vertical="center" wrapText="1"/>
    </xf>
    <xf numFmtId="0" fontId="77" fillId="34" borderId="149" xfId="0" applyFont="1" applyFill="1" applyBorder="1" applyAlignment="1">
      <alignment horizontal="center" vertical="center" wrapText="1"/>
    </xf>
    <xf numFmtId="164" fontId="28" fillId="0" borderId="103" xfId="2" applyNumberFormat="1" applyFont="1" applyFill="1" applyBorder="1" applyAlignment="1">
      <alignment horizontal="center" vertical="center"/>
    </xf>
    <xf numFmtId="164" fontId="28" fillId="0" borderId="104" xfId="2" applyNumberFormat="1" applyFont="1" applyFill="1" applyBorder="1" applyAlignment="1">
      <alignment horizontal="center" vertical="center"/>
    </xf>
    <xf numFmtId="164" fontId="28" fillId="0" borderId="105" xfId="2" applyNumberFormat="1" applyFont="1" applyFill="1" applyBorder="1" applyAlignment="1">
      <alignment horizontal="center" vertical="center"/>
    </xf>
    <xf numFmtId="164" fontId="28" fillId="0" borderId="106" xfId="2" applyNumberFormat="1" applyFont="1" applyFill="1" applyBorder="1" applyAlignment="1">
      <alignment horizontal="center" vertical="center"/>
    </xf>
    <xf numFmtId="164" fontId="28" fillId="0" borderId="108" xfId="2" applyNumberFormat="1" applyFont="1" applyFill="1" applyBorder="1" applyAlignment="1">
      <alignment horizontal="center" vertical="center"/>
    </xf>
    <xf numFmtId="164" fontId="28" fillId="0" borderId="109" xfId="2" applyNumberFormat="1" applyFont="1" applyFill="1" applyBorder="1" applyAlignment="1">
      <alignment horizontal="center" vertical="center"/>
    </xf>
    <xf numFmtId="164" fontId="28" fillId="0" borderId="110" xfId="2" applyNumberFormat="1" applyFont="1" applyFill="1" applyBorder="1" applyAlignment="1">
      <alignment horizontal="center" vertical="center"/>
    </xf>
    <xf numFmtId="164" fontId="28" fillId="0" borderId="111" xfId="2" applyNumberFormat="1" applyFont="1" applyFill="1" applyBorder="1" applyAlignment="1">
      <alignment horizontal="center" vertical="center"/>
    </xf>
    <xf numFmtId="0" fontId="15" fillId="35" borderId="21" xfId="0" applyFont="1" applyFill="1" applyBorder="1" applyAlignment="1">
      <alignment horizontal="center" textRotation="90" wrapText="1"/>
    </xf>
    <xf numFmtId="164" fontId="0" fillId="35" borderId="134" xfId="2" applyNumberFormat="1" applyFont="1" applyFill="1" applyBorder="1"/>
    <xf numFmtId="164" fontId="0" fillId="35" borderId="121" xfId="2" applyNumberFormat="1" applyFont="1" applyFill="1" applyBorder="1"/>
    <xf numFmtId="164" fontId="0" fillId="35" borderId="123" xfId="2" applyNumberFormat="1" applyFont="1" applyFill="1" applyBorder="1"/>
    <xf numFmtId="164" fontId="77" fillId="35" borderId="13" xfId="2" applyNumberFormat="1" applyFont="1" applyFill="1" applyBorder="1"/>
    <xf numFmtId="164" fontId="0" fillId="35" borderId="119" xfId="2" applyNumberFormat="1" applyFont="1" applyFill="1" applyBorder="1"/>
    <xf numFmtId="164" fontId="78" fillId="35" borderId="16" xfId="2" applyNumberFormat="1" applyFont="1" applyFill="1" applyBorder="1"/>
    <xf numFmtId="0" fontId="82" fillId="0" borderId="0" xfId="0" applyFont="1"/>
    <xf numFmtId="0" fontId="15" fillId="0" borderId="154" xfId="0" applyFont="1" applyBorder="1" applyAlignment="1">
      <alignment horizontal="center" textRotation="90" wrapText="1"/>
    </xf>
    <xf numFmtId="164" fontId="0" fillId="0" borderId="155" xfId="2" applyNumberFormat="1" applyFont="1" applyFill="1" applyBorder="1"/>
    <xf numFmtId="164" fontId="0" fillId="0" borderId="156" xfId="2" applyNumberFormat="1" applyFont="1" applyFill="1" applyBorder="1"/>
    <xf numFmtId="164" fontId="0" fillId="0" borderId="157" xfId="2" applyNumberFormat="1" applyFont="1" applyFill="1" applyBorder="1"/>
    <xf numFmtId="164" fontId="77" fillId="0" borderId="11" xfId="2" applyNumberFormat="1" applyFont="1" applyFill="1" applyBorder="1"/>
    <xf numFmtId="164" fontId="0" fillId="0" borderId="158" xfId="2" applyNumberFormat="1" applyFont="1" applyFill="1" applyBorder="1"/>
    <xf numFmtId="164" fontId="78" fillId="0" borderId="26" xfId="2" applyNumberFormat="1" applyFont="1" applyFill="1" applyBorder="1"/>
    <xf numFmtId="0" fontId="15" fillId="35" borderId="160" xfId="0" applyFont="1" applyFill="1" applyBorder="1" applyAlignment="1">
      <alignment horizontal="center" textRotation="90" wrapText="1"/>
    </xf>
    <xf numFmtId="167" fontId="0" fillId="35" borderId="161" xfId="1" applyNumberFormat="1" applyFont="1" applyFill="1" applyBorder="1"/>
    <xf numFmtId="167" fontId="0" fillId="35" borderId="162" xfId="1" applyNumberFormat="1" applyFont="1" applyFill="1" applyBorder="1"/>
    <xf numFmtId="167" fontId="0" fillId="35" borderId="163" xfId="1" applyNumberFormat="1" applyFont="1" applyFill="1" applyBorder="1"/>
    <xf numFmtId="167" fontId="77" fillId="35" borderId="28" xfId="1" applyNumberFormat="1" applyFont="1" applyFill="1" applyBorder="1"/>
    <xf numFmtId="167" fontId="0" fillId="35" borderId="164" xfId="1" applyNumberFormat="1" applyFont="1" applyFill="1" applyBorder="1"/>
    <xf numFmtId="167" fontId="78" fillId="35" borderId="165" xfId="1" applyNumberFormat="1" applyFont="1" applyFill="1" applyBorder="1"/>
    <xf numFmtId="0" fontId="27" fillId="38" borderId="72" xfId="3" applyFont="1" applyFill="1" applyBorder="1" applyAlignment="1">
      <alignment horizontal="center" vertical="center"/>
    </xf>
    <xf numFmtId="164" fontId="66" fillId="34" borderId="76" xfId="5" applyNumberFormat="1" applyFont="1" applyFill="1" applyBorder="1" applyAlignment="1">
      <alignment horizontal="center" vertical="center"/>
    </xf>
    <xf numFmtId="164" fontId="66" fillId="34" borderId="79" xfId="5" applyNumberFormat="1" applyFont="1" applyFill="1" applyBorder="1" applyAlignment="1">
      <alignment horizontal="center" vertical="center"/>
    </xf>
    <xf numFmtId="164" fontId="66" fillId="33" borderId="87" xfId="5" applyNumberFormat="1" applyFont="1" applyFill="1" applyBorder="1" applyAlignment="1">
      <alignment horizontal="center" vertical="center"/>
    </xf>
    <xf numFmtId="164" fontId="66" fillId="33" borderId="79" xfId="5" applyNumberFormat="1" applyFont="1" applyFill="1" applyBorder="1" applyAlignment="1">
      <alignment horizontal="center" vertical="center"/>
    </xf>
    <xf numFmtId="0" fontId="84" fillId="48" borderId="168" xfId="3" applyFont="1" applyFill="1" applyBorder="1" applyAlignment="1">
      <alignment horizontal="center" vertical="center"/>
    </xf>
    <xf numFmtId="164" fontId="84" fillId="34" borderId="169" xfId="5" applyNumberFormat="1" applyFont="1" applyFill="1" applyBorder="1" applyAlignment="1">
      <alignment horizontal="center" vertical="center"/>
    </xf>
    <xf numFmtId="164" fontId="85" fillId="0" borderId="101" xfId="5" applyNumberFormat="1" applyFont="1" applyFill="1" applyBorder="1" applyAlignment="1">
      <alignment horizontal="center" vertical="center"/>
    </xf>
    <xf numFmtId="164" fontId="84" fillId="34" borderId="101" xfId="5" applyNumberFormat="1" applyFont="1" applyFill="1" applyBorder="1" applyAlignment="1">
      <alignment horizontal="center" vertical="center"/>
    </xf>
    <xf numFmtId="164" fontId="85" fillId="0" borderId="170" xfId="5" applyNumberFormat="1" applyFont="1" applyFill="1" applyBorder="1" applyAlignment="1">
      <alignment horizontal="center" vertical="center"/>
    </xf>
    <xf numFmtId="0" fontId="86" fillId="0" borderId="69" xfId="3" applyFont="1" applyBorder="1"/>
    <xf numFmtId="164" fontId="84" fillId="33" borderId="171" xfId="5" applyNumberFormat="1" applyFont="1" applyFill="1" applyBorder="1" applyAlignment="1">
      <alignment horizontal="center" vertical="center"/>
    </xf>
    <xf numFmtId="164" fontId="84" fillId="33" borderId="101" xfId="5" applyNumberFormat="1" applyFont="1" applyFill="1" applyBorder="1" applyAlignment="1">
      <alignment horizontal="center" vertical="center"/>
    </xf>
    <xf numFmtId="0" fontId="84" fillId="48" borderId="172" xfId="3" applyFont="1" applyFill="1" applyBorder="1" applyAlignment="1">
      <alignment horizontal="center" vertical="center"/>
    </xf>
    <xf numFmtId="164" fontId="84" fillId="34" borderId="173" xfId="5" applyNumberFormat="1" applyFont="1" applyFill="1" applyBorder="1" applyAlignment="1">
      <alignment horizontal="center" vertical="center"/>
    </xf>
    <xf numFmtId="164" fontId="85" fillId="0" borderId="174" xfId="5" applyNumberFormat="1" applyFont="1" applyFill="1" applyBorder="1" applyAlignment="1">
      <alignment horizontal="center" vertical="center"/>
    </xf>
    <xf numFmtId="164" fontId="84" fillId="34" borderId="174" xfId="5" applyNumberFormat="1" applyFont="1" applyFill="1" applyBorder="1" applyAlignment="1">
      <alignment horizontal="center" vertical="center"/>
    </xf>
    <xf numFmtId="164" fontId="85" fillId="0" borderId="175" xfId="5" applyNumberFormat="1" applyFont="1" applyFill="1" applyBorder="1" applyAlignment="1">
      <alignment horizontal="center" vertical="center"/>
    </xf>
    <xf numFmtId="164" fontId="84" fillId="33" borderId="176" xfId="5" applyNumberFormat="1" applyFont="1" applyFill="1" applyBorder="1" applyAlignment="1">
      <alignment horizontal="center" vertical="center"/>
    </xf>
    <xf numFmtId="164" fontId="84" fillId="33" borderId="174" xfId="5" applyNumberFormat="1" applyFont="1" applyFill="1" applyBorder="1" applyAlignment="1">
      <alignment horizontal="center" vertical="center"/>
    </xf>
    <xf numFmtId="0" fontId="62" fillId="0" borderId="0" xfId="3" applyFont="1"/>
    <xf numFmtId="0" fontId="13" fillId="0" borderId="0" xfId="3" applyFont="1"/>
    <xf numFmtId="0" fontId="77" fillId="34" borderId="25" xfId="0" applyFont="1" applyFill="1" applyBorder="1" applyAlignment="1">
      <alignment horizontal="center" vertical="center" wrapText="1"/>
    </xf>
    <xf numFmtId="0" fontId="0" fillId="0" borderId="11" xfId="0" applyBorder="1"/>
    <xf numFmtId="0" fontId="0" fillId="0" borderId="177" xfId="0" applyBorder="1"/>
    <xf numFmtId="0" fontId="0" fillId="0" borderId="25" xfId="0" applyBorder="1"/>
    <xf numFmtId="0" fontId="0" fillId="0" borderId="26" xfId="0" applyBorder="1"/>
    <xf numFmtId="0" fontId="12" fillId="0" borderId="0" xfId="3" applyFont="1" applyAlignment="1">
      <alignment vertical="center"/>
    </xf>
    <xf numFmtId="0" fontId="0" fillId="0" borderId="179" xfId="0" applyBorder="1"/>
    <xf numFmtId="0" fontId="0" fillId="0" borderId="180" xfId="0" applyBorder="1"/>
    <xf numFmtId="0" fontId="0" fillId="0" borderId="181" xfId="0" applyBorder="1"/>
    <xf numFmtId="0" fontId="0" fillId="0" borderId="182" xfId="0" applyBorder="1"/>
    <xf numFmtId="0" fontId="88" fillId="0" borderId="0" xfId="0" applyFont="1"/>
    <xf numFmtId="0" fontId="11" fillId="0" borderId="10" xfId="3" applyFont="1" applyBorder="1"/>
    <xf numFmtId="0" fontId="16" fillId="0" borderId="10" xfId="3" applyBorder="1"/>
    <xf numFmtId="0" fontId="15" fillId="0" borderId="179" xfId="0" applyFont="1" applyBorder="1" applyAlignment="1">
      <alignment horizontal="center" textRotation="90"/>
    </xf>
    <xf numFmtId="0" fontId="15" fillId="0" borderId="181" xfId="0" applyFont="1" applyBorder="1" applyAlignment="1">
      <alignment horizontal="center" textRotation="90"/>
    </xf>
    <xf numFmtId="0" fontId="15" fillId="34" borderId="182" xfId="0" applyFont="1" applyFill="1" applyBorder="1" applyAlignment="1">
      <alignment horizontal="center" textRotation="90"/>
    </xf>
    <xf numFmtId="164" fontId="0" fillId="34" borderId="134" xfId="2" applyNumberFormat="1" applyFont="1" applyFill="1" applyBorder="1"/>
    <xf numFmtId="167" fontId="0" fillId="49" borderId="132" xfId="1" applyNumberFormat="1" applyFont="1" applyFill="1" applyBorder="1"/>
    <xf numFmtId="167" fontId="0" fillId="49" borderId="133" xfId="1" applyNumberFormat="1" applyFont="1" applyFill="1" applyBorder="1"/>
    <xf numFmtId="167" fontId="0" fillId="33" borderId="132" xfId="1" applyNumberFormat="1" applyFont="1" applyFill="1" applyBorder="1"/>
    <xf numFmtId="167" fontId="0" fillId="50" borderId="132" xfId="1" applyNumberFormat="1" applyFont="1" applyFill="1" applyBorder="1"/>
    <xf numFmtId="167" fontId="0" fillId="50" borderId="133" xfId="1" applyNumberFormat="1" applyFont="1" applyFill="1" applyBorder="1"/>
    <xf numFmtId="164" fontId="0" fillId="34" borderId="121" xfId="2" applyNumberFormat="1" applyFont="1" applyFill="1" applyBorder="1"/>
    <xf numFmtId="167" fontId="0" fillId="49" borderId="128" xfId="1" applyNumberFormat="1" applyFont="1" applyFill="1" applyBorder="1"/>
    <xf numFmtId="167" fontId="0" fillId="49" borderId="120" xfId="1" applyNumberFormat="1" applyFont="1" applyFill="1" applyBorder="1"/>
    <xf numFmtId="167" fontId="0" fillId="33" borderId="128" xfId="1" applyNumberFormat="1" applyFont="1" applyFill="1" applyBorder="1"/>
    <xf numFmtId="167" fontId="0" fillId="50" borderId="128" xfId="1" applyNumberFormat="1" applyFont="1" applyFill="1" applyBorder="1"/>
    <xf numFmtId="167" fontId="0" fillId="50" borderId="120" xfId="1" applyNumberFormat="1" applyFont="1" applyFill="1" applyBorder="1"/>
    <xf numFmtId="164" fontId="0" fillId="34" borderId="123" xfId="2" applyNumberFormat="1" applyFont="1" applyFill="1" applyBorder="1"/>
    <xf numFmtId="167" fontId="0" fillId="49" borderId="129" xfId="1" applyNumberFormat="1" applyFont="1" applyFill="1" applyBorder="1"/>
    <xf numFmtId="167" fontId="0" fillId="49" borderId="122" xfId="1" applyNumberFormat="1" applyFont="1" applyFill="1" applyBorder="1"/>
    <xf numFmtId="167" fontId="0" fillId="33" borderId="129" xfId="1" applyNumberFormat="1" applyFont="1" applyFill="1" applyBorder="1"/>
    <xf numFmtId="167" fontId="0" fillId="50" borderId="129" xfId="1" applyNumberFormat="1" applyFont="1" applyFill="1" applyBorder="1"/>
    <xf numFmtId="167" fontId="0" fillId="50" borderId="122" xfId="1" applyNumberFormat="1" applyFont="1" applyFill="1" applyBorder="1"/>
    <xf numFmtId="167" fontId="77" fillId="33" borderId="12" xfId="1" applyNumberFormat="1" applyFont="1" applyFill="1" applyBorder="1"/>
    <xf numFmtId="164" fontId="77" fillId="34" borderId="13" xfId="2" applyNumberFormat="1" applyFont="1" applyFill="1" applyBorder="1"/>
    <xf numFmtId="167" fontId="77" fillId="45" borderId="12" xfId="1" applyNumberFormat="1" applyFont="1" applyFill="1" applyBorder="1"/>
    <xf numFmtId="164" fontId="0" fillId="34" borderId="119" xfId="2" applyNumberFormat="1" applyFont="1" applyFill="1" applyBorder="1"/>
    <xf numFmtId="167" fontId="0" fillId="49" borderId="127" xfId="1" applyNumberFormat="1" applyFont="1" applyFill="1" applyBorder="1"/>
    <xf numFmtId="167" fontId="0" fillId="49" borderId="118" xfId="1" applyNumberFormat="1" applyFont="1" applyFill="1" applyBorder="1"/>
    <xf numFmtId="167" fontId="0" fillId="33" borderId="127" xfId="1" applyNumberFormat="1" applyFont="1" applyFill="1" applyBorder="1"/>
    <xf numFmtId="167" fontId="0" fillId="50" borderId="127" xfId="1" applyNumberFormat="1" applyFont="1" applyFill="1" applyBorder="1"/>
    <xf numFmtId="167" fontId="0" fillId="50" borderId="118" xfId="1" applyNumberFormat="1" applyFont="1" applyFill="1" applyBorder="1"/>
    <xf numFmtId="167" fontId="78" fillId="45" borderId="14" xfId="1" applyNumberFormat="1" applyFont="1" applyFill="1" applyBorder="1"/>
    <xf numFmtId="164" fontId="78" fillId="34" borderId="16" xfId="2" applyNumberFormat="1" applyFont="1" applyFill="1" applyBorder="1"/>
    <xf numFmtId="0" fontId="89" fillId="0" borderId="0" xfId="0" applyFont="1"/>
    <xf numFmtId="0" fontId="0" fillId="0" borderId="190" xfId="0" applyBorder="1"/>
    <xf numFmtId="0" fontId="0" fillId="0" borderId="191" xfId="0" applyBorder="1"/>
    <xf numFmtId="0" fontId="10" fillId="0" borderId="10" xfId="3" applyFont="1" applyBorder="1"/>
    <xf numFmtId="0" fontId="9" fillId="0" borderId="0" xfId="3" applyFont="1"/>
    <xf numFmtId="0" fontId="8" fillId="0" borderId="10" xfId="3" applyFont="1" applyBorder="1"/>
    <xf numFmtId="0" fontId="7" fillId="0" borderId="0" xfId="3" applyFont="1"/>
    <xf numFmtId="164" fontId="23" fillId="0" borderId="37" xfId="3" applyNumberFormat="1" applyFont="1" applyBorder="1" applyAlignment="1">
      <alignment horizontal="center" vertical="center"/>
    </xf>
    <xf numFmtId="164" fontId="23" fillId="0" borderId="38" xfId="3" applyNumberFormat="1" applyFont="1" applyBorder="1" applyAlignment="1">
      <alignment horizontal="center" vertical="center"/>
    </xf>
    <xf numFmtId="164" fontId="26" fillId="0" borderId="49" xfId="3" applyNumberFormat="1" applyFont="1" applyBorder="1" applyAlignment="1">
      <alignment horizontal="center" vertical="center"/>
    </xf>
    <xf numFmtId="164" fontId="26" fillId="0" borderId="50" xfId="3" applyNumberFormat="1" applyFont="1" applyBorder="1" applyAlignment="1">
      <alignment horizontal="center" vertical="center"/>
    </xf>
    <xf numFmtId="164" fontId="26" fillId="0" borderId="53" xfId="3" applyNumberFormat="1" applyFont="1" applyBorder="1" applyAlignment="1">
      <alignment horizontal="center" vertical="center"/>
    </xf>
    <xf numFmtId="164" fontId="26" fillId="0" borderId="54" xfId="3" applyNumberFormat="1" applyFont="1" applyBorder="1" applyAlignment="1">
      <alignment horizontal="center" vertical="center"/>
    </xf>
    <xf numFmtId="0" fontId="74" fillId="0" borderId="95" xfId="3" applyFont="1" applyBorder="1" applyAlignment="1">
      <alignment horizontal="center" vertical="center"/>
    </xf>
    <xf numFmtId="0" fontId="74" fillId="0" borderId="192" xfId="3" applyFont="1" applyBorder="1" applyAlignment="1">
      <alignment horizontal="center" vertical="center"/>
    </xf>
    <xf numFmtId="0" fontId="71" fillId="42" borderId="23" xfId="3" applyFont="1" applyFill="1" applyBorder="1" applyAlignment="1">
      <alignment vertical="center"/>
    </xf>
    <xf numFmtId="164" fontId="27" fillId="43" borderId="193" xfId="5" applyNumberFormat="1" applyFont="1" applyFill="1" applyBorder="1" applyAlignment="1">
      <alignment horizontal="center" vertical="center"/>
    </xf>
    <xf numFmtId="164" fontId="27" fillId="43" borderId="194" xfId="5" applyNumberFormat="1" applyFont="1" applyFill="1" applyBorder="1" applyAlignment="1">
      <alignment horizontal="center" vertical="center"/>
    </xf>
    <xf numFmtId="164" fontId="27" fillId="43" borderId="195" xfId="5" applyNumberFormat="1" applyFont="1" applyFill="1" applyBorder="1" applyAlignment="1">
      <alignment horizontal="center" vertical="center"/>
    </xf>
    <xf numFmtId="164" fontId="27" fillId="42" borderId="192" xfId="5" applyNumberFormat="1" applyFont="1" applyFill="1" applyBorder="1" applyAlignment="1">
      <alignment horizontal="center" vertical="center"/>
    </xf>
    <xf numFmtId="164" fontId="27" fillId="44" borderId="192" xfId="5" applyNumberFormat="1" applyFont="1" applyFill="1" applyBorder="1" applyAlignment="1">
      <alignment horizontal="center" vertical="center"/>
    </xf>
    <xf numFmtId="0" fontId="6" fillId="0" borderId="0" xfId="3" applyFont="1"/>
    <xf numFmtId="0" fontId="0" fillId="0" borderId="130" xfId="0" applyBorder="1"/>
    <xf numFmtId="0" fontId="0" fillId="0" borderId="75" xfId="0" applyBorder="1"/>
    <xf numFmtId="0" fontId="0" fillId="0" borderId="196" xfId="0" applyBorder="1"/>
    <xf numFmtId="0" fontId="5" fillId="0" borderId="0" xfId="3" applyFont="1"/>
    <xf numFmtId="0" fontId="92" fillId="0" borderId="0" xfId="0" applyFont="1"/>
    <xf numFmtId="0" fontId="94" fillId="0" borderId="0" xfId="0" applyFont="1"/>
    <xf numFmtId="0" fontId="15" fillId="34" borderId="200" xfId="0" applyFont="1" applyFill="1" applyBorder="1" applyAlignment="1">
      <alignment horizontal="center"/>
    </xf>
    <xf numFmtId="0" fontId="15" fillId="34" borderId="201" xfId="0" applyFont="1" applyFill="1" applyBorder="1" applyAlignment="1">
      <alignment horizontal="center" textRotation="90"/>
    </xf>
    <xf numFmtId="0" fontId="15" fillId="51" borderId="202" xfId="0" applyFont="1" applyFill="1" applyBorder="1" applyAlignment="1">
      <alignment horizontal="center" textRotation="90"/>
    </xf>
    <xf numFmtId="0" fontId="15" fillId="46" borderId="202" xfId="0" applyFont="1" applyFill="1" applyBorder="1" applyAlignment="1">
      <alignment horizontal="center" textRotation="90"/>
    </xf>
    <xf numFmtId="0" fontId="15" fillId="34" borderId="203" xfId="0" applyFont="1" applyFill="1" applyBorder="1" applyAlignment="1">
      <alignment horizontal="center" textRotation="90"/>
    </xf>
    <xf numFmtId="0" fontId="15" fillId="34" borderId="204" xfId="0" applyFont="1" applyFill="1" applyBorder="1" applyAlignment="1">
      <alignment horizontal="center" textRotation="90"/>
    </xf>
    <xf numFmtId="0" fontId="15" fillId="34" borderId="205" xfId="0" applyFont="1" applyFill="1" applyBorder="1" applyAlignment="1">
      <alignment horizontal="center"/>
    </xf>
    <xf numFmtId="164" fontId="0" fillId="0" borderId="206" xfId="0" applyNumberFormat="1" applyBorder="1"/>
    <xf numFmtId="164" fontId="0" fillId="0" borderId="207" xfId="0" applyNumberFormat="1" applyBorder="1"/>
    <xf numFmtId="164" fontId="0" fillId="0" borderId="75" xfId="0" applyNumberFormat="1" applyBorder="1"/>
    <xf numFmtId="164" fontId="0" fillId="34" borderId="208" xfId="0" applyNumberFormat="1" applyFill="1" applyBorder="1"/>
    <xf numFmtId="0" fontId="15" fillId="34" borderId="209" xfId="0" applyFont="1" applyFill="1" applyBorder="1" applyAlignment="1">
      <alignment horizontal="center"/>
    </xf>
    <xf numFmtId="164" fontId="0" fillId="0" borderId="210" xfId="0" applyNumberFormat="1" applyBorder="1"/>
    <xf numFmtId="164" fontId="0" fillId="0" borderId="11" xfId="0" applyNumberFormat="1" applyBorder="1"/>
    <xf numFmtId="164" fontId="0" fillId="0" borderId="10" xfId="0" applyNumberFormat="1" applyBorder="1"/>
    <xf numFmtId="164" fontId="0" fillId="34" borderId="211" xfId="0" applyNumberFormat="1" applyFill="1" applyBorder="1"/>
    <xf numFmtId="0" fontId="15" fillId="34" borderId="212" xfId="0" applyFont="1" applyFill="1" applyBorder="1" applyAlignment="1">
      <alignment horizontal="center"/>
    </xf>
    <xf numFmtId="164" fontId="0" fillId="0" borderId="213" xfId="0" applyNumberFormat="1" applyBorder="1"/>
    <xf numFmtId="164" fontId="0" fillId="0" borderId="177" xfId="0" applyNumberFormat="1" applyBorder="1"/>
    <xf numFmtId="164" fontId="0" fillId="0" borderId="151" xfId="0" applyNumberFormat="1" applyBorder="1"/>
    <xf numFmtId="164" fontId="0" fillId="34" borderId="214" xfId="0" applyNumberFormat="1" applyFill="1" applyBorder="1"/>
    <xf numFmtId="0" fontId="15" fillId="34" borderId="215" xfId="0" applyFont="1" applyFill="1" applyBorder="1" applyAlignment="1">
      <alignment horizontal="center"/>
    </xf>
    <xf numFmtId="164" fontId="0" fillId="0" borderId="216" xfId="0" applyNumberFormat="1" applyBorder="1"/>
    <xf numFmtId="164" fontId="0" fillId="0" borderId="217" xfId="0" applyNumberFormat="1" applyBorder="1"/>
    <xf numFmtId="164" fontId="0" fillId="0" borderId="218" xfId="0" applyNumberFormat="1" applyBorder="1"/>
    <xf numFmtId="164" fontId="0" fillId="34" borderId="219" xfId="0" applyNumberFormat="1" applyFill="1" applyBorder="1"/>
    <xf numFmtId="0" fontId="4" fillId="0" borderId="0" xfId="3" applyFont="1"/>
    <xf numFmtId="0" fontId="74" fillId="0" borderId="95" xfId="3" applyFont="1" applyBorder="1" applyAlignment="1">
      <alignment horizontal="center" vertical="center"/>
    </xf>
    <xf numFmtId="0" fontId="3" fillId="0" borderId="10" xfId="3" applyFont="1" applyBorder="1"/>
    <xf numFmtId="0" fontId="3" fillId="0" borderId="0" xfId="3" applyFont="1"/>
    <xf numFmtId="0" fontId="16" fillId="52" borderId="69" xfId="3" applyFill="1" applyBorder="1"/>
    <xf numFmtId="0" fontId="27" fillId="38" borderId="220" xfId="3" applyFont="1" applyFill="1" applyBorder="1" applyAlignment="1">
      <alignment horizontal="center" vertical="center"/>
    </xf>
    <xf numFmtId="0" fontId="27" fillId="38" borderId="221" xfId="3" applyFont="1" applyFill="1" applyBorder="1" applyAlignment="1">
      <alignment horizontal="center" vertical="center"/>
    </xf>
    <xf numFmtId="0" fontId="27" fillId="38" borderId="69" xfId="3" applyFont="1" applyFill="1" applyBorder="1" applyAlignment="1">
      <alignment horizontal="center" vertical="center"/>
    </xf>
    <xf numFmtId="0" fontId="2" fillId="0" borderId="0" xfId="3" applyFont="1"/>
    <xf numFmtId="0" fontId="15" fillId="34" borderId="197" xfId="0" applyFont="1" applyFill="1" applyBorder="1" applyAlignment="1">
      <alignment horizontal="center" vertical="center" wrapText="1"/>
    </xf>
    <xf numFmtId="0" fontId="15" fillId="34" borderId="198" xfId="0" applyFont="1" applyFill="1" applyBorder="1" applyAlignment="1">
      <alignment horizontal="center" vertical="center"/>
    </xf>
    <xf numFmtId="0" fontId="15" fillId="34" borderId="199" xfId="0" applyFont="1" applyFill="1" applyBorder="1" applyAlignment="1">
      <alignment horizontal="center" vertical="center"/>
    </xf>
    <xf numFmtId="0" fontId="91" fillId="33" borderId="94" xfId="3" applyFont="1" applyFill="1" applyBorder="1" applyAlignment="1">
      <alignment horizontal="center" vertical="center" textRotation="90" wrapText="1"/>
    </xf>
    <xf numFmtId="0" fontId="91" fillId="33" borderId="188" xfId="3" applyFont="1" applyFill="1" applyBorder="1" applyAlignment="1">
      <alignment horizontal="center" vertical="center" textRotation="90" wrapText="1"/>
    </xf>
    <xf numFmtId="0" fontId="91" fillId="33" borderId="189" xfId="3" applyFont="1" applyFill="1" applyBorder="1" applyAlignment="1">
      <alignment horizontal="center" vertical="center" textRotation="90" wrapText="1"/>
    </xf>
    <xf numFmtId="0" fontId="74" fillId="0" borderId="95" xfId="3" applyFont="1" applyBorder="1" applyAlignment="1">
      <alignment horizontal="center" vertical="center"/>
    </xf>
    <xf numFmtId="0" fontId="74" fillId="0" borderId="101" xfId="3" applyFont="1" applyBorder="1" applyAlignment="1">
      <alignment horizontal="center" vertical="center"/>
    </xf>
    <xf numFmtId="0" fontId="74" fillId="0" borderId="113" xfId="3" applyFont="1" applyBorder="1" applyAlignment="1">
      <alignment horizontal="center" vertical="center"/>
    </xf>
    <xf numFmtId="0" fontId="73" fillId="34" borderId="94" xfId="3" applyFont="1" applyFill="1" applyBorder="1" applyAlignment="1">
      <alignment horizontal="center" vertical="center" textRotation="90"/>
    </xf>
    <xf numFmtId="0" fontId="73" fillId="34" borderId="188" xfId="3" applyFont="1" applyFill="1" applyBorder="1" applyAlignment="1">
      <alignment horizontal="center" vertical="center" textRotation="90"/>
    </xf>
    <xf numFmtId="0" fontId="73" fillId="34" borderId="189" xfId="3" applyFont="1" applyFill="1" applyBorder="1" applyAlignment="1">
      <alignment horizontal="center" vertical="center" textRotation="90"/>
    </xf>
    <xf numFmtId="0" fontId="73" fillId="33" borderId="95" xfId="3" applyFont="1" applyFill="1" applyBorder="1" applyAlignment="1">
      <alignment horizontal="center" vertical="center" textRotation="90"/>
    </xf>
    <xf numFmtId="0" fontId="73" fillId="33" borderId="101" xfId="3" applyFont="1" applyFill="1" applyBorder="1" applyAlignment="1">
      <alignment horizontal="center" vertical="center" textRotation="90"/>
    </xf>
    <xf numFmtId="0" fontId="73" fillId="33" borderId="113" xfId="3" applyFont="1" applyFill="1" applyBorder="1" applyAlignment="1">
      <alignment horizontal="center" vertical="center" textRotation="90"/>
    </xf>
    <xf numFmtId="0" fontId="73" fillId="33" borderId="94" xfId="3" applyFont="1" applyFill="1" applyBorder="1" applyAlignment="1">
      <alignment horizontal="center" vertical="center" textRotation="90"/>
    </xf>
    <xf numFmtId="0" fontId="73" fillId="33" borderId="188" xfId="3" applyFont="1" applyFill="1" applyBorder="1" applyAlignment="1">
      <alignment horizontal="center" vertical="center" textRotation="90"/>
    </xf>
    <xf numFmtId="0" fontId="73" fillId="33" borderId="189" xfId="3" applyFont="1" applyFill="1" applyBorder="1" applyAlignment="1">
      <alignment horizontal="center" vertical="center" textRotation="90"/>
    </xf>
    <xf numFmtId="0" fontId="74" fillId="0" borderId="94" xfId="3" applyFont="1" applyBorder="1" applyAlignment="1">
      <alignment horizontal="center" vertical="center"/>
    </xf>
    <xf numFmtId="0" fontId="74" fillId="0" borderId="188" xfId="3" applyFont="1" applyBorder="1" applyAlignment="1">
      <alignment horizontal="center" vertical="center"/>
    </xf>
    <xf numFmtId="0" fontId="74" fillId="0" borderId="189" xfId="3" applyFont="1" applyBorder="1" applyAlignment="1">
      <alignment horizontal="center" vertical="center"/>
    </xf>
    <xf numFmtId="0" fontId="76" fillId="34" borderId="95" xfId="3" applyFont="1" applyFill="1" applyBorder="1" applyAlignment="1">
      <alignment horizontal="center" vertical="center" textRotation="90"/>
    </xf>
    <xf numFmtId="0" fontId="76" fillId="34" borderId="101" xfId="3" applyFont="1" applyFill="1" applyBorder="1" applyAlignment="1">
      <alignment horizontal="center" vertical="center" textRotation="90"/>
    </xf>
    <xf numFmtId="0" fontId="76" fillId="34" borderId="113" xfId="3" applyFont="1" applyFill="1" applyBorder="1" applyAlignment="1">
      <alignment horizontal="center" vertical="center" textRotation="90"/>
    </xf>
    <xf numFmtId="0" fontId="18" fillId="37" borderId="33" xfId="3" applyFont="1" applyFill="1" applyBorder="1" applyAlignment="1">
      <alignment horizontal="center" vertical="center"/>
    </xf>
    <xf numFmtId="0" fontId="18" fillId="37" borderId="34" xfId="3" applyFont="1" applyFill="1" applyBorder="1" applyAlignment="1">
      <alignment horizontal="center" vertical="center"/>
    </xf>
    <xf numFmtId="0" fontId="18" fillId="37" borderId="35" xfId="3" applyFont="1" applyFill="1" applyBorder="1" applyAlignment="1">
      <alignment horizontal="center" vertical="center"/>
    </xf>
    <xf numFmtId="9" fontId="28" fillId="0" borderId="65" xfId="5" applyFont="1" applyFill="1" applyBorder="1" applyAlignment="1">
      <alignment horizontal="center" vertical="center" wrapText="1"/>
    </xf>
    <xf numFmtId="0" fontId="28" fillId="0" borderId="66" xfId="5" applyNumberFormat="1" applyFont="1" applyFill="1" applyBorder="1" applyAlignment="1">
      <alignment horizontal="center" vertical="center" wrapText="1"/>
    </xf>
    <xf numFmtId="0" fontId="28" fillId="0" borderId="67" xfId="5" applyNumberFormat="1" applyFont="1" applyFill="1" applyBorder="1" applyAlignment="1">
      <alignment horizontal="center" vertical="center" wrapText="1"/>
    </xf>
    <xf numFmtId="0" fontId="17" fillId="0" borderId="183" xfId="3" applyFont="1" applyBorder="1" applyAlignment="1">
      <alignment horizontal="right" vertical="center"/>
    </xf>
    <xf numFmtId="0" fontId="28" fillId="0" borderId="65" xfId="5" applyNumberFormat="1" applyFont="1" applyFill="1" applyBorder="1" applyAlignment="1">
      <alignment horizontal="center" vertical="center" wrapText="1"/>
    </xf>
    <xf numFmtId="0" fontId="96" fillId="52" borderId="68" xfId="3" applyFont="1" applyFill="1" applyBorder="1" applyAlignment="1">
      <alignment vertical="center"/>
    </xf>
    <xf numFmtId="0" fontId="96" fillId="52" borderId="70" xfId="3" applyFont="1" applyFill="1" applyBorder="1" applyAlignment="1">
      <alignment vertical="center"/>
    </xf>
    <xf numFmtId="0" fontId="97" fillId="0" borderId="178" xfId="3" applyFont="1" applyBorder="1" applyAlignment="1">
      <alignment horizontal="right" vertical="center" wrapText="1"/>
    </xf>
    <xf numFmtId="0" fontId="97" fillId="0" borderId="72" xfId="3" applyFont="1" applyBorder="1" applyAlignment="1">
      <alignment horizontal="right" vertical="center" wrapText="1"/>
    </xf>
    <xf numFmtId="0" fontId="81" fillId="34" borderId="22" xfId="3" applyFont="1" applyFill="1" applyBorder="1" applyAlignment="1">
      <alignment horizontal="center" vertical="center" wrapText="1"/>
    </xf>
    <xf numFmtId="0" fontId="81" fillId="34" borderId="23" xfId="3" applyFont="1" applyFill="1" applyBorder="1" applyAlignment="1">
      <alignment horizontal="center" vertical="center" wrapText="1"/>
    </xf>
    <xf numFmtId="0" fontId="81" fillId="34" borderId="24" xfId="3" applyFont="1" applyFill="1" applyBorder="1" applyAlignment="1">
      <alignment horizontal="center" vertical="center" wrapText="1"/>
    </xf>
    <xf numFmtId="0" fontId="64" fillId="0" borderId="68" xfId="3" applyFont="1" applyBorder="1" applyAlignment="1">
      <alignment horizontal="center" vertical="center"/>
    </xf>
    <xf numFmtId="0" fontId="64" fillId="0" borderId="69" xfId="3" applyFont="1" applyBorder="1" applyAlignment="1">
      <alignment horizontal="center" vertical="center"/>
    </xf>
    <xf numFmtId="0" fontId="64" fillId="0" borderId="70" xfId="3" applyFont="1" applyBorder="1" applyAlignment="1">
      <alignment horizontal="center" vertical="center"/>
    </xf>
    <xf numFmtId="0" fontId="64" fillId="0" borderId="68" xfId="3" applyFont="1" applyBorder="1" applyAlignment="1">
      <alignment horizontal="center" vertical="center" wrapText="1"/>
    </xf>
    <xf numFmtId="0" fontId="63" fillId="0" borderId="68" xfId="3" applyFont="1" applyBorder="1" applyAlignment="1">
      <alignment horizontal="center" vertical="center" wrapText="1"/>
    </xf>
    <xf numFmtId="0" fontId="63" fillId="0" borderId="70" xfId="3" applyFont="1" applyBorder="1" applyAlignment="1">
      <alignment horizontal="center" vertical="center"/>
    </xf>
    <xf numFmtId="0" fontId="78" fillId="0" borderId="130" xfId="0" applyFont="1" applyBorder="1" applyAlignment="1">
      <alignment horizontal="center" vertical="center"/>
    </xf>
    <xf numFmtId="0" fontId="78" fillId="0" borderId="12" xfId="0" applyFont="1" applyBorder="1" applyAlignment="1">
      <alignment horizontal="center" vertical="center"/>
    </xf>
    <xf numFmtId="0" fontId="78" fillId="0" borderId="14" xfId="0" applyFont="1" applyBorder="1" applyAlignment="1">
      <alignment horizontal="center" vertical="center"/>
    </xf>
    <xf numFmtId="0" fontId="78" fillId="0" borderId="185" xfId="0" applyFont="1" applyBorder="1" applyAlignment="1">
      <alignment horizontal="center" vertical="center"/>
    </xf>
    <xf numFmtId="0" fontId="78" fillId="0" borderId="186" xfId="0" applyFont="1" applyBorder="1" applyAlignment="1">
      <alignment horizontal="center" vertical="center"/>
    </xf>
    <xf numFmtId="0" fontId="78" fillId="0" borderId="179" xfId="0" applyFont="1" applyBorder="1" applyAlignment="1">
      <alignment horizontal="center" vertical="center"/>
    </xf>
    <xf numFmtId="0" fontId="80" fillId="37" borderId="136" xfId="0" applyFont="1" applyFill="1" applyBorder="1" applyAlignment="1">
      <alignment horizontal="center" vertical="center" wrapText="1"/>
    </xf>
    <xf numFmtId="0" fontId="80" fillId="37" borderId="137" xfId="0" applyFont="1" applyFill="1" applyBorder="1" applyAlignment="1">
      <alignment horizontal="center" vertical="center" wrapText="1"/>
    </xf>
    <xf numFmtId="0" fontId="80" fillId="37" borderId="114" xfId="0" applyFont="1" applyFill="1" applyBorder="1" applyAlignment="1">
      <alignment horizontal="center" vertical="center" wrapText="1"/>
    </xf>
    <xf numFmtId="0" fontId="80" fillId="37" borderId="135" xfId="0" applyFont="1" applyFill="1" applyBorder="1" applyAlignment="1">
      <alignment horizontal="center" vertical="center" wrapText="1"/>
    </xf>
    <xf numFmtId="0" fontId="79" fillId="37" borderId="153" xfId="0" applyFont="1" applyFill="1" applyBorder="1" applyAlignment="1">
      <alignment horizontal="center"/>
    </xf>
    <xf numFmtId="0" fontId="79" fillId="37" borderId="166" xfId="0" applyFont="1" applyFill="1" applyBorder="1" applyAlignment="1">
      <alignment horizontal="center"/>
    </xf>
    <xf numFmtId="0" fontId="79" fillId="37" borderId="167" xfId="0" applyFont="1" applyFill="1" applyBorder="1" applyAlignment="1">
      <alignment horizontal="center"/>
    </xf>
    <xf numFmtId="0" fontId="79" fillId="37" borderId="22" xfId="0" applyFont="1" applyFill="1" applyBorder="1" applyAlignment="1">
      <alignment horizontal="center"/>
    </xf>
    <xf numFmtId="0" fontId="79" fillId="37" borderId="23" xfId="0" applyFont="1" applyFill="1" applyBorder="1" applyAlignment="1">
      <alignment horizontal="center"/>
    </xf>
    <xf numFmtId="0" fontId="79" fillId="37" borderId="159" xfId="0" applyFont="1" applyFill="1" applyBorder="1" applyAlignment="1">
      <alignment horizontal="center"/>
    </xf>
    <xf numFmtId="0" fontId="79" fillId="37" borderId="187" xfId="0" applyFont="1" applyFill="1" applyBorder="1" applyAlignment="1">
      <alignment horizontal="center"/>
    </xf>
    <xf numFmtId="0" fontId="79" fillId="37" borderId="24" xfId="0" applyFont="1" applyFill="1" applyBorder="1" applyAlignment="1">
      <alignment horizontal="center"/>
    </xf>
    <xf numFmtId="0" fontId="80" fillId="47" borderId="136" xfId="0" applyFont="1" applyFill="1" applyBorder="1" applyAlignment="1">
      <alignment horizontal="center" vertical="center" wrapText="1"/>
    </xf>
    <xf numFmtId="0" fontId="80" fillId="47" borderId="137" xfId="0" applyFont="1" applyFill="1" applyBorder="1" applyAlignment="1">
      <alignment horizontal="center" vertical="center" wrapText="1"/>
    </xf>
    <xf numFmtId="0" fontId="80" fillId="47" borderId="114" xfId="0" applyFont="1" applyFill="1" applyBorder="1" applyAlignment="1">
      <alignment horizontal="center" vertical="center" wrapText="1"/>
    </xf>
    <xf numFmtId="0" fontId="80" fillId="47" borderId="135" xfId="0" applyFont="1" applyFill="1" applyBorder="1" applyAlignment="1">
      <alignment horizontal="center" vertical="center" wrapText="1"/>
    </xf>
    <xf numFmtId="0" fontId="79" fillId="47" borderId="22" xfId="0" applyFont="1" applyFill="1" applyBorder="1" applyAlignment="1">
      <alignment horizontal="center"/>
    </xf>
    <xf numFmtId="0" fontId="79" fillId="47" borderId="23" xfId="0" applyFont="1" applyFill="1" applyBorder="1" applyAlignment="1">
      <alignment horizontal="center"/>
    </xf>
    <xf numFmtId="0" fontId="79" fillId="47" borderId="159" xfId="0" applyFont="1" applyFill="1" applyBorder="1" applyAlignment="1">
      <alignment horizontal="center"/>
    </xf>
    <xf numFmtId="0" fontId="79" fillId="47" borderId="24" xfId="0" applyFont="1" applyFill="1" applyBorder="1" applyAlignment="1">
      <alignment horizontal="center"/>
    </xf>
    <xf numFmtId="0" fontId="64" fillId="33" borderId="19" xfId="0" applyFont="1" applyFill="1" applyBorder="1" applyAlignment="1">
      <alignment horizontal="center" vertical="center"/>
    </xf>
    <xf numFmtId="0" fontId="64" fillId="33" borderId="20" xfId="0" applyFont="1" applyFill="1" applyBorder="1" applyAlignment="1">
      <alignment horizontal="center" vertical="center"/>
    </xf>
    <xf numFmtId="0" fontId="64" fillId="33" borderId="21" xfId="0" applyFont="1" applyFill="1" applyBorder="1" applyAlignment="1">
      <alignment horizontal="center" vertical="center"/>
    </xf>
    <xf numFmtId="0" fontId="80" fillId="46" borderId="136" xfId="0" applyFont="1" applyFill="1" applyBorder="1" applyAlignment="1">
      <alignment horizontal="center" vertical="center" wrapText="1"/>
    </xf>
    <xf numFmtId="0" fontId="80" fillId="46" borderId="184" xfId="0" applyFont="1" applyFill="1" applyBorder="1" applyAlignment="1">
      <alignment horizontal="center" vertical="center" wrapText="1"/>
    </xf>
    <xf numFmtId="0" fontId="80" fillId="46" borderId="114" xfId="0" applyFont="1" applyFill="1" applyBorder="1" applyAlignment="1">
      <alignment horizontal="center" vertical="center" wrapText="1"/>
    </xf>
    <xf numFmtId="0" fontId="80" fillId="46" borderId="90" xfId="0" applyFont="1" applyFill="1" applyBorder="1" applyAlignment="1">
      <alignment horizontal="center" vertical="center" wrapText="1"/>
    </xf>
  </cellXfs>
  <cellStyles count="3558">
    <cellStyle name="]_x000d__x000a_Zoomed=1_x000d__x000a_Row=0_x000d__x000a_Column=0_x000d__x000a_Height=0_x000d__x000a_Width=0_x000d__x000a_FontName=FoxFont_x000d__x000a_FontStyle=0_x000d__x000a_FontSize=9_x000d__x000a_PrtFontName=FoxPrin" xfId="6" xr:uid="{00000000-0005-0000-0000-000000000000}"/>
    <cellStyle name="20% - Accent1 10" xfId="7" xr:uid="{00000000-0005-0000-0000-000001000000}"/>
    <cellStyle name="20% - Accent1 10 2" xfId="8" xr:uid="{00000000-0005-0000-0000-000002000000}"/>
    <cellStyle name="20% - Accent1 10 2 2" xfId="9" xr:uid="{00000000-0005-0000-0000-000003000000}"/>
    <cellStyle name="20% - Accent1 10 2 2 2" xfId="10" xr:uid="{00000000-0005-0000-0000-000004000000}"/>
    <cellStyle name="20% - Accent1 10 2 3" xfId="11" xr:uid="{00000000-0005-0000-0000-000005000000}"/>
    <cellStyle name="20% - Accent1 10 2 3 2" xfId="12" xr:uid="{00000000-0005-0000-0000-000006000000}"/>
    <cellStyle name="20% - Accent1 10 2 4" xfId="13" xr:uid="{00000000-0005-0000-0000-000007000000}"/>
    <cellStyle name="20% - Accent1 10 3" xfId="14" xr:uid="{00000000-0005-0000-0000-000008000000}"/>
    <cellStyle name="20% - Accent1 10 3 2" xfId="15" xr:uid="{00000000-0005-0000-0000-000009000000}"/>
    <cellStyle name="20% - Accent1 10 4" xfId="16" xr:uid="{00000000-0005-0000-0000-00000A000000}"/>
    <cellStyle name="20% - Accent1 10 4 2" xfId="17" xr:uid="{00000000-0005-0000-0000-00000B000000}"/>
    <cellStyle name="20% - Accent1 10 5" xfId="18" xr:uid="{00000000-0005-0000-0000-00000C000000}"/>
    <cellStyle name="20% - Accent1 11" xfId="19" xr:uid="{00000000-0005-0000-0000-00000D000000}"/>
    <cellStyle name="20% - Accent1 11 2" xfId="20" xr:uid="{00000000-0005-0000-0000-00000E000000}"/>
    <cellStyle name="20% - Accent1 11 2 2" xfId="21" xr:uid="{00000000-0005-0000-0000-00000F000000}"/>
    <cellStyle name="20% - Accent1 11 2 2 2" xfId="22" xr:uid="{00000000-0005-0000-0000-000010000000}"/>
    <cellStyle name="20% - Accent1 11 2 3" xfId="23" xr:uid="{00000000-0005-0000-0000-000011000000}"/>
    <cellStyle name="20% - Accent1 11 2 3 2" xfId="24" xr:uid="{00000000-0005-0000-0000-000012000000}"/>
    <cellStyle name="20% - Accent1 11 2 4" xfId="25" xr:uid="{00000000-0005-0000-0000-000013000000}"/>
    <cellStyle name="20% - Accent1 11 3" xfId="26" xr:uid="{00000000-0005-0000-0000-000014000000}"/>
    <cellStyle name="20% - Accent1 11 3 2" xfId="27" xr:uid="{00000000-0005-0000-0000-000015000000}"/>
    <cellStyle name="20% - Accent1 11 4" xfId="28" xr:uid="{00000000-0005-0000-0000-000016000000}"/>
    <cellStyle name="20% - Accent1 11 4 2" xfId="29" xr:uid="{00000000-0005-0000-0000-000017000000}"/>
    <cellStyle name="20% - Accent1 11 5" xfId="30" xr:uid="{00000000-0005-0000-0000-000018000000}"/>
    <cellStyle name="20% - Accent1 12" xfId="31" xr:uid="{00000000-0005-0000-0000-000019000000}"/>
    <cellStyle name="20% - Accent1 12 2" xfId="32" xr:uid="{00000000-0005-0000-0000-00001A000000}"/>
    <cellStyle name="20% - Accent1 12 2 2" xfId="33" xr:uid="{00000000-0005-0000-0000-00001B000000}"/>
    <cellStyle name="20% - Accent1 12 3" xfId="34" xr:uid="{00000000-0005-0000-0000-00001C000000}"/>
    <cellStyle name="20% - Accent1 12 3 2" xfId="35" xr:uid="{00000000-0005-0000-0000-00001D000000}"/>
    <cellStyle name="20% - Accent1 12 4" xfId="36" xr:uid="{00000000-0005-0000-0000-00001E000000}"/>
    <cellStyle name="20% - Accent1 13" xfId="37" xr:uid="{00000000-0005-0000-0000-00001F000000}"/>
    <cellStyle name="20% - Accent1 13 2" xfId="38" xr:uid="{00000000-0005-0000-0000-000020000000}"/>
    <cellStyle name="20% - Accent1 13 2 2" xfId="39" xr:uid="{00000000-0005-0000-0000-000021000000}"/>
    <cellStyle name="20% - Accent1 13 3" xfId="40" xr:uid="{00000000-0005-0000-0000-000022000000}"/>
    <cellStyle name="20% - Accent1 13 3 2" xfId="41" xr:uid="{00000000-0005-0000-0000-000023000000}"/>
    <cellStyle name="20% - Accent1 13 4" xfId="42" xr:uid="{00000000-0005-0000-0000-000024000000}"/>
    <cellStyle name="20% - Accent1 14" xfId="43" xr:uid="{00000000-0005-0000-0000-000025000000}"/>
    <cellStyle name="20% - Accent1 14 2" xfId="44" xr:uid="{00000000-0005-0000-0000-000026000000}"/>
    <cellStyle name="20% - Accent1 14 2 2" xfId="45" xr:uid="{00000000-0005-0000-0000-000027000000}"/>
    <cellStyle name="20% - Accent1 14 3" xfId="46" xr:uid="{00000000-0005-0000-0000-000028000000}"/>
    <cellStyle name="20% - Accent1 14 3 2" xfId="47" xr:uid="{00000000-0005-0000-0000-000029000000}"/>
    <cellStyle name="20% - Accent1 14 4" xfId="48" xr:uid="{00000000-0005-0000-0000-00002A000000}"/>
    <cellStyle name="20% - Accent1 15" xfId="49" xr:uid="{00000000-0005-0000-0000-00002B000000}"/>
    <cellStyle name="20% - Accent1 15 2" xfId="50" xr:uid="{00000000-0005-0000-0000-00002C000000}"/>
    <cellStyle name="20% - Accent1 15 2 2" xfId="51" xr:uid="{00000000-0005-0000-0000-00002D000000}"/>
    <cellStyle name="20% - Accent1 15 3" xfId="52" xr:uid="{00000000-0005-0000-0000-00002E000000}"/>
    <cellStyle name="20% - Accent1 15 3 2" xfId="53" xr:uid="{00000000-0005-0000-0000-00002F000000}"/>
    <cellStyle name="20% - Accent1 15 4" xfId="54" xr:uid="{00000000-0005-0000-0000-000030000000}"/>
    <cellStyle name="20% - Accent1 16" xfId="55" xr:uid="{00000000-0005-0000-0000-000031000000}"/>
    <cellStyle name="20% - Accent1 16 2" xfId="56" xr:uid="{00000000-0005-0000-0000-000032000000}"/>
    <cellStyle name="20% - Accent1 17" xfId="57" xr:uid="{00000000-0005-0000-0000-000033000000}"/>
    <cellStyle name="20% - Accent1 17 2" xfId="58" xr:uid="{00000000-0005-0000-0000-000034000000}"/>
    <cellStyle name="20% - Accent1 17 2 2" xfId="59" xr:uid="{00000000-0005-0000-0000-000035000000}"/>
    <cellStyle name="20% - Accent1 17 3" xfId="60" xr:uid="{00000000-0005-0000-0000-000036000000}"/>
    <cellStyle name="20% - Accent1 18" xfId="61" xr:uid="{00000000-0005-0000-0000-000037000000}"/>
    <cellStyle name="20% - Accent1 18 2" xfId="62" xr:uid="{00000000-0005-0000-0000-000038000000}"/>
    <cellStyle name="20% - Accent1 18 2 2" xfId="63" xr:uid="{00000000-0005-0000-0000-000039000000}"/>
    <cellStyle name="20% - Accent1 18 3" xfId="64" xr:uid="{00000000-0005-0000-0000-00003A000000}"/>
    <cellStyle name="20% - Accent1 19" xfId="65" xr:uid="{00000000-0005-0000-0000-00003B000000}"/>
    <cellStyle name="20% - Accent1 2" xfId="66" xr:uid="{00000000-0005-0000-0000-00003C000000}"/>
    <cellStyle name="20% - Accent1 2 2" xfId="67" xr:uid="{00000000-0005-0000-0000-00003D000000}"/>
    <cellStyle name="20% - Accent1 2 2 2" xfId="68" xr:uid="{00000000-0005-0000-0000-00003E000000}"/>
    <cellStyle name="20% - Accent1 2 2 2 2" xfId="69" xr:uid="{00000000-0005-0000-0000-00003F000000}"/>
    <cellStyle name="20% - Accent1 2 2 2 2 2" xfId="70" xr:uid="{00000000-0005-0000-0000-000040000000}"/>
    <cellStyle name="20% - Accent1 2 2 2 3" xfId="71" xr:uid="{00000000-0005-0000-0000-000041000000}"/>
    <cellStyle name="20% - Accent1 2 2 2 3 2" xfId="72" xr:uid="{00000000-0005-0000-0000-000042000000}"/>
    <cellStyle name="20% - Accent1 2 2 2 4" xfId="73" xr:uid="{00000000-0005-0000-0000-000043000000}"/>
    <cellStyle name="20% - Accent1 2 2 3" xfId="74" xr:uid="{00000000-0005-0000-0000-000044000000}"/>
    <cellStyle name="20% - Accent1 2 2 3 2" xfId="75" xr:uid="{00000000-0005-0000-0000-000045000000}"/>
    <cellStyle name="20% - Accent1 2 2 4" xfId="76" xr:uid="{00000000-0005-0000-0000-000046000000}"/>
    <cellStyle name="20% - Accent1 2 2 4 2" xfId="77" xr:uid="{00000000-0005-0000-0000-000047000000}"/>
    <cellStyle name="20% - Accent1 2 2 5" xfId="78" xr:uid="{00000000-0005-0000-0000-000048000000}"/>
    <cellStyle name="20% - Accent1 2 3" xfId="79" xr:uid="{00000000-0005-0000-0000-000049000000}"/>
    <cellStyle name="20% - Accent1 2 3 2" xfId="80" xr:uid="{00000000-0005-0000-0000-00004A000000}"/>
    <cellStyle name="20% - Accent1 2 3 2 2" xfId="81" xr:uid="{00000000-0005-0000-0000-00004B000000}"/>
    <cellStyle name="20% - Accent1 2 3 3" xfId="82" xr:uid="{00000000-0005-0000-0000-00004C000000}"/>
    <cellStyle name="20% - Accent1 2 3 3 2" xfId="83" xr:uid="{00000000-0005-0000-0000-00004D000000}"/>
    <cellStyle name="20% - Accent1 2 3 4" xfId="84" xr:uid="{00000000-0005-0000-0000-00004E000000}"/>
    <cellStyle name="20% - Accent1 2 4" xfId="85" xr:uid="{00000000-0005-0000-0000-00004F000000}"/>
    <cellStyle name="20% - Accent1 2 4 2" xfId="86" xr:uid="{00000000-0005-0000-0000-000050000000}"/>
    <cellStyle name="20% - Accent1 2 5" xfId="87" xr:uid="{00000000-0005-0000-0000-000051000000}"/>
    <cellStyle name="20% - Accent1 2 5 2" xfId="88" xr:uid="{00000000-0005-0000-0000-000052000000}"/>
    <cellStyle name="20% - Accent1 2 6" xfId="89" xr:uid="{00000000-0005-0000-0000-000053000000}"/>
    <cellStyle name="20% - Accent1 20" xfId="90" xr:uid="{00000000-0005-0000-0000-000054000000}"/>
    <cellStyle name="20% - Accent1 21" xfId="91" xr:uid="{00000000-0005-0000-0000-000055000000}"/>
    <cellStyle name="20% - Accent1 22" xfId="92" xr:uid="{00000000-0005-0000-0000-000056000000}"/>
    <cellStyle name="20% - Accent1 23" xfId="93" xr:uid="{00000000-0005-0000-0000-000057000000}"/>
    <cellStyle name="20% - Accent1 24" xfId="94" xr:uid="{00000000-0005-0000-0000-000058000000}"/>
    <cellStyle name="20% - Accent1 25" xfId="95" xr:uid="{00000000-0005-0000-0000-000059000000}"/>
    <cellStyle name="20% - Accent1 3" xfId="96" xr:uid="{00000000-0005-0000-0000-00005A000000}"/>
    <cellStyle name="20% - Accent1 3 2" xfId="97" xr:uid="{00000000-0005-0000-0000-00005B000000}"/>
    <cellStyle name="20% - Accent1 3 2 2" xfId="98" xr:uid="{00000000-0005-0000-0000-00005C000000}"/>
    <cellStyle name="20% - Accent1 3 2 2 2" xfId="99" xr:uid="{00000000-0005-0000-0000-00005D000000}"/>
    <cellStyle name="20% - Accent1 3 2 2 2 2" xfId="100" xr:uid="{00000000-0005-0000-0000-00005E000000}"/>
    <cellStyle name="20% - Accent1 3 2 2 3" xfId="101" xr:uid="{00000000-0005-0000-0000-00005F000000}"/>
    <cellStyle name="20% - Accent1 3 2 2 3 2" xfId="102" xr:uid="{00000000-0005-0000-0000-000060000000}"/>
    <cellStyle name="20% - Accent1 3 2 2 4" xfId="103" xr:uid="{00000000-0005-0000-0000-000061000000}"/>
    <cellStyle name="20% - Accent1 3 2 3" xfId="104" xr:uid="{00000000-0005-0000-0000-000062000000}"/>
    <cellStyle name="20% - Accent1 3 2 3 2" xfId="105" xr:uid="{00000000-0005-0000-0000-000063000000}"/>
    <cellStyle name="20% - Accent1 3 2 4" xfId="106" xr:uid="{00000000-0005-0000-0000-000064000000}"/>
    <cellStyle name="20% - Accent1 3 2 4 2" xfId="107" xr:uid="{00000000-0005-0000-0000-000065000000}"/>
    <cellStyle name="20% - Accent1 3 2 5" xfId="108" xr:uid="{00000000-0005-0000-0000-000066000000}"/>
    <cellStyle name="20% - Accent1 3 3" xfId="109" xr:uid="{00000000-0005-0000-0000-000067000000}"/>
    <cellStyle name="20% - Accent1 3 3 2" xfId="110" xr:uid="{00000000-0005-0000-0000-000068000000}"/>
    <cellStyle name="20% - Accent1 3 3 2 2" xfId="111" xr:uid="{00000000-0005-0000-0000-000069000000}"/>
    <cellStyle name="20% - Accent1 3 3 3" xfId="112" xr:uid="{00000000-0005-0000-0000-00006A000000}"/>
    <cellStyle name="20% - Accent1 3 3 3 2" xfId="113" xr:uid="{00000000-0005-0000-0000-00006B000000}"/>
    <cellStyle name="20% - Accent1 3 3 4" xfId="114" xr:uid="{00000000-0005-0000-0000-00006C000000}"/>
    <cellStyle name="20% - Accent1 3 4" xfId="115" xr:uid="{00000000-0005-0000-0000-00006D000000}"/>
    <cellStyle name="20% - Accent1 3 4 2" xfId="116" xr:uid="{00000000-0005-0000-0000-00006E000000}"/>
    <cellStyle name="20% - Accent1 3 5" xfId="117" xr:uid="{00000000-0005-0000-0000-00006F000000}"/>
    <cellStyle name="20% - Accent1 3 5 2" xfId="118" xr:uid="{00000000-0005-0000-0000-000070000000}"/>
    <cellStyle name="20% - Accent1 3 6" xfId="119" xr:uid="{00000000-0005-0000-0000-000071000000}"/>
    <cellStyle name="20% - Accent1 4" xfId="120" xr:uid="{00000000-0005-0000-0000-000072000000}"/>
    <cellStyle name="20% - Accent1 4 2" xfId="121" xr:uid="{00000000-0005-0000-0000-000073000000}"/>
    <cellStyle name="20% - Accent1 4 2 2" xfId="122" xr:uid="{00000000-0005-0000-0000-000074000000}"/>
    <cellStyle name="20% - Accent1 4 2 2 2" xfId="123" xr:uid="{00000000-0005-0000-0000-000075000000}"/>
    <cellStyle name="20% - Accent1 4 2 2 2 2" xfId="124" xr:uid="{00000000-0005-0000-0000-000076000000}"/>
    <cellStyle name="20% - Accent1 4 2 2 3" xfId="125" xr:uid="{00000000-0005-0000-0000-000077000000}"/>
    <cellStyle name="20% - Accent1 4 2 2 3 2" xfId="126" xr:uid="{00000000-0005-0000-0000-000078000000}"/>
    <cellStyle name="20% - Accent1 4 2 2 4" xfId="127" xr:uid="{00000000-0005-0000-0000-000079000000}"/>
    <cellStyle name="20% - Accent1 4 2 3" xfId="128" xr:uid="{00000000-0005-0000-0000-00007A000000}"/>
    <cellStyle name="20% - Accent1 4 2 3 2" xfId="129" xr:uid="{00000000-0005-0000-0000-00007B000000}"/>
    <cellStyle name="20% - Accent1 4 2 4" xfId="130" xr:uid="{00000000-0005-0000-0000-00007C000000}"/>
    <cellStyle name="20% - Accent1 4 2 4 2" xfId="131" xr:uid="{00000000-0005-0000-0000-00007D000000}"/>
    <cellStyle name="20% - Accent1 4 2 5" xfId="132" xr:uid="{00000000-0005-0000-0000-00007E000000}"/>
    <cellStyle name="20% - Accent1 4 3" xfId="133" xr:uid="{00000000-0005-0000-0000-00007F000000}"/>
    <cellStyle name="20% - Accent1 4 3 2" xfId="134" xr:uid="{00000000-0005-0000-0000-000080000000}"/>
    <cellStyle name="20% - Accent1 4 3 2 2" xfId="135" xr:uid="{00000000-0005-0000-0000-000081000000}"/>
    <cellStyle name="20% - Accent1 4 3 3" xfId="136" xr:uid="{00000000-0005-0000-0000-000082000000}"/>
    <cellStyle name="20% - Accent1 4 3 3 2" xfId="137" xr:uid="{00000000-0005-0000-0000-000083000000}"/>
    <cellStyle name="20% - Accent1 4 3 4" xfId="138" xr:uid="{00000000-0005-0000-0000-000084000000}"/>
    <cellStyle name="20% - Accent1 4 4" xfId="139" xr:uid="{00000000-0005-0000-0000-000085000000}"/>
    <cellStyle name="20% - Accent1 4 4 2" xfId="140" xr:uid="{00000000-0005-0000-0000-000086000000}"/>
    <cellStyle name="20% - Accent1 4 5" xfId="141" xr:uid="{00000000-0005-0000-0000-000087000000}"/>
    <cellStyle name="20% - Accent1 4 5 2" xfId="142" xr:uid="{00000000-0005-0000-0000-000088000000}"/>
    <cellStyle name="20% - Accent1 4 6" xfId="143" xr:uid="{00000000-0005-0000-0000-000089000000}"/>
    <cellStyle name="20% - Accent1 5" xfId="144" xr:uid="{00000000-0005-0000-0000-00008A000000}"/>
    <cellStyle name="20% - Accent1 5 2" xfId="145" xr:uid="{00000000-0005-0000-0000-00008B000000}"/>
    <cellStyle name="20% - Accent1 5 2 2" xfId="146" xr:uid="{00000000-0005-0000-0000-00008C000000}"/>
    <cellStyle name="20% - Accent1 5 2 2 2" xfId="147" xr:uid="{00000000-0005-0000-0000-00008D000000}"/>
    <cellStyle name="20% - Accent1 5 2 2 2 2" xfId="148" xr:uid="{00000000-0005-0000-0000-00008E000000}"/>
    <cellStyle name="20% - Accent1 5 2 2 3" xfId="149" xr:uid="{00000000-0005-0000-0000-00008F000000}"/>
    <cellStyle name="20% - Accent1 5 2 2 3 2" xfId="150" xr:uid="{00000000-0005-0000-0000-000090000000}"/>
    <cellStyle name="20% - Accent1 5 2 2 4" xfId="151" xr:uid="{00000000-0005-0000-0000-000091000000}"/>
    <cellStyle name="20% - Accent1 5 2 3" xfId="152" xr:uid="{00000000-0005-0000-0000-000092000000}"/>
    <cellStyle name="20% - Accent1 5 2 3 2" xfId="153" xr:uid="{00000000-0005-0000-0000-000093000000}"/>
    <cellStyle name="20% - Accent1 5 2 4" xfId="154" xr:uid="{00000000-0005-0000-0000-000094000000}"/>
    <cellStyle name="20% - Accent1 5 2 4 2" xfId="155" xr:uid="{00000000-0005-0000-0000-000095000000}"/>
    <cellStyle name="20% - Accent1 5 2 5" xfId="156" xr:uid="{00000000-0005-0000-0000-000096000000}"/>
    <cellStyle name="20% - Accent1 5 3" xfId="157" xr:uid="{00000000-0005-0000-0000-000097000000}"/>
    <cellStyle name="20% - Accent1 5 3 2" xfId="158" xr:uid="{00000000-0005-0000-0000-000098000000}"/>
    <cellStyle name="20% - Accent1 5 3 2 2" xfId="159" xr:uid="{00000000-0005-0000-0000-000099000000}"/>
    <cellStyle name="20% - Accent1 5 3 3" xfId="160" xr:uid="{00000000-0005-0000-0000-00009A000000}"/>
    <cellStyle name="20% - Accent1 5 3 3 2" xfId="161" xr:uid="{00000000-0005-0000-0000-00009B000000}"/>
    <cellStyle name="20% - Accent1 5 3 4" xfId="162" xr:uid="{00000000-0005-0000-0000-00009C000000}"/>
    <cellStyle name="20% - Accent1 5 4" xfId="163" xr:uid="{00000000-0005-0000-0000-00009D000000}"/>
    <cellStyle name="20% - Accent1 5 4 2" xfId="164" xr:uid="{00000000-0005-0000-0000-00009E000000}"/>
    <cellStyle name="20% - Accent1 5 5" xfId="165" xr:uid="{00000000-0005-0000-0000-00009F000000}"/>
    <cellStyle name="20% - Accent1 5 5 2" xfId="166" xr:uid="{00000000-0005-0000-0000-0000A0000000}"/>
    <cellStyle name="20% - Accent1 5 6" xfId="167" xr:uid="{00000000-0005-0000-0000-0000A1000000}"/>
    <cellStyle name="20% - Accent1 6" xfId="168" xr:uid="{00000000-0005-0000-0000-0000A2000000}"/>
    <cellStyle name="20% - Accent1 6 2" xfId="169" xr:uid="{00000000-0005-0000-0000-0000A3000000}"/>
    <cellStyle name="20% - Accent1 6 2 2" xfId="170" xr:uid="{00000000-0005-0000-0000-0000A4000000}"/>
    <cellStyle name="20% - Accent1 6 2 2 2" xfId="171" xr:uid="{00000000-0005-0000-0000-0000A5000000}"/>
    <cellStyle name="20% - Accent1 6 2 2 2 2" xfId="172" xr:uid="{00000000-0005-0000-0000-0000A6000000}"/>
    <cellStyle name="20% - Accent1 6 2 2 3" xfId="173" xr:uid="{00000000-0005-0000-0000-0000A7000000}"/>
    <cellStyle name="20% - Accent1 6 2 2 3 2" xfId="174" xr:uid="{00000000-0005-0000-0000-0000A8000000}"/>
    <cellStyle name="20% - Accent1 6 2 2 4" xfId="175" xr:uid="{00000000-0005-0000-0000-0000A9000000}"/>
    <cellStyle name="20% - Accent1 6 2 3" xfId="176" xr:uid="{00000000-0005-0000-0000-0000AA000000}"/>
    <cellStyle name="20% - Accent1 6 2 3 2" xfId="177" xr:uid="{00000000-0005-0000-0000-0000AB000000}"/>
    <cellStyle name="20% - Accent1 6 2 4" xfId="178" xr:uid="{00000000-0005-0000-0000-0000AC000000}"/>
    <cellStyle name="20% - Accent1 6 2 4 2" xfId="179" xr:uid="{00000000-0005-0000-0000-0000AD000000}"/>
    <cellStyle name="20% - Accent1 6 2 5" xfId="180" xr:uid="{00000000-0005-0000-0000-0000AE000000}"/>
    <cellStyle name="20% - Accent1 6 3" xfId="181" xr:uid="{00000000-0005-0000-0000-0000AF000000}"/>
    <cellStyle name="20% - Accent1 6 3 2" xfId="182" xr:uid="{00000000-0005-0000-0000-0000B0000000}"/>
    <cellStyle name="20% - Accent1 6 3 2 2" xfId="183" xr:uid="{00000000-0005-0000-0000-0000B1000000}"/>
    <cellStyle name="20% - Accent1 6 3 3" xfId="184" xr:uid="{00000000-0005-0000-0000-0000B2000000}"/>
    <cellStyle name="20% - Accent1 6 3 3 2" xfId="185" xr:uid="{00000000-0005-0000-0000-0000B3000000}"/>
    <cellStyle name="20% - Accent1 6 3 4" xfId="186" xr:uid="{00000000-0005-0000-0000-0000B4000000}"/>
    <cellStyle name="20% - Accent1 6 4" xfId="187" xr:uid="{00000000-0005-0000-0000-0000B5000000}"/>
    <cellStyle name="20% - Accent1 6 4 2" xfId="188" xr:uid="{00000000-0005-0000-0000-0000B6000000}"/>
    <cellStyle name="20% - Accent1 6 5" xfId="189" xr:uid="{00000000-0005-0000-0000-0000B7000000}"/>
    <cellStyle name="20% - Accent1 6 5 2" xfId="190" xr:uid="{00000000-0005-0000-0000-0000B8000000}"/>
    <cellStyle name="20% - Accent1 6 6" xfId="191" xr:uid="{00000000-0005-0000-0000-0000B9000000}"/>
    <cellStyle name="20% - Accent1 7" xfId="192" xr:uid="{00000000-0005-0000-0000-0000BA000000}"/>
    <cellStyle name="20% - Accent1 7 2" xfId="193" xr:uid="{00000000-0005-0000-0000-0000BB000000}"/>
    <cellStyle name="20% - Accent1 7 2 2" xfId="194" xr:uid="{00000000-0005-0000-0000-0000BC000000}"/>
    <cellStyle name="20% - Accent1 7 2 2 2" xfId="195" xr:uid="{00000000-0005-0000-0000-0000BD000000}"/>
    <cellStyle name="20% - Accent1 7 2 2 2 2" xfId="196" xr:uid="{00000000-0005-0000-0000-0000BE000000}"/>
    <cellStyle name="20% - Accent1 7 2 2 3" xfId="197" xr:uid="{00000000-0005-0000-0000-0000BF000000}"/>
    <cellStyle name="20% - Accent1 7 2 2 3 2" xfId="198" xr:uid="{00000000-0005-0000-0000-0000C0000000}"/>
    <cellStyle name="20% - Accent1 7 2 2 4" xfId="199" xr:uid="{00000000-0005-0000-0000-0000C1000000}"/>
    <cellStyle name="20% - Accent1 7 2 3" xfId="200" xr:uid="{00000000-0005-0000-0000-0000C2000000}"/>
    <cellStyle name="20% - Accent1 7 2 3 2" xfId="201" xr:uid="{00000000-0005-0000-0000-0000C3000000}"/>
    <cellStyle name="20% - Accent1 7 2 4" xfId="202" xr:uid="{00000000-0005-0000-0000-0000C4000000}"/>
    <cellStyle name="20% - Accent1 7 2 4 2" xfId="203" xr:uid="{00000000-0005-0000-0000-0000C5000000}"/>
    <cellStyle name="20% - Accent1 7 2 5" xfId="204" xr:uid="{00000000-0005-0000-0000-0000C6000000}"/>
    <cellStyle name="20% - Accent1 7 3" xfId="205" xr:uid="{00000000-0005-0000-0000-0000C7000000}"/>
    <cellStyle name="20% - Accent1 7 3 2" xfId="206" xr:uid="{00000000-0005-0000-0000-0000C8000000}"/>
    <cellStyle name="20% - Accent1 7 3 2 2" xfId="207" xr:uid="{00000000-0005-0000-0000-0000C9000000}"/>
    <cellStyle name="20% - Accent1 7 3 3" xfId="208" xr:uid="{00000000-0005-0000-0000-0000CA000000}"/>
    <cellStyle name="20% - Accent1 7 3 3 2" xfId="209" xr:uid="{00000000-0005-0000-0000-0000CB000000}"/>
    <cellStyle name="20% - Accent1 7 3 4" xfId="210" xr:uid="{00000000-0005-0000-0000-0000CC000000}"/>
    <cellStyle name="20% - Accent1 7 4" xfId="211" xr:uid="{00000000-0005-0000-0000-0000CD000000}"/>
    <cellStyle name="20% - Accent1 7 4 2" xfId="212" xr:uid="{00000000-0005-0000-0000-0000CE000000}"/>
    <cellStyle name="20% - Accent1 7 5" xfId="213" xr:uid="{00000000-0005-0000-0000-0000CF000000}"/>
    <cellStyle name="20% - Accent1 7 5 2" xfId="214" xr:uid="{00000000-0005-0000-0000-0000D0000000}"/>
    <cellStyle name="20% - Accent1 7 6" xfId="215" xr:uid="{00000000-0005-0000-0000-0000D1000000}"/>
    <cellStyle name="20% - Accent1 8" xfId="216" xr:uid="{00000000-0005-0000-0000-0000D2000000}"/>
    <cellStyle name="20% - Accent1 8 2" xfId="217" xr:uid="{00000000-0005-0000-0000-0000D3000000}"/>
    <cellStyle name="20% - Accent1 8 2 2" xfId="218" xr:uid="{00000000-0005-0000-0000-0000D4000000}"/>
    <cellStyle name="20% - Accent1 8 2 2 2" xfId="219" xr:uid="{00000000-0005-0000-0000-0000D5000000}"/>
    <cellStyle name="20% - Accent1 8 2 3" xfId="220" xr:uid="{00000000-0005-0000-0000-0000D6000000}"/>
    <cellStyle name="20% - Accent1 8 2 3 2" xfId="221" xr:uid="{00000000-0005-0000-0000-0000D7000000}"/>
    <cellStyle name="20% - Accent1 8 2 4" xfId="222" xr:uid="{00000000-0005-0000-0000-0000D8000000}"/>
    <cellStyle name="20% - Accent1 8 3" xfId="223" xr:uid="{00000000-0005-0000-0000-0000D9000000}"/>
    <cellStyle name="20% - Accent1 8 3 2" xfId="224" xr:uid="{00000000-0005-0000-0000-0000DA000000}"/>
    <cellStyle name="20% - Accent1 8 4" xfId="225" xr:uid="{00000000-0005-0000-0000-0000DB000000}"/>
    <cellStyle name="20% - Accent1 8 4 2" xfId="226" xr:uid="{00000000-0005-0000-0000-0000DC000000}"/>
    <cellStyle name="20% - Accent1 8 5" xfId="227" xr:uid="{00000000-0005-0000-0000-0000DD000000}"/>
    <cellStyle name="20% - Accent1 9" xfId="228" xr:uid="{00000000-0005-0000-0000-0000DE000000}"/>
    <cellStyle name="20% - Accent1 9 2" xfId="229" xr:uid="{00000000-0005-0000-0000-0000DF000000}"/>
    <cellStyle name="20% - Accent1 9 2 2" xfId="230" xr:uid="{00000000-0005-0000-0000-0000E0000000}"/>
    <cellStyle name="20% - Accent1 9 2 2 2" xfId="231" xr:uid="{00000000-0005-0000-0000-0000E1000000}"/>
    <cellStyle name="20% - Accent1 9 2 3" xfId="232" xr:uid="{00000000-0005-0000-0000-0000E2000000}"/>
    <cellStyle name="20% - Accent1 9 2 3 2" xfId="233" xr:uid="{00000000-0005-0000-0000-0000E3000000}"/>
    <cellStyle name="20% - Accent1 9 2 4" xfId="234" xr:uid="{00000000-0005-0000-0000-0000E4000000}"/>
    <cellStyle name="20% - Accent1 9 3" xfId="235" xr:uid="{00000000-0005-0000-0000-0000E5000000}"/>
    <cellStyle name="20% - Accent1 9 3 2" xfId="236" xr:uid="{00000000-0005-0000-0000-0000E6000000}"/>
    <cellStyle name="20% - Accent1 9 4" xfId="237" xr:uid="{00000000-0005-0000-0000-0000E7000000}"/>
    <cellStyle name="20% - Accent1 9 4 2" xfId="238" xr:uid="{00000000-0005-0000-0000-0000E8000000}"/>
    <cellStyle name="20% - Accent1 9 5" xfId="239" xr:uid="{00000000-0005-0000-0000-0000E9000000}"/>
    <cellStyle name="20% - Accent2 10" xfId="240" xr:uid="{00000000-0005-0000-0000-0000EA000000}"/>
    <cellStyle name="20% - Accent2 10 2" xfId="241" xr:uid="{00000000-0005-0000-0000-0000EB000000}"/>
    <cellStyle name="20% - Accent2 10 2 2" xfId="242" xr:uid="{00000000-0005-0000-0000-0000EC000000}"/>
    <cellStyle name="20% - Accent2 10 2 2 2" xfId="243" xr:uid="{00000000-0005-0000-0000-0000ED000000}"/>
    <cellStyle name="20% - Accent2 10 2 3" xfId="244" xr:uid="{00000000-0005-0000-0000-0000EE000000}"/>
    <cellStyle name="20% - Accent2 10 2 3 2" xfId="245" xr:uid="{00000000-0005-0000-0000-0000EF000000}"/>
    <cellStyle name="20% - Accent2 10 2 4" xfId="246" xr:uid="{00000000-0005-0000-0000-0000F0000000}"/>
    <cellStyle name="20% - Accent2 10 3" xfId="247" xr:uid="{00000000-0005-0000-0000-0000F1000000}"/>
    <cellStyle name="20% - Accent2 10 3 2" xfId="248" xr:uid="{00000000-0005-0000-0000-0000F2000000}"/>
    <cellStyle name="20% - Accent2 10 4" xfId="249" xr:uid="{00000000-0005-0000-0000-0000F3000000}"/>
    <cellStyle name="20% - Accent2 10 4 2" xfId="250" xr:uid="{00000000-0005-0000-0000-0000F4000000}"/>
    <cellStyle name="20% - Accent2 10 5" xfId="251" xr:uid="{00000000-0005-0000-0000-0000F5000000}"/>
    <cellStyle name="20% - Accent2 11" xfId="252" xr:uid="{00000000-0005-0000-0000-0000F6000000}"/>
    <cellStyle name="20% - Accent2 11 2" xfId="253" xr:uid="{00000000-0005-0000-0000-0000F7000000}"/>
    <cellStyle name="20% - Accent2 11 2 2" xfId="254" xr:uid="{00000000-0005-0000-0000-0000F8000000}"/>
    <cellStyle name="20% - Accent2 11 2 2 2" xfId="255" xr:uid="{00000000-0005-0000-0000-0000F9000000}"/>
    <cellStyle name="20% - Accent2 11 2 3" xfId="256" xr:uid="{00000000-0005-0000-0000-0000FA000000}"/>
    <cellStyle name="20% - Accent2 11 2 3 2" xfId="257" xr:uid="{00000000-0005-0000-0000-0000FB000000}"/>
    <cellStyle name="20% - Accent2 11 2 4" xfId="258" xr:uid="{00000000-0005-0000-0000-0000FC000000}"/>
    <cellStyle name="20% - Accent2 11 3" xfId="259" xr:uid="{00000000-0005-0000-0000-0000FD000000}"/>
    <cellStyle name="20% - Accent2 11 3 2" xfId="260" xr:uid="{00000000-0005-0000-0000-0000FE000000}"/>
    <cellStyle name="20% - Accent2 11 4" xfId="261" xr:uid="{00000000-0005-0000-0000-0000FF000000}"/>
    <cellStyle name="20% - Accent2 11 4 2" xfId="262" xr:uid="{00000000-0005-0000-0000-000000010000}"/>
    <cellStyle name="20% - Accent2 11 5" xfId="263" xr:uid="{00000000-0005-0000-0000-000001010000}"/>
    <cellStyle name="20% - Accent2 12" xfId="264" xr:uid="{00000000-0005-0000-0000-000002010000}"/>
    <cellStyle name="20% - Accent2 12 2" xfId="265" xr:uid="{00000000-0005-0000-0000-000003010000}"/>
    <cellStyle name="20% - Accent2 12 2 2" xfId="266" xr:uid="{00000000-0005-0000-0000-000004010000}"/>
    <cellStyle name="20% - Accent2 12 3" xfId="267" xr:uid="{00000000-0005-0000-0000-000005010000}"/>
    <cellStyle name="20% - Accent2 12 3 2" xfId="268" xr:uid="{00000000-0005-0000-0000-000006010000}"/>
    <cellStyle name="20% - Accent2 12 4" xfId="269" xr:uid="{00000000-0005-0000-0000-000007010000}"/>
    <cellStyle name="20% - Accent2 13" xfId="270" xr:uid="{00000000-0005-0000-0000-000008010000}"/>
    <cellStyle name="20% - Accent2 13 2" xfId="271" xr:uid="{00000000-0005-0000-0000-000009010000}"/>
    <cellStyle name="20% - Accent2 13 2 2" xfId="272" xr:uid="{00000000-0005-0000-0000-00000A010000}"/>
    <cellStyle name="20% - Accent2 13 3" xfId="273" xr:uid="{00000000-0005-0000-0000-00000B010000}"/>
    <cellStyle name="20% - Accent2 13 3 2" xfId="274" xr:uid="{00000000-0005-0000-0000-00000C010000}"/>
    <cellStyle name="20% - Accent2 13 4" xfId="275" xr:uid="{00000000-0005-0000-0000-00000D010000}"/>
    <cellStyle name="20% - Accent2 14" xfId="276" xr:uid="{00000000-0005-0000-0000-00000E010000}"/>
    <cellStyle name="20% - Accent2 14 2" xfId="277" xr:uid="{00000000-0005-0000-0000-00000F010000}"/>
    <cellStyle name="20% - Accent2 14 2 2" xfId="278" xr:uid="{00000000-0005-0000-0000-000010010000}"/>
    <cellStyle name="20% - Accent2 14 3" xfId="279" xr:uid="{00000000-0005-0000-0000-000011010000}"/>
    <cellStyle name="20% - Accent2 14 3 2" xfId="280" xr:uid="{00000000-0005-0000-0000-000012010000}"/>
    <cellStyle name="20% - Accent2 14 4" xfId="281" xr:uid="{00000000-0005-0000-0000-000013010000}"/>
    <cellStyle name="20% - Accent2 15" xfId="282" xr:uid="{00000000-0005-0000-0000-000014010000}"/>
    <cellStyle name="20% - Accent2 15 2" xfId="283" xr:uid="{00000000-0005-0000-0000-000015010000}"/>
    <cellStyle name="20% - Accent2 15 2 2" xfId="284" xr:uid="{00000000-0005-0000-0000-000016010000}"/>
    <cellStyle name="20% - Accent2 15 3" xfId="285" xr:uid="{00000000-0005-0000-0000-000017010000}"/>
    <cellStyle name="20% - Accent2 15 3 2" xfId="286" xr:uid="{00000000-0005-0000-0000-000018010000}"/>
    <cellStyle name="20% - Accent2 15 4" xfId="287" xr:uid="{00000000-0005-0000-0000-000019010000}"/>
    <cellStyle name="20% - Accent2 16" xfId="288" xr:uid="{00000000-0005-0000-0000-00001A010000}"/>
    <cellStyle name="20% - Accent2 16 2" xfId="289" xr:uid="{00000000-0005-0000-0000-00001B010000}"/>
    <cellStyle name="20% - Accent2 17" xfId="290" xr:uid="{00000000-0005-0000-0000-00001C010000}"/>
    <cellStyle name="20% - Accent2 17 2" xfId="291" xr:uid="{00000000-0005-0000-0000-00001D010000}"/>
    <cellStyle name="20% - Accent2 17 2 2" xfId="292" xr:uid="{00000000-0005-0000-0000-00001E010000}"/>
    <cellStyle name="20% - Accent2 17 3" xfId="293" xr:uid="{00000000-0005-0000-0000-00001F010000}"/>
    <cellStyle name="20% - Accent2 18" xfId="294" xr:uid="{00000000-0005-0000-0000-000020010000}"/>
    <cellStyle name="20% - Accent2 18 2" xfId="295" xr:uid="{00000000-0005-0000-0000-000021010000}"/>
    <cellStyle name="20% - Accent2 18 2 2" xfId="296" xr:uid="{00000000-0005-0000-0000-000022010000}"/>
    <cellStyle name="20% - Accent2 18 3" xfId="297" xr:uid="{00000000-0005-0000-0000-000023010000}"/>
    <cellStyle name="20% - Accent2 19" xfId="298" xr:uid="{00000000-0005-0000-0000-000024010000}"/>
    <cellStyle name="20% - Accent2 2" xfId="299" xr:uid="{00000000-0005-0000-0000-000025010000}"/>
    <cellStyle name="20% - Accent2 2 2" xfId="300" xr:uid="{00000000-0005-0000-0000-000026010000}"/>
    <cellStyle name="20% - Accent2 2 2 2" xfId="301" xr:uid="{00000000-0005-0000-0000-000027010000}"/>
    <cellStyle name="20% - Accent2 2 2 2 2" xfId="302" xr:uid="{00000000-0005-0000-0000-000028010000}"/>
    <cellStyle name="20% - Accent2 2 2 2 2 2" xfId="303" xr:uid="{00000000-0005-0000-0000-000029010000}"/>
    <cellStyle name="20% - Accent2 2 2 2 3" xfId="304" xr:uid="{00000000-0005-0000-0000-00002A010000}"/>
    <cellStyle name="20% - Accent2 2 2 2 3 2" xfId="305" xr:uid="{00000000-0005-0000-0000-00002B010000}"/>
    <cellStyle name="20% - Accent2 2 2 2 4" xfId="306" xr:uid="{00000000-0005-0000-0000-00002C010000}"/>
    <cellStyle name="20% - Accent2 2 2 3" xfId="307" xr:uid="{00000000-0005-0000-0000-00002D010000}"/>
    <cellStyle name="20% - Accent2 2 2 3 2" xfId="308" xr:uid="{00000000-0005-0000-0000-00002E010000}"/>
    <cellStyle name="20% - Accent2 2 2 4" xfId="309" xr:uid="{00000000-0005-0000-0000-00002F010000}"/>
    <cellStyle name="20% - Accent2 2 2 4 2" xfId="310" xr:uid="{00000000-0005-0000-0000-000030010000}"/>
    <cellStyle name="20% - Accent2 2 2 5" xfId="311" xr:uid="{00000000-0005-0000-0000-000031010000}"/>
    <cellStyle name="20% - Accent2 2 3" xfId="312" xr:uid="{00000000-0005-0000-0000-000032010000}"/>
    <cellStyle name="20% - Accent2 2 3 2" xfId="313" xr:uid="{00000000-0005-0000-0000-000033010000}"/>
    <cellStyle name="20% - Accent2 2 3 2 2" xfId="314" xr:uid="{00000000-0005-0000-0000-000034010000}"/>
    <cellStyle name="20% - Accent2 2 3 3" xfId="315" xr:uid="{00000000-0005-0000-0000-000035010000}"/>
    <cellStyle name="20% - Accent2 2 3 3 2" xfId="316" xr:uid="{00000000-0005-0000-0000-000036010000}"/>
    <cellStyle name="20% - Accent2 2 3 4" xfId="317" xr:uid="{00000000-0005-0000-0000-000037010000}"/>
    <cellStyle name="20% - Accent2 2 4" xfId="318" xr:uid="{00000000-0005-0000-0000-000038010000}"/>
    <cellStyle name="20% - Accent2 2 4 2" xfId="319" xr:uid="{00000000-0005-0000-0000-000039010000}"/>
    <cellStyle name="20% - Accent2 2 5" xfId="320" xr:uid="{00000000-0005-0000-0000-00003A010000}"/>
    <cellStyle name="20% - Accent2 2 5 2" xfId="321" xr:uid="{00000000-0005-0000-0000-00003B010000}"/>
    <cellStyle name="20% - Accent2 2 6" xfId="322" xr:uid="{00000000-0005-0000-0000-00003C010000}"/>
    <cellStyle name="20% - Accent2 20" xfId="323" xr:uid="{00000000-0005-0000-0000-00003D010000}"/>
    <cellStyle name="20% - Accent2 21" xfId="324" xr:uid="{00000000-0005-0000-0000-00003E010000}"/>
    <cellStyle name="20% - Accent2 22" xfId="325" xr:uid="{00000000-0005-0000-0000-00003F010000}"/>
    <cellStyle name="20% - Accent2 23" xfId="326" xr:uid="{00000000-0005-0000-0000-000040010000}"/>
    <cellStyle name="20% - Accent2 24" xfId="327" xr:uid="{00000000-0005-0000-0000-000041010000}"/>
    <cellStyle name="20% - Accent2 25" xfId="328" xr:uid="{00000000-0005-0000-0000-000042010000}"/>
    <cellStyle name="20% - Accent2 3" xfId="329" xr:uid="{00000000-0005-0000-0000-000043010000}"/>
    <cellStyle name="20% - Accent2 3 2" xfId="330" xr:uid="{00000000-0005-0000-0000-000044010000}"/>
    <cellStyle name="20% - Accent2 3 2 2" xfId="331" xr:uid="{00000000-0005-0000-0000-000045010000}"/>
    <cellStyle name="20% - Accent2 3 2 2 2" xfId="332" xr:uid="{00000000-0005-0000-0000-000046010000}"/>
    <cellStyle name="20% - Accent2 3 2 2 2 2" xfId="333" xr:uid="{00000000-0005-0000-0000-000047010000}"/>
    <cellStyle name="20% - Accent2 3 2 2 3" xfId="334" xr:uid="{00000000-0005-0000-0000-000048010000}"/>
    <cellStyle name="20% - Accent2 3 2 2 3 2" xfId="335" xr:uid="{00000000-0005-0000-0000-000049010000}"/>
    <cellStyle name="20% - Accent2 3 2 2 4" xfId="336" xr:uid="{00000000-0005-0000-0000-00004A010000}"/>
    <cellStyle name="20% - Accent2 3 2 3" xfId="337" xr:uid="{00000000-0005-0000-0000-00004B010000}"/>
    <cellStyle name="20% - Accent2 3 2 3 2" xfId="338" xr:uid="{00000000-0005-0000-0000-00004C010000}"/>
    <cellStyle name="20% - Accent2 3 2 4" xfId="339" xr:uid="{00000000-0005-0000-0000-00004D010000}"/>
    <cellStyle name="20% - Accent2 3 2 4 2" xfId="340" xr:uid="{00000000-0005-0000-0000-00004E010000}"/>
    <cellStyle name="20% - Accent2 3 2 5" xfId="341" xr:uid="{00000000-0005-0000-0000-00004F010000}"/>
    <cellStyle name="20% - Accent2 3 3" xfId="342" xr:uid="{00000000-0005-0000-0000-000050010000}"/>
    <cellStyle name="20% - Accent2 3 3 2" xfId="343" xr:uid="{00000000-0005-0000-0000-000051010000}"/>
    <cellStyle name="20% - Accent2 3 3 2 2" xfId="344" xr:uid="{00000000-0005-0000-0000-000052010000}"/>
    <cellStyle name="20% - Accent2 3 3 3" xfId="345" xr:uid="{00000000-0005-0000-0000-000053010000}"/>
    <cellStyle name="20% - Accent2 3 3 3 2" xfId="346" xr:uid="{00000000-0005-0000-0000-000054010000}"/>
    <cellStyle name="20% - Accent2 3 3 4" xfId="347" xr:uid="{00000000-0005-0000-0000-000055010000}"/>
    <cellStyle name="20% - Accent2 3 4" xfId="348" xr:uid="{00000000-0005-0000-0000-000056010000}"/>
    <cellStyle name="20% - Accent2 3 4 2" xfId="349" xr:uid="{00000000-0005-0000-0000-000057010000}"/>
    <cellStyle name="20% - Accent2 3 5" xfId="350" xr:uid="{00000000-0005-0000-0000-000058010000}"/>
    <cellStyle name="20% - Accent2 3 5 2" xfId="351" xr:uid="{00000000-0005-0000-0000-000059010000}"/>
    <cellStyle name="20% - Accent2 3 6" xfId="352" xr:uid="{00000000-0005-0000-0000-00005A010000}"/>
    <cellStyle name="20% - Accent2 4" xfId="353" xr:uid="{00000000-0005-0000-0000-00005B010000}"/>
    <cellStyle name="20% - Accent2 4 2" xfId="354" xr:uid="{00000000-0005-0000-0000-00005C010000}"/>
    <cellStyle name="20% - Accent2 4 2 2" xfId="355" xr:uid="{00000000-0005-0000-0000-00005D010000}"/>
    <cellStyle name="20% - Accent2 4 2 2 2" xfId="356" xr:uid="{00000000-0005-0000-0000-00005E010000}"/>
    <cellStyle name="20% - Accent2 4 2 2 2 2" xfId="357" xr:uid="{00000000-0005-0000-0000-00005F010000}"/>
    <cellStyle name="20% - Accent2 4 2 2 3" xfId="358" xr:uid="{00000000-0005-0000-0000-000060010000}"/>
    <cellStyle name="20% - Accent2 4 2 2 3 2" xfId="359" xr:uid="{00000000-0005-0000-0000-000061010000}"/>
    <cellStyle name="20% - Accent2 4 2 2 4" xfId="360" xr:uid="{00000000-0005-0000-0000-000062010000}"/>
    <cellStyle name="20% - Accent2 4 2 3" xfId="361" xr:uid="{00000000-0005-0000-0000-000063010000}"/>
    <cellStyle name="20% - Accent2 4 2 3 2" xfId="362" xr:uid="{00000000-0005-0000-0000-000064010000}"/>
    <cellStyle name="20% - Accent2 4 2 4" xfId="363" xr:uid="{00000000-0005-0000-0000-000065010000}"/>
    <cellStyle name="20% - Accent2 4 2 4 2" xfId="364" xr:uid="{00000000-0005-0000-0000-000066010000}"/>
    <cellStyle name="20% - Accent2 4 2 5" xfId="365" xr:uid="{00000000-0005-0000-0000-000067010000}"/>
    <cellStyle name="20% - Accent2 4 3" xfId="366" xr:uid="{00000000-0005-0000-0000-000068010000}"/>
    <cellStyle name="20% - Accent2 4 3 2" xfId="367" xr:uid="{00000000-0005-0000-0000-000069010000}"/>
    <cellStyle name="20% - Accent2 4 3 2 2" xfId="368" xr:uid="{00000000-0005-0000-0000-00006A010000}"/>
    <cellStyle name="20% - Accent2 4 3 3" xfId="369" xr:uid="{00000000-0005-0000-0000-00006B010000}"/>
    <cellStyle name="20% - Accent2 4 3 3 2" xfId="370" xr:uid="{00000000-0005-0000-0000-00006C010000}"/>
    <cellStyle name="20% - Accent2 4 3 4" xfId="371" xr:uid="{00000000-0005-0000-0000-00006D010000}"/>
    <cellStyle name="20% - Accent2 4 4" xfId="372" xr:uid="{00000000-0005-0000-0000-00006E010000}"/>
    <cellStyle name="20% - Accent2 4 4 2" xfId="373" xr:uid="{00000000-0005-0000-0000-00006F010000}"/>
    <cellStyle name="20% - Accent2 4 5" xfId="374" xr:uid="{00000000-0005-0000-0000-000070010000}"/>
    <cellStyle name="20% - Accent2 4 5 2" xfId="375" xr:uid="{00000000-0005-0000-0000-000071010000}"/>
    <cellStyle name="20% - Accent2 4 6" xfId="376" xr:uid="{00000000-0005-0000-0000-000072010000}"/>
    <cellStyle name="20% - Accent2 5" xfId="377" xr:uid="{00000000-0005-0000-0000-000073010000}"/>
    <cellStyle name="20% - Accent2 5 2" xfId="378" xr:uid="{00000000-0005-0000-0000-000074010000}"/>
    <cellStyle name="20% - Accent2 5 2 2" xfId="379" xr:uid="{00000000-0005-0000-0000-000075010000}"/>
    <cellStyle name="20% - Accent2 5 2 2 2" xfId="380" xr:uid="{00000000-0005-0000-0000-000076010000}"/>
    <cellStyle name="20% - Accent2 5 2 2 2 2" xfId="381" xr:uid="{00000000-0005-0000-0000-000077010000}"/>
    <cellStyle name="20% - Accent2 5 2 2 3" xfId="382" xr:uid="{00000000-0005-0000-0000-000078010000}"/>
    <cellStyle name="20% - Accent2 5 2 2 3 2" xfId="383" xr:uid="{00000000-0005-0000-0000-000079010000}"/>
    <cellStyle name="20% - Accent2 5 2 2 4" xfId="384" xr:uid="{00000000-0005-0000-0000-00007A010000}"/>
    <cellStyle name="20% - Accent2 5 2 3" xfId="385" xr:uid="{00000000-0005-0000-0000-00007B010000}"/>
    <cellStyle name="20% - Accent2 5 2 3 2" xfId="386" xr:uid="{00000000-0005-0000-0000-00007C010000}"/>
    <cellStyle name="20% - Accent2 5 2 4" xfId="387" xr:uid="{00000000-0005-0000-0000-00007D010000}"/>
    <cellStyle name="20% - Accent2 5 2 4 2" xfId="388" xr:uid="{00000000-0005-0000-0000-00007E010000}"/>
    <cellStyle name="20% - Accent2 5 2 5" xfId="389" xr:uid="{00000000-0005-0000-0000-00007F010000}"/>
    <cellStyle name="20% - Accent2 5 3" xfId="390" xr:uid="{00000000-0005-0000-0000-000080010000}"/>
    <cellStyle name="20% - Accent2 5 3 2" xfId="391" xr:uid="{00000000-0005-0000-0000-000081010000}"/>
    <cellStyle name="20% - Accent2 5 3 2 2" xfId="392" xr:uid="{00000000-0005-0000-0000-000082010000}"/>
    <cellStyle name="20% - Accent2 5 3 3" xfId="393" xr:uid="{00000000-0005-0000-0000-000083010000}"/>
    <cellStyle name="20% - Accent2 5 3 3 2" xfId="394" xr:uid="{00000000-0005-0000-0000-000084010000}"/>
    <cellStyle name="20% - Accent2 5 3 4" xfId="395" xr:uid="{00000000-0005-0000-0000-000085010000}"/>
    <cellStyle name="20% - Accent2 5 4" xfId="396" xr:uid="{00000000-0005-0000-0000-000086010000}"/>
    <cellStyle name="20% - Accent2 5 4 2" xfId="397" xr:uid="{00000000-0005-0000-0000-000087010000}"/>
    <cellStyle name="20% - Accent2 5 5" xfId="398" xr:uid="{00000000-0005-0000-0000-000088010000}"/>
    <cellStyle name="20% - Accent2 5 5 2" xfId="399" xr:uid="{00000000-0005-0000-0000-000089010000}"/>
    <cellStyle name="20% - Accent2 5 6" xfId="400" xr:uid="{00000000-0005-0000-0000-00008A010000}"/>
    <cellStyle name="20% - Accent2 6" xfId="401" xr:uid="{00000000-0005-0000-0000-00008B010000}"/>
    <cellStyle name="20% - Accent2 6 2" xfId="402" xr:uid="{00000000-0005-0000-0000-00008C010000}"/>
    <cellStyle name="20% - Accent2 6 2 2" xfId="403" xr:uid="{00000000-0005-0000-0000-00008D010000}"/>
    <cellStyle name="20% - Accent2 6 2 2 2" xfId="404" xr:uid="{00000000-0005-0000-0000-00008E010000}"/>
    <cellStyle name="20% - Accent2 6 2 2 2 2" xfId="405" xr:uid="{00000000-0005-0000-0000-00008F010000}"/>
    <cellStyle name="20% - Accent2 6 2 2 3" xfId="406" xr:uid="{00000000-0005-0000-0000-000090010000}"/>
    <cellStyle name="20% - Accent2 6 2 2 3 2" xfId="407" xr:uid="{00000000-0005-0000-0000-000091010000}"/>
    <cellStyle name="20% - Accent2 6 2 2 4" xfId="408" xr:uid="{00000000-0005-0000-0000-000092010000}"/>
    <cellStyle name="20% - Accent2 6 2 3" xfId="409" xr:uid="{00000000-0005-0000-0000-000093010000}"/>
    <cellStyle name="20% - Accent2 6 2 3 2" xfId="410" xr:uid="{00000000-0005-0000-0000-000094010000}"/>
    <cellStyle name="20% - Accent2 6 2 4" xfId="411" xr:uid="{00000000-0005-0000-0000-000095010000}"/>
    <cellStyle name="20% - Accent2 6 2 4 2" xfId="412" xr:uid="{00000000-0005-0000-0000-000096010000}"/>
    <cellStyle name="20% - Accent2 6 2 5" xfId="413" xr:uid="{00000000-0005-0000-0000-000097010000}"/>
    <cellStyle name="20% - Accent2 6 3" xfId="414" xr:uid="{00000000-0005-0000-0000-000098010000}"/>
    <cellStyle name="20% - Accent2 6 3 2" xfId="415" xr:uid="{00000000-0005-0000-0000-000099010000}"/>
    <cellStyle name="20% - Accent2 6 3 2 2" xfId="416" xr:uid="{00000000-0005-0000-0000-00009A010000}"/>
    <cellStyle name="20% - Accent2 6 3 3" xfId="417" xr:uid="{00000000-0005-0000-0000-00009B010000}"/>
    <cellStyle name="20% - Accent2 6 3 3 2" xfId="418" xr:uid="{00000000-0005-0000-0000-00009C010000}"/>
    <cellStyle name="20% - Accent2 6 3 4" xfId="419" xr:uid="{00000000-0005-0000-0000-00009D010000}"/>
    <cellStyle name="20% - Accent2 6 4" xfId="420" xr:uid="{00000000-0005-0000-0000-00009E010000}"/>
    <cellStyle name="20% - Accent2 6 4 2" xfId="421" xr:uid="{00000000-0005-0000-0000-00009F010000}"/>
    <cellStyle name="20% - Accent2 6 5" xfId="422" xr:uid="{00000000-0005-0000-0000-0000A0010000}"/>
    <cellStyle name="20% - Accent2 6 5 2" xfId="423" xr:uid="{00000000-0005-0000-0000-0000A1010000}"/>
    <cellStyle name="20% - Accent2 6 6" xfId="424" xr:uid="{00000000-0005-0000-0000-0000A2010000}"/>
    <cellStyle name="20% - Accent2 7" xfId="425" xr:uid="{00000000-0005-0000-0000-0000A3010000}"/>
    <cellStyle name="20% - Accent2 7 2" xfId="426" xr:uid="{00000000-0005-0000-0000-0000A4010000}"/>
    <cellStyle name="20% - Accent2 7 2 2" xfId="427" xr:uid="{00000000-0005-0000-0000-0000A5010000}"/>
    <cellStyle name="20% - Accent2 7 2 2 2" xfId="428" xr:uid="{00000000-0005-0000-0000-0000A6010000}"/>
    <cellStyle name="20% - Accent2 7 2 2 2 2" xfId="429" xr:uid="{00000000-0005-0000-0000-0000A7010000}"/>
    <cellStyle name="20% - Accent2 7 2 2 3" xfId="430" xr:uid="{00000000-0005-0000-0000-0000A8010000}"/>
    <cellStyle name="20% - Accent2 7 2 2 3 2" xfId="431" xr:uid="{00000000-0005-0000-0000-0000A9010000}"/>
    <cellStyle name="20% - Accent2 7 2 2 4" xfId="432" xr:uid="{00000000-0005-0000-0000-0000AA010000}"/>
    <cellStyle name="20% - Accent2 7 2 3" xfId="433" xr:uid="{00000000-0005-0000-0000-0000AB010000}"/>
    <cellStyle name="20% - Accent2 7 2 3 2" xfId="434" xr:uid="{00000000-0005-0000-0000-0000AC010000}"/>
    <cellStyle name="20% - Accent2 7 2 4" xfId="435" xr:uid="{00000000-0005-0000-0000-0000AD010000}"/>
    <cellStyle name="20% - Accent2 7 2 4 2" xfId="436" xr:uid="{00000000-0005-0000-0000-0000AE010000}"/>
    <cellStyle name="20% - Accent2 7 2 5" xfId="437" xr:uid="{00000000-0005-0000-0000-0000AF010000}"/>
    <cellStyle name="20% - Accent2 7 3" xfId="438" xr:uid="{00000000-0005-0000-0000-0000B0010000}"/>
    <cellStyle name="20% - Accent2 7 3 2" xfId="439" xr:uid="{00000000-0005-0000-0000-0000B1010000}"/>
    <cellStyle name="20% - Accent2 7 3 2 2" xfId="440" xr:uid="{00000000-0005-0000-0000-0000B2010000}"/>
    <cellStyle name="20% - Accent2 7 3 3" xfId="441" xr:uid="{00000000-0005-0000-0000-0000B3010000}"/>
    <cellStyle name="20% - Accent2 7 3 3 2" xfId="442" xr:uid="{00000000-0005-0000-0000-0000B4010000}"/>
    <cellStyle name="20% - Accent2 7 3 4" xfId="443" xr:uid="{00000000-0005-0000-0000-0000B5010000}"/>
    <cellStyle name="20% - Accent2 7 4" xfId="444" xr:uid="{00000000-0005-0000-0000-0000B6010000}"/>
    <cellStyle name="20% - Accent2 7 4 2" xfId="445" xr:uid="{00000000-0005-0000-0000-0000B7010000}"/>
    <cellStyle name="20% - Accent2 7 5" xfId="446" xr:uid="{00000000-0005-0000-0000-0000B8010000}"/>
    <cellStyle name="20% - Accent2 7 5 2" xfId="447" xr:uid="{00000000-0005-0000-0000-0000B9010000}"/>
    <cellStyle name="20% - Accent2 7 6" xfId="448" xr:uid="{00000000-0005-0000-0000-0000BA010000}"/>
    <cellStyle name="20% - Accent2 8" xfId="449" xr:uid="{00000000-0005-0000-0000-0000BB010000}"/>
    <cellStyle name="20% - Accent2 8 2" xfId="450" xr:uid="{00000000-0005-0000-0000-0000BC010000}"/>
    <cellStyle name="20% - Accent2 8 2 2" xfId="451" xr:uid="{00000000-0005-0000-0000-0000BD010000}"/>
    <cellStyle name="20% - Accent2 8 2 2 2" xfId="452" xr:uid="{00000000-0005-0000-0000-0000BE010000}"/>
    <cellStyle name="20% - Accent2 8 2 3" xfId="453" xr:uid="{00000000-0005-0000-0000-0000BF010000}"/>
    <cellStyle name="20% - Accent2 8 2 3 2" xfId="454" xr:uid="{00000000-0005-0000-0000-0000C0010000}"/>
    <cellStyle name="20% - Accent2 8 2 4" xfId="455" xr:uid="{00000000-0005-0000-0000-0000C1010000}"/>
    <cellStyle name="20% - Accent2 8 3" xfId="456" xr:uid="{00000000-0005-0000-0000-0000C2010000}"/>
    <cellStyle name="20% - Accent2 8 3 2" xfId="457" xr:uid="{00000000-0005-0000-0000-0000C3010000}"/>
    <cellStyle name="20% - Accent2 8 4" xfId="458" xr:uid="{00000000-0005-0000-0000-0000C4010000}"/>
    <cellStyle name="20% - Accent2 8 4 2" xfId="459" xr:uid="{00000000-0005-0000-0000-0000C5010000}"/>
    <cellStyle name="20% - Accent2 8 5" xfId="460" xr:uid="{00000000-0005-0000-0000-0000C6010000}"/>
    <cellStyle name="20% - Accent2 9" xfId="461" xr:uid="{00000000-0005-0000-0000-0000C7010000}"/>
    <cellStyle name="20% - Accent2 9 2" xfId="462" xr:uid="{00000000-0005-0000-0000-0000C8010000}"/>
    <cellStyle name="20% - Accent2 9 2 2" xfId="463" xr:uid="{00000000-0005-0000-0000-0000C9010000}"/>
    <cellStyle name="20% - Accent2 9 2 2 2" xfId="464" xr:uid="{00000000-0005-0000-0000-0000CA010000}"/>
    <cellStyle name="20% - Accent2 9 2 3" xfId="465" xr:uid="{00000000-0005-0000-0000-0000CB010000}"/>
    <cellStyle name="20% - Accent2 9 2 3 2" xfId="466" xr:uid="{00000000-0005-0000-0000-0000CC010000}"/>
    <cellStyle name="20% - Accent2 9 2 4" xfId="467" xr:uid="{00000000-0005-0000-0000-0000CD010000}"/>
    <cellStyle name="20% - Accent2 9 3" xfId="468" xr:uid="{00000000-0005-0000-0000-0000CE010000}"/>
    <cellStyle name="20% - Accent2 9 3 2" xfId="469" xr:uid="{00000000-0005-0000-0000-0000CF010000}"/>
    <cellStyle name="20% - Accent2 9 4" xfId="470" xr:uid="{00000000-0005-0000-0000-0000D0010000}"/>
    <cellStyle name="20% - Accent2 9 4 2" xfId="471" xr:uid="{00000000-0005-0000-0000-0000D1010000}"/>
    <cellStyle name="20% - Accent2 9 5" xfId="472" xr:uid="{00000000-0005-0000-0000-0000D2010000}"/>
    <cellStyle name="20% - Accent3 10" xfId="473" xr:uid="{00000000-0005-0000-0000-0000D3010000}"/>
    <cellStyle name="20% - Accent3 10 2" xfId="474" xr:uid="{00000000-0005-0000-0000-0000D4010000}"/>
    <cellStyle name="20% - Accent3 10 2 2" xfId="475" xr:uid="{00000000-0005-0000-0000-0000D5010000}"/>
    <cellStyle name="20% - Accent3 10 2 2 2" xfId="476" xr:uid="{00000000-0005-0000-0000-0000D6010000}"/>
    <cellStyle name="20% - Accent3 10 2 3" xfId="477" xr:uid="{00000000-0005-0000-0000-0000D7010000}"/>
    <cellStyle name="20% - Accent3 10 2 3 2" xfId="478" xr:uid="{00000000-0005-0000-0000-0000D8010000}"/>
    <cellStyle name="20% - Accent3 10 2 4" xfId="479" xr:uid="{00000000-0005-0000-0000-0000D9010000}"/>
    <cellStyle name="20% - Accent3 10 3" xfId="480" xr:uid="{00000000-0005-0000-0000-0000DA010000}"/>
    <cellStyle name="20% - Accent3 10 3 2" xfId="481" xr:uid="{00000000-0005-0000-0000-0000DB010000}"/>
    <cellStyle name="20% - Accent3 10 4" xfId="482" xr:uid="{00000000-0005-0000-0000-0000DC010000}"/>
    <cellStyle name="20% - Accent3 10 4 2" xfId="483" xr:uid="{00000000-0005-0000-0000-0000DD010000}"/>
    <cellStyle name="20% - Accent3 10 5" xfId="484" xr:uid="{00000000-0005-0000-0000-0000DE010000}"/>
    <cellStyle name="20% - Accent3 11" xfId="485" xr:uid="{00000000-0005-0000-0000-0000DF010000}"/>
    <cellStyle name="20% - Accent3 11 2" xfId="486" xr:uid="{00000000-0005-0000-0000-0000E0010000}"/>
    <cellStyle name="20% - Accent3 11 2 2" xfId="487" xr:uid="{00000000-0005-0000-0000-0000E1010000}"/>
    <cellStyle name="20% - Accent3 11 2 2 2" xfId="488" xr:uid="{00000000-0005-0000-0000-0000E2010000}"/>
    <cellStyle name="20% - Accent3 11 2 3" xfId="489" xr:uid="{00000000-0005-0000-0000-0000E3010000}"/>
    <cellStyle name="20% - Accent3 11 2 3 2" xfId="490" xr:uid="{00000000-0005-0000-0000-0000E4010000}"/>
    <cellStyle name="20% - Accent3 11 2 4" xfId="491" xr:uid="{00000000-0005-0000-0000-0000E5010000}"/>
    <cellStyle name="20% - Accent3 11 3" xfId="492" xr:uid="{00000000-0005-0000-0000-0000E6010000}"/>
    <cellStyle name="20% - Accent3 11 3 2" xfId="493" xr:uid="{00000000-0005-0000-0000-0000E7010000}"/>
    <cellStyle name="20% - Accent3 11 4" xfId="494" xr:uid="{00000000-0005-0000-0000-0000E8010000}"/>
    <cellStyle name="20% - Accent3 11 4 2" xfId="495" xr:uid="{00000000-0005-0000-0000-0000E9010000}"/>
    <cellStyle name="20% - Accent3 11 5" xfId="496" xr:uid="{00000000-0005-0000-0000-0000EA010000}"/>
    <cellStyle name="20% - Accent3 12" xfId="497" xr:uid="{00000000-0005-0000-0000-0000EB010000}"/>
    <cellStyle name="20% - Accent3 12 2" xfId="498" xr:uid="{00000000-0005-0000-0000-0000EC010000}"/>
    <cellStyle name="20% - Accent3 12 2 2" xfId="499" xr:uid="{00000000-0005-0000-0000-0000ED010000}"/>
    <cellStyle name="20% - Accent3 12 3" xfId="500" xr:uid="{00000000-0005-0000-0000-0000EE010000}"/>
    <cellStyle name="20% - Accent3 12 3 2" xfId="501" xr:uid="{00000000-0005-0000-0000-0000EF010000}"/>
    <cellStyle name="20% - Accent3 12 4" xfId="502" xr:uid="{00000000-0005-0000-0000-0000F0010000}"/>
    <cellStyle name="20% - Accent3 13" xfId="503" xr:uid="{00000000-0005-0000-0000-0000F1010000}"/>
    <cellStyle name="20% - Accent3 13 2" xfId="504" xr:uid="{00000000-0005-0000-0000-0000F2010000}"/>
    <cellStyle name="20% - Accent3 13 2 2" xfId="505" xr:uid="{00000000-0005-0000-0000-0000F3010000}"/>
    <cellStyle name="20% - Accent3 13 3" xfId="506" xr:uid="{00000000-0005-0000-0000-0000F4010000}"/>
    <cellStyle name="20% - Accent3 13 3 2" xfId="507" xr:uid="{00000000-0005-0000-0000-0000F5010000}"/>
    <cellStyle name="20% - Accent3 13 4" xfId="508" xr:uid="{00000000-0005-0000-0000-0000F6010000}"/>
    <cellStyle name="20% - Accent3 14" xfId="509" xr:uid="{00000000-0005-0000-0000-0000F7010000}"/>
    <cellStyle name="20% - Accent3 14 2" xfId="510" xr:uid="{00000000-0005-0000-0000-0000F8010000}"/>
    <cellStyle name="20% - Accent3 14 2 2" xfId="511" xr:uid="{00000000-0005-0000-0000-0000F9010000}"/>
    <cellStyle name="20% - Accent3 14 3" xfId="512" xr:uid="{00000000-0005-0000-0000-0000FA010000}"/>
    <cellStyle name="20% - Accent3 14 3 2" xfId="513" xr:uid="{00000000-0005-0000-0000-0000FB010000}"/>
    <cellStyle name="20% - Accent3 14 4" xfId="514" xr:uid="{00000000-0005-0000-0000-0000FC010000}"/>
    <cellStyle name="20% - Accent3 15" xfId="515" xr:uid="{00000000-0005-0000-0000-0000FD010000}"/>
    <cellStyle name="20% - Accent3 15 2" xfId="516" xr:uid="{00000000-0005-0000-0000-0000FE010000}"/>
    <cellStyle name="20% - Accent3 15 2 2" xfId="517" xr:uid="{00000000-0005-0000-0000-0000FF010000}"/>
    <cellStyle name="20% - Accent3 15 3" xfId="518" xr:uid="{00000000-0005-0000-0000-000000020000}"/>
    <cellStyle name="20% - Accent3 15 3 2" xfId="519" xr:uid="{00000000-0005-0000-0000-000001020000}"/>
    <cellStyle name="20% - Accent3 15 4" xfId="520" xr:uid="{00000000-0005-0000-0000-000002020000}"/>
    <cellStyle name="20% - Accent3 16" xfId="521" xr:uid="{00000000-0005-0000-0000-000003020000}"/>
    <cellStyle name="20% - Accent3 16 2" xfId="522" xr:uid="{00000000-0005-0000-0000-000004020000}"/>
    <cellStyle name="20% - Accent3 17" xfId="523" xr:uid="{00000000-0005-0000-0000-000005020000}"/>
    <cellStyle name="20% - Accent3 17 2" xfId="524" xr:uid="{00000000-0005-0000-0000-000006020000}"/>
    <cellStyle name="20% - Accent3 17 2 2" xfId="525" xr:uid="{00000000-0005-0000-0000-000007020000}"/>
    <cellStyle name="20% - Accent3 17 3" xfId="526" xr:uid="{00000000-0005-0000-0000-000008020000}"/>
    <cellStyle name="20% - Accent3 18" xfId="527" xr:uid="{00000000-0005-0000-0000-000009020000}"/>
    <cellStyle name="20% - Accent3 18 2" xfId="528" xr:uid="{00000000-0005-0000-0000-00000A020000}"/>
    <cellStyle name="20% - Accent3 18 2 2" xfId="529" xr:uid="{00000000-0005-0000-0000-00000B020000}"/>
    <cellStyle name="20% - Accent3 18 3" xfId="530" xr:uid="{00000000-0005-0000-0000-00000C020000}"/>
    <cellStyle name="20% - Accent3 19" xfId="531" xr:uid="{00000000-0005-0000-0000-00000D020000}"/>
    <cellStyle name="20% - Accent3 2" xfId="532" xr:uid="{00000000-0005-0000-0000-00000E020000}"/>
    <cellStyle name="20% - Accent3 2 2" xfId="533" xr:uid="{00000000-0005-0000-0000-00000F020000}"/>
    <cellStyle name="20% - Accent3 2 2 2" xfId="534" xr:uid="{00000000-0005-0000-0000-000010020000}"/>
    <cellStyle name="20% - Accent3 2 2 2 2" xfId="535" xr:uid="{00000000-0005-0000-0000-000011020000}"/>
    <cellStyle name="20% - Accent3 2 2 2 2 2" xfId="536" xr:uid="{00000000-0005-0000-0000-000012020000}"/>
    <cellStyle name="20% - Accent3 2 2 2 3" xfId="537" xr:uid="{00000000-0005-0000-0000-000013020000}"/>
    <cellStyle name="20% - Accent3 2 2 2 3 2" xfId="538" xr:uid="{00000000-0005-0000-0000-000014020000}"/>
    <cellStyle name="20% - Accent3 2 2 2 4" xfId="539" xr:uid="{00000000-0005-0000-0000-000015020000}"/>
    <cellStyle name="20% - Accent3 2 2 3" xfId="540" xr:uid="{00000000-0005-0000-0000-000016020000}"/>
    <cellStyle name="20% - Accent3 2 2 3 2" xfId="541" xr:uid="{00000000-0005-0000-0000-000017020000}"/>
    <cellStyle name="20% - Accent3 2 2 4" xfId="542" xr:uid="{00000000-0005-0000-0000-000018020000}"/>
    <cellStyle name="20% - Accent3 2 2 4 2" xfId="543" xr:uid="{00000000-0005-0000-0000-000019020000}"/>
    <cellStyle name="20% - Accent3 2 2 5" xfId="544" xr:uid="{00000000-0005-0000-0000-00001A020000}"/>
    <cellStyle name="20% - Accent3 2 3" xfId="545" xr:uid="{00000000-0005-0000-0000-00001B020000}"/>
    <cellStyle name="20% - Accent3 2 3 2" xfId="546" xr:uid="{00000000-0005-0000-0000-00001C020000}"/>
    <cellStyle name="20% - Accent3 2 3 2 2" xfId="547" xr:uid="{00000000-0005-0000-0000-00001D020000}"/>
    <cellStyle name="20% - Accent3 2 3 3" xfId="548" xr:uid="{00000000-0005-0000-0000-00001E020000}"/>
    <cellStyle name="20% - Accent3 2 3 3 2" xfId="549" xr:uid="{00000000-0005-0000-0000-00001F020000}"/>
    <cellStyle name="20% - Accent3 2 3 4" xfId="550" xr:uid="{00000000-0005-0000-0000-000020020000}"/>
    <cellStyle name="20% - Accent3 2 4" xfId="551" xr:uid="{00000000-0005-0000-0000-000021020000}"/>
    <cellStyle name="20% - Accent3 2 4 2" xfId="552" xr:uid="{00000000-0005-0000-0000-000022020000}"/>
    <cellStyle name="20% - Accent3 2 5" xfId="553" xr:uid="{00000000-0005-0000-0000-000023020000}"/>
    <cellStyle name="20% - Accent3 2 5 2" xfId="554" xr:uid="{00000000-0005-0000-0000-000024020000}"/>
    <cellStyle name="20% - Accent3 2 6" xfId="555" xr:uid="{00000000-0005-0000-0000-000025020000}"/>
    <cellStyle name="20% - Accent3 20" xfId="556" xr:uid="{00000000-0005-0000-0000-000026020000}"/>
    <cellStyle name="20% - Accent3 21" xfId="557" xr:uid="{00000000-0005-0000-0000-000027020000}"/>
    <cellStyle name="20% - Accent3 22" xfId="558" xr:uid="{00000000-0005-0000-0000-000028020000}"/>
    <cellStyle name="20% - Accent3 23" xfId="559" xr:uid="{00000000-0005-0000-0000-000029020000}"/>
    <cellStyle name="20% - Accent3 24" xfId="560" xr:uid="{00000000-0005-0000-0000-00002A020000}"/>
    <cellStyle name="20% - Accent3 25" xfId="561" xr:uid="{00000000-0005-0000-0000-00002B020000}"/>
    <cellStyle name="20% - Accent3 3" xfId="562" xr:uid="{00000000-0005-0000-0000-00002C020000}"/>
    <cellStyle name="20% - Accent3 3 2" xfId="563" xr:uid="{00000000-0005-0000-0000-00002D020000}"/>
    <cellStyle name="20% - Accent3 3 2 2" xfId="564" xr:uid="{00000000-0005-0000-0000-00002E020000}"/>
    <cellStyle name="20% - Accent3 3 2 2 2" xfId="565" xr:uid="{00000000-0005-0000-0000-00002F020000}"/>
    <cellStyle name="20% - Accent3 3 2 2 2 2" xfId="566" xr:uid="{00000000-0005-0000-0000-000030020000}"/>
    <cellStyle name="20% - Accent3 3 2 2 3" xfId="567" xr:uid="{00000000-0005-0000-0000-000031020000}"/>
    <cellStyle name="20% - Accent3 3 2 2 3 2" xfId="568" xr:uid="{00000000-0005-0000-0000-000032020000}"/>
    <cellStyle name="20% - Accent3 3 2 2 4" xfId="569" xr:uid="{00000000-0005-0000-0000-000033020000}"/>
    <cellStyle name="20% - Accent3 3 2 3" xfId="570" xr:uid="{00000000-0005-0000-0000-000034020000}"/>
    <cellStyle name="20% - Accent3 3 2 3 2" xfId="571" xr:uid="{00000000-0005-0000-0000-000035020000}"/>
    <cellStyle name="20% - Accent3 3 2 4" xfId="572" xr:uid="{00000000-0005-0000-0000-000036020000}"/>
    <cellStyle name="20% - Accent3 3 2 4 2" xfId="573" xr:uid="{00000000-0005-0000-0000-000037020000}"/>
    <cellStyle name="20% - Accent3 3 2 5" xfId="574" xr:uid="{00000000-0005-0000-0000-000038020000}"/>
    <cellStyle name="20% - Accent3 3 3" xfId="575" xr:uid="{00000000-0005-0000-0000-000039020000}"/>
    <cellStyle name="20% - Accent3 3 3 2" xfId="576" xr:uid="{00000000-0005-0000-0000-00003A020000}"/>
    <cellStyle name="20% - Accent3 3 3 2 2" xfId="577" xr:uid="{00000000-0005-0000-0000-00003B020000}"/>
    <cellStyle name="20% - Accent3 3 3 3" xfId="578" xr:uid="{00000000-0005-0000-0000-00003C020000}"/>
    <cellStyle name="20% - Accent3 3 3 3 2" xfId="579" xr:uid="{00000000-0005-0000-0000-00003D020000}"/>
    <cellStyle name="20% - Accent3 3 3 4" xfId="580" xr:uid="{00000000-0005-0000-0000-00003E020000}"/>
    <cellStyle name="20% - Accent3 3 4" xfId="581" xr:uid="{00000000-0005-0000-0000-00003F020000}"/>
    <cellStyle name="20% - Accent3 3 4 2" xfId="582" xr:uid="{00000000-0005-0000-0000-000040020000}"/>
    <cellStyle name="20% - Accent3 3 5" xfId="583" xr:uid="{00000000-0005-0000-0000-000041020000}"/>
    <cellStyle name="20% - Accent3 3 5 2" xfId="584" xr:uid="{00000000-0005-0000-0000-000042020000}"/>
    <cellStyle name="20% - Accent3 3 6" xfId="585" xr:uid="{00000000-0005-0000-0000-000043020000}"/>
    <cellStyle name="20% - Accent3 4" xfId="586" xr:uid="{00000000-0005-0000-0000-000044020000}"/>
    <cellStyle name="20% - Accent3 4 2" xfId="587" xr:uid="{00000000-0005-0000-0000-000045020000}"/>
    <cellStyle name="20% - Accent3 4 2 2" xfId="588" xr:uid="{00000000-0005-0000-0000-000046020000}"/>
    <cellStyle name="20% - Accent3 4 2 2 2" xfId="589" xr:uid="{00000000-0005-0000-0000-000047020000}"/>
    <cellStyle name="20% - Accent3 4 2 2 2 2" xfId="590" xr:uid="{00000000-0005-0000-0000-000048020000}"/>
    <cellStyle name="20% - Accent3 4 2 2 3" xfId="591" xr:uid="{00000000-0005-0000-0000-000049020000}"/>
    <cellStyle name="20% - Accent3 4 2 2 3 2" xfId="592" xr:uid="{00000000-0005-0000-0000-00004A020000}"/>
    <cellStyle name="20% - Accent3 4 2 2 4" xfId="593" xr:uid="{00000000-0005-0000-0000-00004B020000}"/>
    <cellStyle name="20% - Accent3 4 2 3" xfId="594" xr:uid="{00000000-0005-0000-0000-00004C020000}"/>
    <cellStyle name="20% - Accent3 4 2 3 2" xfId="595" xr:uid="{00000000-0005-0000-0000-00004D020000}"/>
    <cellStyle name="20% - Accent3 4 2 4" xfId="596" xr:uid="{00000000-0005-0000-0000-00004E020000}"/>
    <cellStyle name="20% - Accent3 4 2 4 2" xfId="597" xr:uid="{00000000-0005-0000-0000-00004F020000}"/>
    <cellStyle name="20% - Accent3 4 2 5" xfId="598" xr:uid="{00000000-0005-0000-0000-000050020000}"/>
    <cellStyle name="20% - Accent3 4 3" xfId="599" xr:uid="{00000000-0005-0000-0000-000051020000}"/>
    <cellStyle name="20% - Accent3 4 3 2" xfId="600" xr:uid="{00000000-0005-0000-0000-000052020000}"/>
    <cellStyle name="20% - Accent3 4 3 2 2" xfId="601" xr:uid="{00000000-0005-0000-0000-000053020000}"/>
    <cellStyle name="20% - Accent3 4 3 3" xfId="602" xr:uid="{00000000-0005-0000-0000-000054020000}"/>
    <cellStyle name="20% - Accent3 4 3 3 2" xfId="603" xr:uid="{00000000-0005-0000-0000-000055020000}"/>
    <cellStyle name="20% - Accent3 4 3 4" xfId="604" xr:uid="{00000000-0005-0000-0000-000056020000}"/>
    <cellStyle name="20% - Accent3 4 4" xfId="605" xr:uid="{00000000-0005-0000-0000-000057020000}"/>
    <cellStyle name="20% - Accent3 4 4 2" xfId="606" xr:uid="{00000000-0005-0000-0000-000058020000}"/>
    <cellStyle name="20% - Accent3 4 5" xfId="607" xr:uid="{00000000-0005-0000-0000-000059020000}"/>
    <cellStyle name="20% - Accent3 4 5 2" xfId="608" xr:uid="{00000000-0005-0000-0000-00005A020000}"/>
    <cellStyle name="20% - Accent3 4 6" xfId="609" xr:uid="{00000000-0005-0000-0000-00005B020000}"/>
    <cellStyle name="20% - Accent3 5" xfId="610" xr:uid="{00000000-0005-0000-0000-00005C020000}"/>
    <cellStyle name="20% - Accent3 5 2" xfId="611" xr:uid="{00000000-0005-0000-0000-00005D020000}"/>
    <cellStyle name="20% - Accent3 5 2 2" xfId="612" xr:uid="{00000000-0005-0000-0000-00005E020000}"/>
    <cellStyle name="20% - Accent3 5 2 2 2" xfId="613" xr:uid="{00000000-0005-0000-0000-00005F020000}"/>
    <cellStyle name="20% - Accent3 5 2 2 2 2" xfId="614" xr:uid="{00000000-0005-0000-0000-000060020000}"/>
    <cellStyle name="20% - Accent3 5 2 2 3" xfId="615" xr:uid="{00000000-0005-0000-0000-000061020000}"/>
    <cellStyle name="20% - Accent3 5 2 2 3 2" xfId="616" xr:uid="{00000000-0005-0000-0000-000062020000}"/>
    <cellStyle name="20% - Accent3 5 2 2 4" xfId="617" xr:uid="{00000000-0005-0000-0000-000063020000}"/>
    <cellStyle name="20% - Accent3 5 2 3" xfId="618" xr:uid="{00000000-0005-0000-0000-000064020000}"/>
    <cellStyle name="20% - Accent3 5 2 3 2" xfId="619" xr:uid="{00000000-0005-0000-0000-000065020000}"/>
    <cellStyle name="20% - Accent3 5 2 4" xfId="620" xr:uid="{00000000-0005-0000-0000-000066020000}"/>
    <cellStyle name="20% - Accent3 5 2 4 2" xfId="621" xr:uid="{00000000-0005-0000-0000-000067020000}"/>
    <cellStyle name="20% - Accent3 5 2 5" xfId="622" xr:uid="{00000000-0005-0000-0000-000068020000}"/>
    <cellStyle name="20% - Accent3 5 3" xfId="623" xr:uid="{00000000-0005-0000-0000-000069020000}"/>
    <cellStyle name="20% - Accent3 5 3 2" xfId="624" xr:uid="{00000000-0005-0000-0000-00006A020000}"/>
    <cellStyle name="20% - Accent3 5 3 2 2" xfId="625" xr:uid="{00000000-0005-0000-0000-00006B020000}"/>
    <cellStyle name="20% - Accent3 5 3 3" xfId="626" xr:uid="{00000000-0005-0000-0000-00006C020000}"/>
    <cellStyle name="20% - Accent3 5 3 3 2" xfId="627" xr:uid="{00000000-0005-0000-0000-00006D020000}"/>
    <cellStyle name="20% - Accent3 5 3 4" xfId="628" xr:uid="{00000000-0005-0000-0000-00006E020000}"/>
    <cellStyle name="20% - Accent3 5 4" xfId="629" xr:uid="{00000000-0005-0000-0000-00006F020000}"/>
    <cellStyle name="20% - Accent3 5 4 2" xfId="630" xr:uid="{00000000-0005-0000-0000-000070020000}"/>
    <cellStyle name="20% - Accent3 5 5" xfId="631" xr:uid="{00000000-0005-0000-0000-000071020000}"/>
    <cellStyle name="20% - Accent3 5 5 2" xfId="632" xr:uid="{00000000-0005-0000-0000-000072020000}"/>
    <cellStyle name="20% - Accent3 5 6" xfId="633" xr:uid="{00000000-0005-0000-0000-000073020000}"/>
    <cellStyle name="20% - Accent3 6" xfId="634" xr:uid="{00000000-0005-0000-0000-000074020000}"/>
    <cellStyle name="20% - Accent3 6 2" xfId="635" xr:uid="{00000000-0005-0000-0000-000075020000}"/>
    <cellStyle name="20% - Accent3 6 2 2" xfId="636" xr:uid="{00000000-0005-0000-0000-000076020000}"/>
    <cellStyle name="20% - Accent3 6 2 2 2" xfId="637" xr:uid="{00000000-0005-0000-0000-000077020000}"/>
    <cellStyle name="20% - Accent3 6 2 2 2 2" xfId="638" xr:uid="{00000000-0005-0000-0000-000078020000}"/>
    <cellStyle name="20% - Accent3 6 2 2 3" xfId="639" xr:uid="{00000000-0005-0000-0000-000079020000}"/>
    <cellStyle name="20% - Accent3 6 2 2 3 2" xfId="640" xr:uid="{00000000-0005-0000-0000-00007A020000}"/>
    <cellStyle name="20% - Accent3 6 2 2 4" xfId="641" xr:uid="{00000000-0005-0000-0000-00007B020000}"/>
    <cellStyle name="20% - Accent3 6 2 3" xfId="642" xr:uid="{00000000-0005-0000-0000-00007C020000}"/>
    <cellStyle name="20% - Accent3 6 2 3 2" xfId="643" xr:uid="{00000000-0005-0000-0000-00007D020000}"/>
    <cellStyle name="20% - Accent3 6 2 4" xfId="644" xr:uid="{00000000-0005-0000-0000-00007E020000}"/>
    <cellStyle name="20% - Accent3 6 2 4 2" xfId="645" xr:uid="{00000000-0005-0000-0000-00007F020000}"/>
    <cellStyle name="20% - Accent3 6 2 5" xfId="646" xr:uid="{00000000-0005-0000-0000-000080020000}"/>
    <cellStyle name="20% - Accent3 6 3" xfId="647" xr:uid="{00000000-0005-0000-0000-000081020000}"/>
    <cellStyle name="20% - Accent3 6 3 2" xfId="648" xr:uid="{00000000-0005-0000-0000-000082020000}"/>
    <cellStyle name="20% - Accent3 6 3 2 2" xfId="649" xr:uid="{00000000-0005-0000-0000-000083020000}"/>
    <cellStyle name="20% - Accent3 6 3 3" xfId="650" xr:uid="{00000000-0005-0000-0000-000084020000}"/>
    <cellStyle name="20% - Accent3 6 3 3 2" xfId="651" xr:uid="{00000000-0005-0000-0000-000085020000}"/>
    <cellStyle name="20% - Accent3 6 3 4" xfId="652" xr:uid="{00000000-0005-0000-0000-000086020000}"/>
    <cellStyle name="20% - Accent3 6 4" xfId="653" xr:uid="{00000000-0005-0000-0000-000087020000}"/>
    <cellStyle name="20% - Accent3 6 4 2" xfId="654" xr:uid="{00000000-0005-0000-0000-000088020000}"/>
    <cellStyle name="20% - Accent3 6 5" xfId="655" xr:uid="{00000000-0005-0000-0000-000089020000}"/>
    <cellStyle name="20% - Accent3 6 5 2" xfId="656" xr:uid="{00000000-0005-0000-0000-00008A020000}"/>
    <cellStyle name="20% - Accent3 6 6" xfId="657" xr:uid="{00000000-0005-0000-0000-00008B020000}"/>
    <cellStyle name="20% - Accent3 7" xfId="658" xr:uid="{00000000-0005-0000-0000-00008C020000}"/>
    <cellStyle name="20% - Accent3 7 2" xfId="659" xr:uid="{00000000-0005-0000-0000-00008D020000}"/>
    <cellStyle name="20% - Accent3 7 2 2" xfId="660" xr:uid="{00000000-0005-0000-0000-00008E020000}"/>
    <cellStyle name="20% - Accent3 7 2 2 2" xfId="661" xr:uid="{00000000-0005-0000-0000-00008F020000}"/>
    <cellStyle name="20% - Accent3 7 2 2 2 2" xfId="662" xr:uid="{00000000-0005-0000-0000-000090020000}"/>
    <cellStyle name="20% - Accent3 7 2 2 3" xfId="663" xr:uid="{00000000-0005-0000-0000-000091020000}"/>
    <cellStyle name="20% - Accent3 7 2 2 3 2" xfId="664" xr:uid="{00000000-0005-0000-0000-000092020000}"/>
    <cellStyle name="20% - Accent3 7 2 2 4" xfId="665" xr:uid="{00000000-0005-0000-0000-000093020000}"/>
    <cellStyle name="20% - Accent3 7 2 3" xfId="666" xr:uid="{00000000-0005-0000-0000-000094020000}"/>
    <cellStyle name="20% - Accent3 7 2 3 2" xfId="667" xr:uid="{00000000-0005-0000-0000-000095020000}"/>
    <cellStyle name="20% - Accent3 7 2 4" xfId="668" xr:uid="{00000000-0005-0000-0000-000096020000}"/>
    <cellStyle name="20% - Accent3 7 2 4 2" xfId="669" xr:uid="{00000000-0005-0000-0000-000097020000}"/>
    <cellStyle name="20% - Accent3 7 2 5" xfId="670" xr:uid="{00000000-0005-0000-0000-000098020000}"/>
    <cellStyle name="20% - Accent3 7 3" xfId="671" xr:uid="{00000000-0005-0000-0000-000099020000}"/>
    <cellStyle name="20% - Accent3 7 3 2" xfId="672" xr:uid="{00000000-0005-0000-0000-00009A020000}"/>
    <cellStyle name="20% - Accent3 7 3 2 2" xfId="673" xr:uid="{00000000-0005-0000-0000-00009B020000}"/>
    <cellStyle name="20% - Accent3 7 3 3" xfId="674" xr:uid="{00000000-0005-0000-0000-00009C020000}"/>
    <cellStyle name="20% - Accent3 7 3 3 2" xfId="675" xr:uid="{00000000-0005-0000-0000-00009D020000}"/>
    <cellStyle name="20% - Accent3 7 3 4" xfId="676" xr:uid="{00000000-0005-0000-0000-00009E020000}"/>
    <cellStyle name="20% - Accent3 7 4" xfId="677" xr:uid="{00000000-0005-0000-0000-00009F020000}"/>
    <cellStyle name="20% - Accent3 7 4 2" xfId="678" xr:uid="{00000000-0005-0000-0000-0000A0020000}"/>
    <cellStyle name="20% - Accent3 7 5" xfId="679" xr:uid="{00000000-0005-0000-0000-0000A1020000}"/>
    <cellStyle name="20% - Accent3 7 5 2" xfId="680" xr:uid="{00000000-0005-0000-0000-0000A2020000}"/>
    <cellStyle name="20% - Accent3 7 6" xfId="681" xr:uid="{00000000-0005-0000-0000-0000A3020000}"/>
    <cellStyle name="20% - Accent3 8" xfId="682" xr:uid="{00000000-0005-0000-0000-0000A4020000}"/>
    <cellStyle name="20% - Accent3 8 2" xfId="683" xr:uid="{00000000-0005-0000-0000-0000A5020000}"/>
    <cellStyle name="20% - Accent3 8 2 2" xfId="684" xr:uid="{00000000-0005-0000-0000-0000A6020000}"/>
    <cellStyle name="20% - Accent3 8 2 2 2" xfId="685" xr:uid="{00000000-0005-0000-0000-0000A7020000}"/>
    <cellStyle name="20% - Accent3 8 2 3" xfId="686" xr:uid="{00000000-0005-0000-0000-0000A8020000}"/>
    <cellStyle name="20% - Accent3 8 2 3 2" xfId="687" xr:uid="{00000000-0005-0000-0000-0000A9020000}"/>
    <cellStyle name="20% - Accent3 8 2 4" xfId="688" xr:uid="{00000000-0005-0000-0000-0000AA020000}"/>
    <cellStyle name="20% - Accent3 8 3" xfId="689" xr:uid="{00000000-0005-0000-0000-0000AB020000}"/>
    <cellStyle name="20% - Accent3 8 3 2" xfId="690" xr:uid="{00000000-0005-0000-0000-0000AC020000}"/>
    <cellStyle name="20% - Accent3 8 4" xfId="691" xr:uid="{00000000-0005-0000-0000-0000AD020000}"/>
    <cellStyle name="20% - Accent3 8 4 2" xfId="692" xr:uid="{00000000-0005-0000-0000-0000AE020000}"/>
    <cellStyle name="20% - Accent3 8 5" xfId="693" xr:uid="{00000000-0005-0000-0000-0000AF020000}"/>
    <cellStyle name="20% - Accent3 9" xfId="694" xr:uid="{00000000-0005-0000-0000-0000B0020000}"/>
    <cellStyle name="20% - Accent3 9 2" xfId="695" xr:uid="{00000000-0005-0000-0000-0000B1020000}"/>
    <cellStyle name="20% - Accent3 9 2 2" xfId="696" xr:uid="{00000000-0005-0000-0000-0000B2020000}"/>
    <cellStyle name="20% - Accent3 9 2 2 2" xfId="697" xr:uid="{00000000-0005-0000-0000-0000B3020000}"/>
    <cellStyle name="20% - Accent3 9 2 3" xfId="698" xr:uid="{00000000-0005-0000-0000-0000B4020000}"/>
    <cellStyle name="20% - Accent3 9 2 3 2" xfId="699" xr:uid="{00000000-0005-0000-0000-0000B5020000}"/>
    <cellStyle name="20% - Accent3 9 2 4" xfId="700" xr:uid="{00000000-0005-0000-0000-0000B6020000}"/>
    <cellStyle name="20% - Accent3 9 3" xfId="701" xr:uid="{00000000-0005-0000-0000-0000B7020000}"/>
    <cellStyle name="20% - Accent3 9 3 2" xfId="702" xr:uid="{00000000-0005-0000-0000-0000B8020000}"/>
    <cellStyle name="20% - Accent3 9 4" xfId="703" xr:uid="{00000000-0005-0000-0000-0000B9020000}"/>
    <cellStyle name="20% - Accent3 9 4 2" xfId="704" xr:uid="{00000000-0005-0000-0000-0000BA020000}"/>
    <cellStyle name="20% - Accent3 9 5" xfId="705" xr:uid="{00000000-0005-0000-0000-0000BB020000}"/>
    <cellStyle name="20% - Accent4 10" xfId="706" xr:uid="{00000000-0005-0000-0000-0000BC020000}"/>
    <cellStyle name="20% - Accent4 10 2" xfId="707" xr:uid="{00000000-0005-0000-0000-0000BD020000}"/>
    <cellStyle name="20% - Accent4 10 2 2" xfId="708" xr:uid="{00000000-0005-0000-0000-0000BE020000}"/>
    <cellStyle name="20% - Accent4 10 2 2 2" xfId="709" xr:uid="{00000000-0005-0000-0000-0000BF020000}"/>
    <cellStyle name="20% - Accent4 10 2 3" xfId="710" xr:uid="{00000000-0005-0000-0000-0000C0020000}"/>
    <cellStyle name="20% - Accent4 10 2 3 2" xfId="711" xr:uid="{00000000-0005-0000-0000-0000C1020000}"/>
    <cellStyle name="20% - Accent4 10 2 4" xfId="712" xr:uid="{00000000-0005-0000-0000-0000C2020000}"/>
    <cellStyle name="20% - Accent4 10 3" xfId="713" xr:uid="{00000000-0005-0000-0000-0000C3020000}"/>
    <cellStyle name="20% - Accent4 10 3 2" xfId="714" xr:uid="{00000000-0005-0000-0000-0000C4020000}"/>
    <cellStyle name="20% - Accent4 10 4" xfId="715" xr:uid="{00000000-0005-0000-0000-0000C5020000}"/>
    <cellStyle name="20% - Accent4 10 4 2" xfId="716" xr:uid="{00000000-0005-0000-0000-0000C6020000}"/>
    <cellStyle name="20% - Accent4 10 5" xfId="717" xr:uid="{00000000-0005-0000-0000-0000C7020000}"/>
    <cellStyle name="20% - Accent4 11" xfId="718" xr:uid="{00000000-0005-0000-0000-0000C8020000}"/>
    <cellStyle name="20% - Accent4 11 2" xfId="719" xr:uid="{00000000-0005-0000-0000-0000C9020000}"/>
    <cellStyle name="20% - Accent4 11 2 2" xfId="720" xr:uid="{00000000-0005-0000-0000-0000CA020000}"/>
    <cellStyle name="20% - Accent4 11 2 2 2" xfId="721" xr:uid="{00000000-0005-0000-0000-0000CB020000}"/>
    <cellStyle name="20% - Accent4 11 2 3" xfId="722" xr:uid="{00000000-0005-0000-0000-0000CC020000}"/>
    <cellStyle name="20% - Accent4 11 2 3 2" xfId="723" xr:uid="{00000000-0005-0000-0000-0000CD020000}"/>
    <cellStyle name="20% - Accent4 11 2 4" xfId="724" xr:uid="{00000000-0005-0000-0000-0000CE020000}"/>
    <cellStyle name="20% - Accent4 11 3" xfId="725" xr:uid="{00000000-0005-0000-0000-0000CF020000}"/>
    <cellStyle name="20% - Accent4 11 3 2" xfId="726" xr:uid="{00000000-0005-0000-0000-0000D0020000}"/>
    <cellStyle name="20% - Accent4 11 4" xfId="727" xr:uid="{00000000-0005-0000-0000-0000D1020000}"/>
    <cellStyle name="20% - Accent4 11 4 2" xfId="728" xr:uid="{00000000-0005-0000-0000-0000D2020000}"/>
    <cellStyle name="20% - Accent4 11 5" xfId="729" xr:uid="{00000000-0005-0000-0000-0000D3020000}"/>
    <cellStyle name="20% - Accent4 12" xfId="730" xr:uid="{00000000-0005-0000-0000-0000D4020000}"/>
    <cellStyle name="20% - Accent4 12 2" xfId="731" xr:uid="{00000000-0005-0000-0000-0000D5020000}"/>
    <cellStyle name="20% - Accent4 12 2 2" xfId="732" xr:uid="{00000000-0005-0000-0000-0000D6020000}"/>
    <cellStyle name="20% - Accent4 12 3" xfId="733" xr:uid="{00000000-0005-0000-0000-0000D7020000}"/>
    <cellStyle name="20% - Accent4 12 3 2" xfId="734" xr:uid="{00000000-0005-0000-0000-0000D8020000}"/>
    <cellStyle name="20% - Accent4 12 4" xfId="735" xr:uid="{00000000-0005-0000-0000-0000D9020000}"/>
    <cellStyle name="20% - Accent4 13" xfId="736" xr:uid="{00000000-0005-0000-0000-0000DA020000}"/>
    <cellStyle name="20% - Accent4 13 2" xfId="737" xr:uid="{00000000-0005-0000-0000-0000DB020000}"/>
    <cellStyle name="20% - Accent4 13 2 2" xfId="738" xr:uid="{00000000-0005-0000-0000-0000DC020000}"/>
    <cellStyle name="20% - Accent4 13 3" xfId="739" xr:uid="{00000000-0005-0000-0000-0000DD020000}"/>
    <cellStyle name="20% - Accent4 13 3 2" xfId="740" xr:uid="{00000000-0005-0000-0000-0000DE020000}"/>
    <cellStyle name="20% - Accent4 13 4" xfId="741" xr:uid="{00000000-0005-0000-0000-0000DF020000}"/>
    <cellStyle name="20% - Accent4 14" xfId="742" xr:uid="{00000000-0005-0000-0000-0000E0020000}"/>
    <cellStyle name="20% - Accent4 14 2" xfId="743" xr:uid="{00000000-0005-0000-0000-0000E1020000}"/>
    <cellStyle name="20% - Accent4 14 2 2" xfId="744" xr:uid="{00000000-0005-0000-0000-0000E2020000}"/>
    <cellStyle name="20% - Accent4 14 3" xfId="745" xr:uid="{00000000-0005-0000-0000-0000E3020000}"/>
    <cellStyle name="20% - Accent4 14 3 2" xfId="746" xr:uid="{00000000-0005-0000-0000-0000E4020000}"/>
    <cellStyle name="20% - Accent4 14 4" xfId="747" xr:uid="{00000000-0005-0000-0000-0000E5020000}"/>
    <cellStyle name="20% - Accent4 15" xfId="748" xr:uid="{00000000-0005-0000-0000-0000E6020000}"/>
    <cellStyle name="20% - Accent4 15 2" xfId="749" xr:uid="{00000000-0005-0000-0000-0000E7020000}"/>
    <cellStyle name="20% - Accent4 15 2 2" xfId="750" xr:uid="{00000000-0005-0000-0000-0000E8020000}"/>
    <cellStyle name="20% - Accent4 15 3" xfId="751" xr:uid="{00000000-0005-0000-0000-0000E9020000}"/>
    <cellStyle name="20% - Accent4 15 3 2" xfId="752" xr:uid="{00000000-0005-0000-0000-0000EA020000}"/>
    <cellStyle name="20% - Accent4 15 4" xfId="753" xr:uid="{00000000-0005-0000-0000-0000EB020000}"/>
    <cellStyle name="20% - Accent4 16" xfId="754" xr:uid="{00000000-0005-0000-0000-0000EC020000}"/>
    <cellStyle name="20% - Accent4 16 2" xfId="755" xr:uid="{00000000-0005-0000-0000-0000ED020000}"/>
    <cellStyle name="20% - Accent4 17" xfId="756" xr:uid="{00000000-0005-0000-0000-0000EE020000}"/>
    <cellStyle name="20% - Accent4 17 2" xfId="757" xr:uid="{00000000-0005-0000-0000-0000EF020000}"/>
    <cellStyle name="20% - Accent4 17 2 2" xfId="758" xr:uid="{00000000-0005-0000-0000-0000F0020000}"/>
    <cellStyle name="20% - Accent4 17 3" xfId="759" xr:uid="{00000000-0005-0000-0000-0000F1020000}"/>
    <cellStyle name="20% - Accent4 18" xfId="760" xr:uid="{00000000-0005-0000-0000-0000F2020000}"/>
    <cellStyle name="20% - Accent4 18 2" xfId="761" xr:uid="{00000000-0005-0000-0000-0000F3020000}"/>
    <cellStyle name="20% - Accent4 18 2 2" xfId="762" xr:uid="{00000000-0005-0000-0000-0000F4020000}"/>
    <cellStyle name="20% - Accent4 18 3" xfId="763" xr:uid="{00000000-0005-0000-0000-0000F5020000}"/>
    <cellStyle name="20% - Accent4 19" xfId="764" xr:uid="{00000000-0005-0000-0000-0000F6020000}"/>
    <cellStyle name="20% - Accent4 2" xfId="765" xr:uid="{00000000-0005-0000-0000-0000F7020000}"/>
    <cellStyle name="20% - Accent4 2 2" xfId="766" xr:uid="{00000000-0005-0000-0000-0000F8020000}"/>
    <cellStyle name="20% - Accent4 2 2 2" xfId="767" xr:uid="{00000000-0005-0000-0000-0000F9020000}"/>
    <cellStyle name="20% - Accent4 2 2 2 2" xfId="768" xr:uid="{00000000-0005-0000-0000-0000FA020000}"/>
    <cellStyle name="20% - Accent4 2 2 2 2 2" xfId="769" xr:uid="{00000000-0005-0000-0000-0000FB020000}"/>
    <cellStyle name="20% - Accent4 2 2 2 3" xfId="770" xr:uid="{00000000-0005-0000-0000-0000FC020000}"/>
    <cellStyle name="20% - Accent4 2 2 2 3 2" xfId="771" xr:uid="{00000000-0005-0000-0000-0000FD020000}"/>
    <cellStyle name="20% - Accent4 2 2 2 4" xfId="772" xr:uid="{00000000-0005-0000-0000-0000FE020000}"/>
    <cellStyle name="20% - Accent4 2 2 3" xfId="773" xr:uid="{00000000-0005-0000-0000-0000FF020000}"/>
    <cellStyle name="20% - Accent4 2 2 3 2" xfId="774" xr:uid="{00000000-0005-0000-0000-000000030000}"/>
    <cellStyle name="20% - Accent4 2 2 4" xfId="775" xr:uid="{00000000-0005-0000-0000-000001030000}"/>
    <cellStyle name="20% - Accent4 2 2 4 2" xfId="776" xr:uid="{00000000-0005-0000-0000-000002030000}"/>
    <cellStyle name="20% - Accent4 2 2 5" xfId="777" xr:uid="{00000000-0005-0000-0000-000003030000}"/>
    <cellStyle name="20% - Accent4 2 3" xfId="778" xr:uid="{00000000-0005-0000-0000-000004030000}"/>
    <cellStyle name="20% - Accent4 2 3 2" xfId="779" xr:uid="{00000000-0005-0000-0000-000005030000}"/>
    <cellStyle name="20% - Accent4 2 3 2 2" xfId="780" xr:uid="{00000000-0005-0000-0000-000006030000}"/>
    <cellStyle name="20% - Accent4 2 3 3" xfId="781" xr:uid="{00000000-0005-0000-0000-000007030000}"/>
    <cellStyle name="20% - Accent4 2 3 3 2" xfId="782" xr:uid="{00000000-0005-0000-0000-000008030000}"/>
    <cellStyle name="20% - Accent4 2 3 4" xfId="783" xr:uid="{00000000-0005-0000-0000-000009030000}"/>
    <cellStyle name="20% - Accent4 2 4" xfId="784" xr:uid="{00000000-0005-0000-0000-00000A030000}"/>
    <cellStyle name="20% - Accent4 2 4 2" xfId="785" xr:uid="{00000000-0005-0000-0000-00000B030000}"/>
    <cellStyle name="20% - Accent4 2 5" xfId="786" xr:uid="{00000000-0005-0000-0000-00000C030000}"/>
    <cellStyle name="20% - Accent4 2 5 2" xfId="787" xr:uid="{00000000-0005-0000-0000-00000D030000}"/>
    <cellStyle name="20% - Accent4 2 6" xfId="788" xr:uid="{00000000-0005-0000-0000-00000E030000}"/>
    <cellStyle name="20% - Accent4 20" xfId="789" xr:uid="{00000000-0005-0000-0000-00000F030000}"/>
    <cellStyle name="20% - Accent4 21" xfId="790" xr:uid="{00000000-0005-0000-0000-000010030000}"/>
    <cellStyle name="20% - Accent4 22" xfId="791" xr:uid="{00000000-0005-0000-0000-000011030000}"/>
    <cellStyle name="20% - Accent4 23" xfId="792" xr:uid="{00000000-0005-0000-0000-000012030000}"/>
    <cellStyle name="20% - Accent4 24" xfId="793" xr:uid="{00000000-0005-0000-0000-000013030000}"/>
    <cellStyle name="20% - Accent4 25" xfId="794" xr:uid="{00000000-0005-0000-0000-000014030000}"/>
    <cellStyle name="20% - Accent4 3" xfId="795" xr:uid="{00000000-0005-0000-0000-000015030000}"/>
    <cellStyle name="20% - Accent4 3 2" xfId="796" xr:uid="{00000000-0005-0000-0000-000016030000}"/>
    <cellStyle name="20% - Accent4 3 2 2" xfId="797" xr:uid="{00000000-0005-0000-0000-000017030000}"/>
    <cellStyle name="20% - Accent4 3 2 2 2" xfId="798" xr:uid="{00000000-0005-0000-0000-000018030000}"/>
    <cellStyle name="20% - Accent4 3 2 2 2 2" xfId="799" xr:uid="{00000000-0005-0000-0000-000019030000}"/>
    <cellStyle name="20% - Accent4 3 2 2 3" xfId="800" xr:uid="{00000000-0005-0000-0000-00001A030000}"/>
    <cellStyle name="20% - Accent4 3 2 2 3 2" xfId="801" xr:uid="{00000000-0005-0000-0000-00001B030000}"/>
    <cellStyle name="20% - Accent4 3 2 2 4" xfId="802" xr:uid="{00000000-0005-0000-0000-00001C030000}"/>
    <cellStyle name="20% - Accent4 3 2 3" xfId="803" xr:uid="{00000000-0005-0000-0000-00001D030000}"/>
    <cellStyle name="20% - Accent4 3 2 3 2" xfId="804" xr:uid="{00000000-0005-0000-0000-00001E030000}"/>
    <cellStyle name="20% - Accent4 3 2 4" xfId="805" xr:uid="{00000000-0005-0000-0000-00001F030000}"/>
    <cellStyle name="20% - Accent4 3 2 4 2" xfId="806" xr:uid="{00000000-0005-0000-0000-000020030000}"/>
    <cellStyle name="20% - Accent4 3 2 5" xfId="807" xr:uid="{00000000-0005-0000-0000-000021030000}"/>
    <cellStyle name="20% - Accent4 3 3" xfId="808" xr:uid="{00000000-0005-0000-0000-000022030000}"/>
    <cellStyle name="20% - Accent4 3 3 2" xfId="809" xr:uid="{00000000-0005-0000-0000-000023030000}"/>
    <cellStyle name="20% - Accent4 3 3 2 2" xfId="810" xr:uid="{00000000-0005-0000-0000-000024030000}"/>
    <cellStyle name="20% - Accent4 3 3 3" xfId="811" xr:uid="{00000000-0005-0000-0000-000025030000}"/>
    <cellStyle name="20% - Accent4 3 3 3 2" xfId="812" xr:uid="{00000000-0005-0000-0000-000026030000}"/>
    <cellStyle name="20% - Accent4 3 3 4" xfId="813" xr:uid="{00000000-0005-0000-0000-000027030000}"/>
    <cellStyle name="20% - Accent4 3 4" xfId="814" xr:uid="{00000000-0005-0000-0000-000028030000}"/>
    <cellStyle name="20% - Accent4 3 4 2" xfId="815" xr:uid="{00000000-0005-0000-0000-000029030000}"/>
    <cellStyle name="20% - Accent4 3 5" xfId="816" xr:uid="{00000000-0005-0000-0000-00002A030000}"/>
    <cellStyle name="20% - Accent4 3 5 2" xfId="817" xr:uid="{00000000-0005-0000-0000-00002B030000}"/>
    <cellStyle name="20% - Accent4 3 6" xfId="818" xr:uid="{00000000-0005-0000-0000-00002C030000}"/>
    <cellStyle name="20% - Accent4 4" xfId="819" xr:uid="{00000000-0005-0000-0000-00002D030000}"/>
    <cellStyle name="20% - Accent4 4 2" xfId="820" xr:uid="{00000000-0005-0000-0000-00002E030000}"/>
    <cellStyle name="20% - Accent4 4 2 2" xfId="821" xr:uid="{00000000-0005-0000-0000-00002F030000}"/>
    <cellStyle name="20% - Accent4 4 2 2 2" xfId="822" xr:uid="{00000000-0005-0000-0000-000030030000}"/>
    <cellStyle name="20% - Accent4 4 2 2 2 2" xfId="823" xr:uid="{00000000-0005-0000-0000-000031030000}"/>
    <cellStyle name="20% - Accent4 4 2 2 3" xfId="824" xr:uid="{00000000-0005-0000-0000-000032030000}"/>
    <cellStyle name="20% - Accent4 4 2 2 3 2" xfId="825" xr:uid="{00000000-0005-0000-0000-000033030000}"/>
    <cellStyle name="20% - Accent4 4 2 2 4" xfId="826" xr:uid="{00000000-0005-0000-0000-000034030000}"/>
    <cellStyle name="20% - Accent4 4 2 3" xfId="827" xr:uid="{00000000-0005-0000-0000-000035030000}"/>
    <cellStyle name="20% - Accent4 4 2 3 2" xfId="828" xr:uid="{00000000-0005-0000-0000-000036030000}"/>
    <cellStyle name="20% - Accent4 4 2 4" xfId="829" xr:uid="{00000000-0005-0000-0000-000037030000}"/>
    <cellStyle name="20% - Accent4 4 2 4 2" xfId="830" xr:uid="{00000000-0005-0000-0000-000038030000}"/>
    <cellStyle name="20% - Accent4 4 2 5" xfId="831" xr:uid="{00000000-0005-0000-0000-000039030000}"/>
    <cellStyle name="20% - Accent4 4 3" xfId="832" xr:uid="{00000000-0005-0000-0000-00003A030000}"/>
    <cellStyle name="20% - Accent4 4 3 2" xfId="833" xr:uid="{00000000-0005-0000-0000-00003B030000}"/>
    <cellStyle name="20% - Accent4 4 3 2 2" xfId="834" xr:uid="{00000000-0005-0000-0000-00003C030000}"/>
    <cellStyle name="20% - Accent4 4 3 3" xfId="835" xr:uid="{00000000-0005-0000-0000-00003D030000}"/>
    <cellStyle name="20% - Accent4 4 3 3 2" xfId="836" xr:uid="{00000000-0005-0000-0000-00003E030000}"/>
    <cellStyle name="20% - Accent4 4 3 4" xfId="837" xr:uid="{00000000-0005-0000-0000-00003F030000}"/>
    <cellStyle name="20% - Accent4 4 4" xfId="838" xr:uid="{00000000-0005-0000-0000-000040030000}"/>
    <cellStyle name="20% - Accent4 4 4 2" xfId="839" xr:uid="{00000000-0005-0000-0000-000041030000}"/>
    <cellStyle name="20% - Accent4 4 5" xfId="840" xr:uid="{00000000-0005-0000-0000-000042030000}"/>
    <cellStyle name="20% - Accent4 4 5 2" xfId="841" xr:uid="{00000000-0005-0000-0000-000043030000}"/>
    <cellStyle name="20% - Accent4 4 6" xfId="842" xr:uid="{00000000-0005-0000-0000-000044030000}"/>
    <cellStyle name="20% - Accent4 5" xfId="843" xr:uid="{00000000-0005-0000-0000-000045030000}"/>
    <cellStyle name="20% - Accent4 5 2" xfId="844" xr:uid="{00000000-0005-0000-0000-000046030000}"/>
    <cellStyle name="20% - Accent4 5 2 2" xfId="845" xr:uid="{00000000-0005-0000-0000-000047030000}"/>
    <cellStyle name="20% - Accent4 5 2 2 2" xfId="846" xr:uid="{00000000-0005-0000-0000-000048030000}"/>
    <cellStyle name="20% - Accent4 5 2 2 2 2" xfId="847" xr:uid="{00000000-0005-0000-0000-000049030000}"/>
    <cellStyle name="20% - Accent4 5 2 2 3" xfId="848" xr:uid="{00000000-0005-0000-0000-00004A030000}"/>
    <cellStyle name="20% - Accent4 5 2 2 3 2" xfId="849" xr:uid="{00000000-0005-0000-0000-00004B030000}"/>
    <cellStyle name="20% - Accent4 5 2 2 4" xfId="850" xr:uid="{00000000-0005-0000-0000-00004C030000}"/>
    <cellStyle name="20% - Accent4 5 2 3" xfId="851" xr:uid="{00000000-0005-0000-0000-00004D030000}"/>
    <cellStyle name="20% - Accent4 5 2 3 2" xfId="852" xr:uid="{00000000-0005-0000-0000-00004E030000}"/>
    <cellStyle name="20% - Accent4 5 2 4" xfId="853" xr:uid="{00000000-0005-0000-0000-00004F030000}"/>
    <cellStyle name="20% - Accent4 5 2 4 2" xfId="854" xr:uid="{00000000-0005-0000-0000-000050030000}"/>
    <cellStyle name="20% - Accent4 5 2 5" xfId="855" xr:uid="{00000000-0005-0000-0000-000051030000}"/>
    <cellStyle name="20% - Accent4 5 3" xfId="856" xr:uid="{00000000-0005-0000-0000-000052030000}"/>
    <cellStyle name="20% - Accent4 5 3 2" xfId="857" xr:uid="{00000000-0005-0000-0000-000053030000}"/>
    <cellStyle name="20% - Accent4 5 3 2 2" xfId="858" xr:uid="{00000000-0005-0000-0000-000054030000}"/>
    <cellStyle name="20% - Accent4 5 3 3" xfId="859" xr:uid="{00000000-0005-0000-0000-000055030000}"/>
    <cellStyle name="20% - Accent4 5 3 3 2" xfId="860" xr:uid="{00000000-0005-0000-0000-000056030000}"/>
    <cellStyle name="20% - Accent4 5 3 4" xfId="861" xr:uid="{00000000-0005-0000-0000-000057030000}"/>
    <cellStyle name="20% - Accent4 5 4" xfId="862" xr:uid="{00000000-0005-0000-0000-000058030000}"/>
    <cellStyle name="20% - Accent4 5 4 2" xfId="863" xr:uid="{00000000-0005-0000-0000-000059030000}"/>
    <cellStyle name="20% - Accent4 5 5" xfId="864" xr:uid="{00000000-0005-0000-0000-00005A030000}"/>
    <cellStyle name="20% - Accent4 5 5 2" xfId="865" xr:uid="{00000000-0005-0000-0000-00005B030000}"/>
    <cellStyle name="20% - Accent4 5 6" xfId="866" xr:uid="{00000000-0005-0000-0000-00005C030000}"/>
    <cellStyle name="20% - Accent4 6" xfId="867" xr:uid="{00000000-0005-0000-0000-00005D030000}"/>
    <cellStyle name="20% - Accent4 6 2" xfId="868" xr:uid="{00000000-0005-0000-0000-00005E030000}"/>
    <cellStyle name="20% - Accent4 6 2 2" xfId="869" xr:uid="{00000000-0005-0000-0000-00005F030000}"/>
    <cellStyle name="20% - Accent4 6 2 2 2" xfId="870" xr:uid="{00000000-0005-0000-0000-000060030000}"/>
    <cellStyle name="20% - Accent4 6 2 2 2 2" xfId="871" xr:uid="{00000000-0005-0000-0000-000061030000}"/>
    <cellStyle name="20% - Accent4 6 2 2 3" xfId="872" xr:uid="{00000000-0005-0000-0000-000062030000}"/>
    <cellStyle name="20% - Accent4 6 2 2 3 2" xfId="873" xr:uid="{00000000-0005-0000-0000-000063030000}"/>
    <cellStyle name="20% - Accent4 6 2 2 4" xfId="874" xr:uid="{00000000-0005-0000-0000-000064030000}"/>
    <cellStyle name="20% - Accent4 6 2 3" xfId="875" xr:uid="{00000000-0005-0000-0000-000065030000}"/>
    <cellStyle name="20% - Accent4 6 2 3 2" xfId="876" xr:uid="{00000000-0005-0000-0000-000066030000}"/>
    <cellStyle name="20% - Accent4 6 2 4" xfId="877" xr:uid="{00000000-0005-0000-0000-000067030000}"/>
    <cellStyle name="20% - Accent4 6 2 4 2" xfId="878" xr:uid="{00000000-0005-0000-0000-000068030000}"/>
    <cellStyle name="20% - Accent4 6 2 5" xfId="879" xr:uid="{00000000-0005-0000-0000-000069030000}"/>
    <cellStyle name="20% - Accent4 6 3" xfId="880" xr:uid="{00000000-0005-0000-0000-00006A030000}"/>
    <cellStyle name="20% - Accent4 6 3 2" xfId="881" xr:uid="{00000000-0005-0000-0000-00006B030000}"/>
    <cellStyle name="20% - Accent4 6 3 2 2" xfId="882" xr:uid="{00000000-0005-0000-0000-00006C030000}"/>
    <cellStyle name="20% - Accent4 6 3 3" xfId="883" xr:uid="{00000000-0005-0000-0000-00006D030000}"/>
    <cellStyle name="20% - Accent4 6 3 3 2" xfId="884" xr:uid="{00000000-0005-0000-0000-00006E030000}"/>
    <cellStyle name="20% - Accent4 6 3 4" xfId="885" xr:uid="{00000000-0005-0000-0000-00006F030000}"/>
    <cellStyle name="20% - Accent4 6 4" xfId="886" xr:uid="{00000000-0005-0000-0000-000070030000}"/>
    <cellStyle name="20% - Accent4 6 4 2" xfId="887" xr:uid="{00000000-0005-0000-0000-000071030000}"/>
    <cellStyle name="20% - Accent4 6 5" xfId="888" xr:uid="{00000000-0005-0000-0000-000072030000}"/>
    <cellStyle name="20% - Accent4 6 5 2" xfId="889" xr:uid="{00000000-0005-0000-0000-000073030000}"/>
    <cellStyle name="20% - Accent4 6 6" xfId="890" xr:uid="{00000000-0005-0000-0000-000074030000}"/>
    <cellStyle name="20% - Accent4 7" xfId="891" xr:uid="{00000000-0005-0000-0000-000075030000}"/>
    <cellStyle name="20% - Accent4 7 2" xfId="892" xr:uid="{00000000-0005-0000-0000-000076030000}"/>
    <cellStyle name="20% - Accent4 7 2 2" xfId="893" xr:uid="{00000000-0005-0000-0000-000077030000}"/>
    <cellStyle name="20% - Accent4 7 2 2 2" xfId="894" xr:uid="{00000000-0005-0000-0000-000078030000}"/>
    <cellStyle name="20% - Accent4 7 2 2 2 2" xfId="895" xr:uid="{00000000-0005-0000-0000-000079030000}"/>
    <cellStyle name="20% - Accent4 7 2 2 3" xfId="896" xr:uid="{00000000-0005-0000-0000-00007A030000}"/>
    <cellStyle name="20% - Accent4 7 2 2 3 2" xfId="897" xr:uid="{00000000-0005-0000-0000-00007B030000}"/>
    <cellStyle name="20% - Accent4 7 2 2 4" xfId="898" xr:uid="{00000000-0005-0000-0000-00007C030000}"/>
    <cellStyle name="20% - Accent4 7 2 3" xfId="899" xr:uid="{00000000-0005-0000-0000-00007D030000}"/>
    <cellStyle name="20% - Accent4 7 2 3 2" xfId="900" xr:uid="{00000000-0005-0000-0000-00007E030000}"/>
    <cellStyle name="20% - Accent4 7 2 4" xfId="901" xr:uid="{00000000-0005-0000-0000-00007F030000}"/>
    <cellStyle name="20% - Accent4 7 2 4 2" xfId="902" xr:uid="{00000000-0005-0000-0000-000080030000}"/>
    <cellStyle name="20% - Accent4 7 2 5" xfId="903" xr:uid="{00000000-0005-0000-0000-000081030000}"/>
    <cellStyle name="20% - Accent4 7 3" xfId="904" xr:uid="{00000000-0005-0000-0000-000082030000}"/>
    <cellStyle name="20% - Accent4 7 3 2" xfId="905" xr:uid="{00000000-0005-0000-0000-000083030000}"/>
    <cellStyle name="20% - Accent4 7 3 2 2" xfId="906" xr:uid="{00000000-0005-0000-0000-000084030000}"/>
    <cellStyle name="20% - Accent4 7 3 3" xfId="907" xr:uid="{00000000-0005-0000-0000-000085030000}"/>
    <cellStyle name="20% - Accent4 7 3 3 2" xfId="908" xr:uid="{00000000-0005-0000-0000-000086030000}"/>
    <cellStyle name="20% - Accent4 7 3 4" xfId="909" xr:uid="{00000000-0005-0000-0000-000087030000}"/>
    <cellStyle name="20% - Accent4 7 4" xfId="910" xr:uid="{00000000-0005-0000-0000-000088030000}"/>
    <cellStyle name="20% - Accent4 7 4 2" xfId="911" xr:uid="{00000000-0005-0000-0000-000089030000}"/>
    <cellStyle name="20% - Accent4 7 5" xfId="912" xr:uid="{00000000-0005-0000-0000-00008A030000}"/>
    <cellStyle name="20% - Accent4 7 5 2" xfId="913" xr:uid="{00000000-0005-0000-0000-00008B030000}"/>
    <cellStyle name="20% - Accent4 7 6" xfId="914" xr:uid="{00000000-0005-0000-0000-00008C030000}"/>
    <cellStyle name="20% - Accent4 8" xfId="915" xr:uid="{00000000-0005-0000-0000-00008D030000}"/>
    <cellStyle name="20% - Accent4 8 2" xfId="916" xr:uid="{00000000-0005-0000-0000-00008E030000}"/>
    <cellStyle name="20% - Accent4 8 2 2" xfId="917" xr:uid="{00000000-0005-0000-0000-00008F030000}"/>
    <cellStyle name="20% - Accent4 8 2 2 2" xfId="918" xr:uid="{00000000-0005-0000-0000-000090030000}"/>
    <cellStyle name="20% - Accent4 8 2 3" xfId="919" xr:uid="{00000000-0005-0000-0000-000091030000}"/>
    <cellStyle name="20% - Accent4 8 2 3 2" xfId="920" xr:uid="{00000000-0005-0000-0000-000092030000}"/>
    <cellStyle name="20% - Accent4 8 2 4" xfId="921" xr:uid="{00000000-0005-0000-0000-000093030000}"/>
    <cellStyle name="20% - Accent4 8 3" xfId="922" xr:uid="{00000000-0005-0000-0000-000094030000}"/>
    <cellStyle name="20% - Accent4 8 3 2" xfId="923" xr:uid="{00000000-0005-0000-0000-000095030000}"/>
    <cellStyle name="20% - Accent4 8 4" xfId="924" xr:uid="{00000000-0005-0000-0000-000096030000}"/>
    <cellStyle name="20% - Accent4 8 4 2" xfId="925" xr:uid="{00000000-0005-0000-0000-000097030000}"/>
    <cellStyle name="20% - Accent4 8 5" xfId="926" xr:uid="{00000000-0005-0000-0000-000098030000}"/>
    <cellStyle name="20% - Accent4 9" xfId="927" xr:uid="{00000000-0005-0000-0000-000099030000}"/>
    <cellStyle name="20% - Accent4 9 2" xfId="928" xr:uid="{00000000-0005-0000-0000-00009A030000}"/>
    <cellStyle name="20% - Accent4 9 2 2" xfId="929" xr:uid="{00000000-0005-0000-0000-00009B030000}"/>
    <cellStyle name="20% - Accent4 9 2 2 2" xfId="930" xr:uid="{00000000-0005-0000-0000-00009C030000}"/>
    <cellStyle name="20% - Accent4 9 2 3" xfId="931" xr:uid="{00000000-0005-0000-0000-00009D030000}"/>
    <cellStyle name="20% - Accent4 9 2 3 2" xfId="932" xr:uid="{00000000-0005-0000-0000-00009E030000}"/>
    <cellStyle name="20% - Accent4 9 2 4" xfId="933" xr:uid="{00000000-0005-0000-0000-00009F030000}"/>
    <cellStyle name="20% - Accent4 9 3" xfId="934" xr:uid="{00000000-0005-0000-0000-0000A0030000}"/>
    <cellStyle name="20% - Accent4 9 3 2" xfId="935" xr:uid="{00000000-0005-0000-0000-0000A1030000}"/>
    <cellStyle name="20% - Accent4 9 4" xfId="936" xr:uid="{00000000-0005-0000-0000-0000A2030000}"/>
    <cellStyle name="20% - Accent4 9 4 2" xfId="937" xr:uid="{00000000-0005-0000-0000-0000A3030000}"/>
    <cellStyle name="20% - Accent4 9 5" xfId="938" xr:uid="{00000000-0005-0000-0000-0000A4030000}"/>
    <cellStyle name="20% - Accent5 10" xfId="939" xr:uid="{00000000-0005-0000-0000-0000A5030000}"/>
    <cellStyle name="20% - Accent5 10 2" xfId="940" xr:uid="{00000000-0005-0000-0000-0000A6030000}"/>
    <cellStyle name="20% - Accent5 10 2 2" xfId="941" xr:uid="{00000000-0005-0000-0000-0000A7030000}"/>
    <cellStyle name="20% - Accent5 10 2 2 2" xfId="942" xr:uid="{00000000-0005-0000-0000-0000A8030000}"/>
    <cellStyle name="20% - Accent5 10 2 3" xfId="943" xr:uid="{00000000-0005-0000-0000-0000A9030000}"/>
    <cellStyle name="20% - Accent5 10 2 3 2" xfId="944" xr:uid="{00000000-0005-0000-0000-0000AA030000}"/>
    <cellStyle name="20% - Accent5 10 2 4" xfId="945" xr:uid="{00000000-0005-0000-0000-0000AB030000}"/>
    <cellStyle name="20% - Accent5 10 3" xfId="946" xr:uid="{00000000-0005-0000-0000-0000AC030000}"/>
    <cellStyle name="20% - Accent5 10 3 2" xfId="947" xr:uid="{00000000-0005-0000-0000-0000AD030000}"/>
    <cellStyle name="20% - Accent5 10 4" xfId="948" xr:uid="{00000000-0005-0000-0000-0000AE030000}"/>
    <cellStyle name="20% - Accent5 10 4 2" xfId="949" xr:uid="{00000000-0005-0000-0000-0000AF030000}"/>
    <cellStyle name="20% - Accent5 10 5" xfId="950" xr:uid="{00000000-0005-0000-0000-0000B0030000}"/>
    <cellStyle name="20% - Accent5 11" xfId="951" xr:uid="{00000000-0005-0000-0000-0000B1030000}"/>
    <cellStyle name="20% - Accent5 11 2" xfId="952" xr:uid="{00000000-0005-0000-0000-0000B2030000}"/>
    <cellStyle name="20% - Accent5 11 2 2" xfId="953" xr:uid="{00000000-0005-0000-0000-0000B3030000}"/>
    <cellStyle name="20% - Accent5 11 2 2 2" xfId="954" xr:uid="{00000000-0005-0000-0000-0000B4030000}"/>
    <cellStyle name="20% - Accent5 11 2 3" xfId="955" xr:uid="{00000000-0005-0000-0000-0000B5030000}"/>
    <cellStyle name="20% - Accent5 11 2 3 2" xfId="956" xr:uid="{00000000-0005-0000-0000-0000B6030000}"/>
    <cellStyle name="20% - Accent5 11 2 4" xfId="957" xr:uid="{00000000-0005-0000-0000-0000B7030000}"/>
    <cellStyle name="20% - Accent5 11 3" xfId="958" xr:uid="{00000000-0005-0000-0000-0000B8030000}"/>
    <cellStyle name="20% - Accent5 11 3 2" xfId="959" xr:uid="{00000000-0005-0000-0000-0000B9030000}"/>
    <cellStyle name="20% - Accent5 11 4" xfId="960" xr:uid="{00000000-0005-0000-0000-0000BA030000}"/>
    <cellStyle name="20% - Accent5 11 4 2" xfId="961" xr:uid="{00000000-0005-0000-0000-0000BB030000}"/>
    <cellStyle name="20% - Accent5 11 5" xfId="962" xr:uid="{00000000-0005-0000-0000-0000BC030000}"/>
    <cellStyle name="20% - Accent5 12" xfId="963" xr:uid="{00000000-0005-0000-0000-0000BD030000}"/>
    <cellStyle name="20% - Accent5 12 2" xfId="964" xr:uid="{00000000-0005-0000-0000-0000BE030000}"/>
    <cellStyle name="20% - Accent5 12 2 2" xfId="965" xr:uid="{00000000-0005-0000-0000-0000BF030000}"/>
    <cellStyle name="20% - Accent5 12 3" xfId="966" xr:uid="{00000000-0005-0000-0000-0000C0030000}"/>
    <cellStyle name="20% - Accent5 12 3 2" xfId="967" xr:uid="{00000000-0005-0000-0000-0000C1030000}"/>
    <cellStyle name="20% - Accent5 12 4" xfId="968" xr:uid="{00000000-0005-0000-0000-0000C2030000}"/>
    <cellStyle name="20% - Accent5 13" xfId="969" xr:uid="{00000000-0005-0000-0000-0000C3030000}"/>
    <cellStyle name="20% - Accent5 13 2" xfId="970" xr:uid="{00000000-0005-0000-0000-0000C4030000}"/>
    <cellStyle name="20% - Accent5 13 2 2" xfId="971" xr:uid="{00000000-0005-0000-0000-0000C5030000}"/>
    <cellStyle name="20% - Accent5 13 3" xfId="972" xr:uid="{00000000-0005-0000-0000-0000C6030000}"/>
    <cellStyle name="20% - Accent5 13 3 2" xfId="973" xr:uid="{00000000-0005-0000-0000-0000C7030000}"/>
    <cellStyle name="20% - Accent5 13 4" xfId="974" xr:uid="{00000000-0005-0000-0000-0000C8030000}"/>
    <cellStyle name="20% - Accent5 14" xfId="975" xr:uid="{00000000-0005-0000-0000-0000C9030000}"/>
    <cellStyle name="20% - Accent5 14 2" xfId="976" xr:uid="{00000000-0005-0000-0000-0000CA030000}"/>
    <cellStyle name="20% - Accent5 14 2 2" xfId="977" xr:uid="{00000000-0005-0000-0000-0000CB030000}"/>
    <cellStyle name="20% - Accent5 14 3" xfId="978" xr:uid="{00000000-0005-0000-0000-0000CC030000}"/>
    <cellStyle name="20% - Accent5 14 3 2" xfId="979" xr:uid="{00000000-0005-0000-0000-0000CD030000}"/>
    <cellStyle name="20% - Accent5 14 4" xfId="980" xr:uid="{00000000-0005-0000-0000-0000CE030000}"/>
    <cellStyle name="20% - Accent5 15" xfId="981" xr:uid="{00000000-0005-0000-0000-0000CF030000}"/>
    <cellStyle name="20% - Accent5 15 2" xfId="982" xr:uid="{00000000-0005-0000-0000-0000D0030000}"/>
    <cellStyle name="20% - Accent5 15 2 2" xfId="983" xr:uid="{00000000-0005-0000-0000-0000D1030000}"/>
    <cellStyle name="20% - Accent5 15 3" xfId="984" xr:uid="{00000000-0005-0000-0000-0000D2030000}"/>
    <cellStyle name="20% - Accent5 15 3 2" xfId="985" xr:uid="{00000000-0005-0000-0000-0000D3030000}"/>
    <cellStyle name="20% - Accent5 15 4" xfId="986" xr:uid="{00000000-0005-0000-0000-0000D4030000}"/>
    <cellStyle name="20% - Accent5 16" xfId="987" xr:uid="{00000000-0005-0000-0000-0000D5030000}"/>
    <cellStyle name="20% - Accent5 16 2" xfId="988" xr:uid="{00000000-0005-0000-0000-0000D6030000}"/>
    <cellStyle name="20% - Accent5 17" xfId="989" xr:uid="{00000000-0005-0000-0000-0000D7030000}"/>
    <cellStyle name="20% - Accent5 17 2" xfId="990" xr:uid="{00000000-0005-0000-0000-0000D8030000}"/>
    <cellStyle name="20% - Accent5 17 2 2" xfId="991" xr:uid="{00000000-0005-0000-0000-0000D9030000}"/>
    <cellStyle name="20% - Accent5 17 3" xfId="992" xr:uid="{00000000-0005-0000-0000-0000DA030000}"/>
    <cellStyle name="20% - Accent5 18" xfId="993" xr:uid="{00000000-0005-0000-0000-0000DB030000}"/>
    <cellStyle name="20% - Accent5 18 2" xfId="994" xr:uid="{00000000-0005-0000-0000-0000DC030000}"/>
    <cellStyle name="20% - Accent5 18 2 2" xfId="995" xr:uid="{00000000-0005-0000-0000-0000DD030000}"/>
    <cellStyle name="20% - Accent5 18 3" xfId="996" xr:uid="{00000000-0005-0000-0000-0000DE030000}"/>
    <cellStyle name="20% - Accent5 19" xfId="997" xr:uid="{00000000-0005-0000-0000-0000DF030000}"/>
    <cellStyle name="20% - Accent5 2" xfId="998" xr:uid="{00000000-0005-0000-0000-0000E0030000}"/>
    <cellStyle name="20% - Accent5 2 2" xfId="999" xr:uid="{00000000-0005-0000-0000-0000E1030000}"/>
    <cellStyle name="20% - Accent5 2 2 2" xfId="1000" xr:uid="{00000000-0005-0000-0000-0000E2030000}"/>
    <cellStyle name="20% - Accent5 2 2 2 2" xfId="1001" xr:uid="{00000000-0005-0000-0000-0000E3030000}"/>
    <cellStyle name="20% - Accent5 2 2 2 2 2" xfId="1002" xr:uid="{00000000-0005-0000-0000-0000E4030000}"/>
    <cellStyle name="20% - Accent5 2 2 2 3" xfId="1003" xr:uid="{00000000-0005-0000-0000-0000E5030000}"/>
    <cellStyle name="20% - Accent5 2 2 2 3 2" xfId="1004" xr:uid="{00000000-0005-0000-0000-0000E6030000}"/>
    <cellStyle name="20% - Accent5 2 2 2 4" xfId="1005" xr:uid="{00000000-0005-0000-0000-0000E7030000}"/>
    <cellStyle name="20% - Accent5 2 2 3" xfId="1006" xr:uid="{00000000-0005-0000-0000-0000E8030000}"/>
    <cellStyle name="20% - Accent5 2 2 3 2" xfId="1007" xr:uid="{00000000-0005-0000-0000-0000E9030000}"/>
    <cellStyle name="20% - Accent5 2 2 4" xfId="1008" xr:uid="{00000000-0005-0000-0000-0000EA030000}"/>
    <cellStyle name="20% - Accent5 2 2 4 2" xfId="1009" xr:uid="{00000000-0005-0000-0000-0000EB030000}"/>
    <cellStyle name="20% - Accent5 2 2 5" xfId="1010" xr:uid="{00000000-0005-0000-0000-0000EC030000}"/>
    <cellStyle name="20% - Accent5 2 3" xfId="1011" xr:uid="{00000000-0005-0000-0000-0000ED030000}"/>
    <cellStyle name="20% - Accent5 2 3 2" xfId="1012" xr:uid="{00000000-0005-0000-0000-0000EE030000}"/>
    <cellStyle name="20% - Accent5 2 3 2 2" xfId="1013" xr:uid="{00000000-0005-0000-0000-0000EF030000}"/>
    <cellStyle name="20% - Accent5 2 3 3" xfId="1014" xr:uid="{00000000-0005-0000-0000-0000F0030000}"/>
    <cellStyle name="20% - Accent5 2 3 3 2" xfId="1015" xr:uid="{00000000-0005-0000-0000-0000F1030000}"/>
    <cellStyle name="20% - Accent5 2 3 4" xfId="1016" xr:uid="{00000000-0005-0000-0000-0000F2030000}"/>
    <cellStyle name="20% - Accent5 2 4" xfId="1017" xr:uid="{00000000-0005-0000-0000-0000F3030000}"/>
    <cellStyle name="20% - Accent5 2 4 2" xfId="1018" xr:uid="{00000000-0005-0000-0000-0000F4030000}"/>
    <cellStyle name="20% - Accent5 2 5" xfId="1019" xr:uid="{00000000-0005-0000-0000-0000F5030000}"/>
    <cellStyle name="20% - Accent5 2 5 2" xfId="1020" xr:uid="{00000000-0005-0000-0000-0000F6030000}"/>
    <cellStyle name="20% - Accent5 2 6" xfId="1021" xr:uid="{00000000-0005-0000-0000-0000F7030000}"/>
    <cellStyle name="20% - Accent5 20" xfId="1022" xr:uid="{00000000-0005-0000-0000-0000F8030000}"/>
    <cellStyle name="20% - Accent5 21" xfId="1023" xr:uid="{00000000-0005-0000-0000-0000F9030000}"/>
    <cellStyle name="20% - Accent5 22" xfId="1024" xr:uid="{00000000-0005-0000-0000-0000FA030000}"/>
    <cellStyle name="20% - Accent5 23" xfId="1025" xr:uid="{00000000-0005-0000-0000-0000FB030000}"/>
    <cellStyle name="20% - Accent5 24" xfId="1026" xr:uid="{00000000-0005-0000-0000-0000FC030000}"/>
    <cellStyle name="20% - Accent5 25" xfId="1027" xr:uid="{00000000-0005-0000-0000-0000FD030000}"/>
    <cellStyle name="20% - Accent5 3" xfId="1028" xr:uid="{00000000-0005-0000-0000-0000FE030000}"/>
    <cellStyle name="20% - Accent5 3 2" xfId="1029" xr:uid="{00000000-0005-0000-0000-0000FF030000}"/>
    <cellStyle name="20% - Accent5 3 2 2" xfId="1030" xr:uid="{00000000-0005-0000-0000-000000040000}"/>
    <cellStyle name="20% - Accent5 3 2 2 2" xfId="1031" xr:uid="{00000000-0005-0000-0000-000001040000}"/>
    <cellStyle name="20% - Accent5 3 2 2 2 2" xfId="1032" xr:uid="{00000000-0005-0000-0000-000002040000}"/>
    <cellStyle name="20% - Accent5 3 2 2 3" xfId="1033" xr:uid="{00000000-0005-0000-0000-000003040000}"/>
    <cellStyle name="20% - Accent5 3 2 2 3 2" xfId="1034" xr:uid="{00000000-0005-0000-0000-000004040000}"/>
    <cellStyle name="20% - Accent5 3 2 2 4" xfId="1035" xr:uid="{00000000-0005-0000-0000-000005040000}"/>
    <cellStyle name="20% - Accent5 3 2 3" xfId="1036" xr:uid="{00000000-0005-0000-0000-000006040000}"/>
    <cellStyle name="20% - Accent5 3 2 3 2" xfId="1037" xr:uid="{00000000-0005-0000-0000-000007040000}"/>
    <cellStyle name="20% - Accent5 3 2 4" xfId="1038" xr:uid="{00000000-0005-0000-0000-000008040000}"/>
    <cellStyle name="20% - Accent5 3 2 4 2" xfId="1039" xr:uid="{00000000-0005-0000-0000-000009040000}"/>
    <cellStyle name="20% - Accent5 3 2 5" xfId="1040" xr:uid="{00000000-0005-0000-0000-00000A040000}"/>
    <cellStyle name="20% - Accent5 3 3" xfId="1041" xr:uid="{00000000-0005-0000-0000-00000B040000}"/>
    <cellStyle name="20% - Accent5 3 3 2" xfId="1042" xr:uid="{00000000-0005-0000-0000-00000C040000}"/>
    <cellStyle name="20% - Accent5 3 3 2 2" xfId="1043" xr:uid="{00000000-0005-0000-0000-00000D040000}"/>
    <cellStyle name="20% - Accent5 3 3 3" xfId="1044" xr:uid="{00000000-0005-0000-0000-00000E040000}"/>
    <cellStyle name="20% - Accent5 3 3 3 2" xfId="1045" xr:uid="{00000000-0005-0000-0000-00000F040000}"/>
    <cellStyle name="20% - Accent5 3 3 4" xfId="1046" xr:uid="{00000000-0005-0000-0000-000010040000}"/>
    <cellStyle name="20% - Accent5 3 4" xfId="1047" xr:uid="{00000000-0005-0000-0000-000011040000}"/>
    <cellStyle name="20% - Accent5 3 4 2" xfId="1048" xr:uid="{00000000-0005-0000-0000-000012040000}"/>
    <cellStyle name="20% - Accent5 3 5" xfId="1049" xr:uid="{00000000-0005-0000-0000-000013040000}"/>
    <cellStyle name="20% - Accent5 3 5 2" xfId="1050" xr:uid="{00000000-0005-0000-0000-000014040000}"/>
    <cellStyle name="20% - Accent5 3 6" xfId="1051" xr:uid="{00000000-0005-0000-0000-000015040000}"/>
    <cellStyle name="20% - Accent5 4" xfId="1052" xr:uid="{00000000-0005-0000-0000-000016040000}"/>
    <cellStyle name="20% - Accent5 4 2" xfId="1053" xr:uid="{00000000-0005-0000-0000-000017040000}"/>
    <cellStyle name="20% - Accent5 4 2 2" xfId="1054" xr:uid="{00000000-0005-0000-0000-000018040000}"/>
    <cellStyle name="20% - Accent5 4 2 2 2" xfId="1055" xr:uid="{00000000-0005-0000-0000-000019040000}"/>
    <cellStyle name="20% - Accent5 4 2 2 2 2" xfId="1056" xr:uid="{00000000-0005-0000-0000-00001A040000}"/>
    <cellStyle name="20% - Accent5 4 2 2 3" xfId="1057" xr:uid="{00000000-0005-0000-0000-00001B040000}"/>
    <cellStyle name="20% - Accent5 4 2 2 3 2" xfId="1058" xr:uid="{00000000-0005-0000-0000-00001C040000}"/>
    <cellStyle name="20% - Accent5 4 2 2 4" xfId="1059" xr:uid="{00000000-0005-0000-0000-00001D040000}"/>
    <cellStyle name="20% - Accent5 4 2 3" xfId="1060" xr:uid="{00000000-0005-0000-0000-00001E040000}"/>
    <cellStyle name="20% - Accent5 4 2 3 2" xfId="1061" xr:uid="{00000000-0005-0000-0000-00001F040000}"/>
    <cellStyle name="20% - Accent5 4 2 4" xfId="1062" xr:uid="{00000000-0005-0000-0000-000020040000}"/>
    <cellStyle name="20% - Accent5 4 2 4 2" xfId="1063" xr:uid="{00000000-0005-0000-0000-000021040000}"/>
    <cellStyle name="20% - Accent5 4 2 5" xfId="1064" xr:uid="{00000000-0005-0000-0000-000022040000}"/>
    <cellStyle name="20% - Accent5 4 3" xfId="1065" xr:uid="{00000000-0005-0000-0000-000023040000}"/>
    <cellStyle name="20% - Accent5 4 3 2" xfId="1066" xr:uid="{00000000-0005-0000-0000-000024040000}"/>
    <cellStyle name="20% - Accent5 4 3 2 2" xfId="1067" xr:uid="{00000000-0005-0000-0000-000025040000}"/>
    <cellStyle name="20% - Accent5 4 3 3" xfId="1068" xr:uid="{00000000-0005-0000-0000-000026040000}"/>
    <cellStyle name="20% - Accent5 4 3 3 2" xfId="1069" xr:uid="{00000000-0005-0000-0000-000027040000}"/>
    <cellStyle name="20% - Accent5 4 3 4" xfId="1070" xr:uid="{00000000-0005-0000-0000-000028040000}"/>
    <cellStyle name="20% - Accent5 4 4" xfId="1071" xr:uid="{00000000-0005-0000-0000-000029040000}"/>
    <cellStyle name="20% - Accent5 4 4 2" xfId="1072" xr:uid="{00000000-0005-0000-0000-00002A040000}"/>
    <cellStyle name="20% - Accent5 4 5" xfId="1073" xr:uid="{00000000-0005-0000-0000-00002B040000}"/>
    <cellStyle name="20% - Accent5 4 5 2" xfId="1074" xr:uid="{00000000-0005-0000-0000-00002C040000}"/>
    <cellStyle name="20% - Accent5 4 6" xfId="1075" xr:uid="{00000000-0005-0000-0000-00002D040000}"/>
    <cellStyle name="20% - Accent5 5" xfId="1076" xr:uid="{00000000-0005-0000-0000-00002E040000}"/>
    <cellStyle name="20% - Accent5 5 2" xfId="1077" xr:uid="{00000000-0005-0000-0000-00002F040000}"/>
    <cellStyle name="20% - Accent5 5 2 2" xfId="1078" xr:uid="{00000000-0005-0000-0000-000030040000}"/>
    <cellStyle name="20% - Accent5 5 2 2 2" xfId="1079" xr:uid="{00000000-0005-0000-0000-000031040000}"/>
    <cellStyle name="20% - Accent5 5 2 2 2 2" xfId="1080" xr:uid="{00000000-0005-0000-0000-000032040000}"/>
    <cellStyle name="20% - Accent5 5 2 2 3" xfId="1081" xr:uid="{00000000-0005-0000-0000-000033040000}"/>
    <cellStyle name="20% - Accent5 5 2 2 3 2" xfId="1082" xr:uid="{00000000-0005-0000-0000-000034040000}"/>
    <cellStyle name="20% - Accent5 5 2 2 4" xfId="1083" xr:uid="{00000000-0005-0000-0000-000035040000}"/>
    <cellStyle name="20% - Accent5 5 2 3" xfId="1084" xr:uid="{00000000-0005-0000-0000-000036040000}"/>
    <cellStyle name="20% - Accent5 5 2 3 2" xfId="1085" xr:uid="{00000000-0005-0000-0000-000037040000}"/>
    <cellStyle name="20% - Accent5 5 2 4" xfId="1086" xr:uid="{00000000-0005-0000-0000-000038040000}"/>
    <cellStyle name="20% - Accent5 5 2 4 2" xfId="1087" xr:uid="{00000000-0005-0000-0000-000039040000}"/>
    <cellStyle name="20% - Accent5 5 2 5" xfId="1088" xr:uid="{00000000-0005-0000-0000-00003A040000}"/>
    <cellStyle name="20% - Accent5 5 3" xfId="1089" xr:uid="{00000000-0005-0000-0000-00003B040000}"/>
    <cellStyle name="20% - Accent5 5 3 2" xfId="1090" xr:uid="{00000000-0005-0000-0000-00003C040000}"/>
    <cellStyle name="20% - Accent5 5 3 2 2" xfId="1091" xr:uid="{00000000-0005-0000-0000-00003D040000}"/>
    <cellStyle name="20% - Accent5 5 3 3" xfId="1092" xr:uid="{00000000-0005-0000-0000-00003E040000}"/>
    <cellStyle name="20% - Accent5 5 3 3 2" xfId="1093" xr:uid="{00000000-0005-0000-0000-00003F040000}"/>
    <cellStyle name="20% - Accent5 5 3 4" xfId="1094" xr:uid="{00000000-0005-0000-0000-000040040000}"/>
    <cellStyle name="20% - Accent5 5 4" xfId="1095" xr:uid="{00000000-0005-0000-0000-000041040000}"/>
    <cellStyle name="20% - Accent5 5 4 2" xfId="1096" xr:uid="{00000000-0005-0000-0000-000042040000}"/>
    <cellStyle name="20% - Accent5 5 5" xfId="1097" xr:uid="{00000000-0005-0000-0000-000043040000}"/>
    <cellStyle name="20% - Accent5 5 5 2" xfId="1098" xr:uid="{00000000-0005-0000-0000-000044040000}"/>
    <cellStyle name="20% - Accent5 5 6" xfId="1099" xr:uid="{00000000-0005-0000-0000-000045040000}"/>
    <cellStyle name="20% - Accent5 6" xfId="1100" xr:uid="{00000000-0005-0000-0000-000046040000}"/>
    <cellStyle name="20% - Accent5 6 2" xfId="1101" xr:uid="{00000000-0005-0000-0000-000047040000}"/>
    <cellStyle name="20% - Accent5 6 2 2" xfId="1102" xr:uid="{00000000-0005-0000-0000-000048040000}"/>
    <cellStyle name="20% - Accent5 6 2 2 2" xfId="1103" xr:uid="{00000000-0005-0000-0000-000049040000}"/>
    <cellStyle name="20% - Accent5 6 2 2 2 2" xfId="1104" xr:uid="{00000000-0005-0000-0000-00004A040000}"/>
    <cellStyle name="20% - Accent5 6 2 2 3" xfId="1105" xr:uid="{00000000-0005-0000-0000-00004B040000}"/>
    <cellStyle name="20% - Accent5 6 2 2 3 2" xfId="1106" xr:uid="{00000000-0005-0000-0000-00004C040000}"/>
    <cellStyle name="20% - Accent5 6 2 2 4" xfId="1107" xr:uid="{00000000-0005-0000-0000-00004D040000}"/>
    <cellStyle name="20% - Accent5 6 2 3" xfId="1108" xr:uid="{00000000-0005-0000-0000-00004E040000}"/>
    <cellStyle name="20% - Accent5 6 2 3 2" xfId="1109" xr:uid="{00000000-0005-0000-0000-00004F040000}"/>
    <cellStyle name="20% - Accent5 6 2 4" xfId="1110" xr:uid="{00000000-0005-0000-0000-000050040000}"/>
    <cellStyle name="20% - Accent5 6 2 4 2" xfId="1111" xr:uid="{00000000-0005-0000-0000-000051040000}"/>
    <cellStyle name="20% - Accent5 6 2 5" xfId="1112" xr:uid="{00000000-0005-0000-0000-000052040000}"/>
    <cellStyle name="20% - Accent5 6 3" xfId="1113" xr:uid="{00000000-0005-0000-0000-000053040000}"/>
    <cellStyle name="20% - Accent5 6 3 2" xfId="1114" xr:uid="{00000000-0005-0000-0000-000054040000}"/>
    <cellStyle name="20% - Accent5 6 3 2 2" xfId="1115" xr:uid="{00000000-0005-0000-0000-000055040000}"/>
    <cellStyle name="20% - Accent5 6 3 3" xfId="1116" xr:uid="{00000000-0005-0000-0000-000056040000}"/>
    <cellStyle name="20% - Accent5 6 3 3 2" xfId="1117" xr:uid="{00000000-0005-0000-0000-000057040000}"/>
    <cellStyle name="20% - Accent5 6 3 4" xfId="1118" xr:uid="{00000000-0005-0000-0000-000058040000}"/>
    <cellStyle name="20% - Accent5 6 4" xfId="1119" xr:uid="{00000000-0005-0000-0000-000059040000}"/>
    <cellStyle name="20% - Accent5 6 4 2" xfId="1120" xr:uid="{00000000-0005-0000-0000-00005A040000}"/>
    <cellStyle name="20% - Accent5 6 5" xfId="1121" xr:uid="{00000000-0005-0000-0000-00005B040000}"/>
    <cellStyle name="20% - Accent5 6 5 2" xfId="1122" xr:uid="{00000000-0005-0000-0000-00005C040000}"/>
    <cellStyle name="20% - Accent5 6 6" xfId="1123" xr:uid="{00000000-0005-0000-0000-00005D040000}"/>
    <cellStyle name="20% - Accent5 7" xfId="1124" xr:uid="{00000000-0005-0000-0000-00005E040000}"/>
    <cellStyle name="20% - Accent5 7 2" xfId="1125" xr:uid="{00000000-0005-0000-0000-00005F040000}"/>
    <cellStyle name="20% - Accent5 7 2 2" xfId="1126" xr:uid="{00000000-0005-0000-0000-000060040000}"/>
    <cellStyle name="20% - Accent5 7 2 2 2" xfId="1127" xr:uid="{00000000-0005-0000-0000-000061040000}"/>
    <cellStyle name="20% - Accent5 7 2 2 2 2" xfId="1128" xr:uid="{00000000-0005-0000-0000-000062040000}"/>
    <cellStyle name="20% - Accent5 7 2 2 3" xfId="1129" xr:uid="{00000000-0005-0000-0000-000063040000}"/>
    <cellStyle name="20% - Accent5 7 2 2 3 2" xfId="1130" xr:uid="{00000000-0005-0000-0000-000064040000}"/>
    <cellStyle name="20% - Accent5 7 2 2 4" xfId="1131" xr:uid="{00000000-0005-0000-0000-000065040000}"/>
    <cellStyle name="20% - Accent5 7 2 3" xfId="1132" xr:uid="{00000000-0005-0000-0000-000066040000}"/>
    <cellStyle name="20% - Accent5 7 2 3 2" xfId="1133" xr:uid="{00000000-0005-0000-0000-000067040000}"/>
    <cellStyle name="20% - Accent5 7 2 4" xfId="1134" xr:uid="{00000000-0005-0000-0000-000068040000}"/>
    <cellStyle name="20% - Accent5 7 2 4 2" xfId="1135" xr:uid="{00000000-0005-0000-0000-000069040000}"/>
    <cellStyle name="20% - Accent5 7 2 5" xfId="1136" xr:uid="{00000000-0005-0000-0000-00006A040000}"/>
    <cellStyle name="20% - Accent5 7 3" xfId="1137" xr:uid="{00000000-0005-0000-0000-00006B040000}"/>
    <cellStyle name="20% - Accent5 7 3 2" xfId="1138" xr:uid="{00000000-0005-0000-0000-00006C040000}"/>
    <cellStyle name="20% - Accent5 7 3 2 2" xfId="1139" xr:uid="{00000000-0005-0000-0000-00006D040000}"/>
    <cellStyle name="20% - Accent5 7 3 3" xfId="1140" xr:uid="{00000000-0005-0000-0000-00006E040000}"/>
    <cellStyle name="20% - Accent5 7 3 3 2" xfId="1141" xr:uid="{00000000-0005-0000-0000-00006F040000}"/>
    <cellStyle name="20% - Accent5 7 3 4" xfId="1142" xr:uid="{00000000-0005-0000-0000-000070040000}"/>
    <cellStyle name="20% - Accent5 7 4" xfId="1143" xr:uid="{00000000-0005-0000-0000-000071040000}"/>
    <cellStyle name="20% - Accent5 7 4 2" xfId="1144" xr:uid="{00000000-0005-0000-0000-000072040000}"/>
    <cellStyle name="20% - Accent5 7 5" xfId="1145" xr:uid="{00000000-0005-0000-0000-000073040000}"/>
    <cellStyle name="20% - Accent5 7 5 2" xfId="1146" xr:uid="{00000000-0005-0000-0000-000074040000}"/>
    <cellStyle name="20% - Accent5 7 6" xfId="1147" xr:uid="{00000000-0005-0000-0000-000075040000}"/>
    <cellStyle name="20% - Accent5 8" xfId="1148" xr:uid="{00000000-0005-0000-0000-000076040000}"/>
    <cellStyle name="20% - Accent5 8 2" xfId="1149" xr:uid="{00000000-0005-0000-0000-000077040000}"/>
    <cellStyle name="20% - Accent5 8 2 2" xfId="1150" xr:uid="{00000000-0005-0000-0000-000078040000}"/>
    <cellStyle name="20% - Accent5 8 2 2 2" xfId="1151" xr:uid="{00000000-0005-0000-0000-000079040000}"/>
    <cellStyle name="20% - Accent5 8 2 3" xfId="1152" xr:uid="{00000000-0005-0000-0000-00007A040000}"/>
    <cellStyle name="20% - Accent5 8 2 3 2" xfId="1153" xr:uid="{00000000-0005-0000-0000-00007B040000}"/>
    <cellStyle name="20% - Accent5 8 2 4" xfId="1154" xr:uid="{00000000-0005-0000-0000-00007C040000}"/>
    <cellStyle name="20% - Accent5 8 3" xfId="1155" xr:uid="{00000000-0005-0000-0000-00007D040000}"/>
    <cellStyle name="20% - Accent5 8 3 2" xfId="1156" xr:uid="{00000000-0005-0000-0000-00007E040000}"/>
    <cellStyle name="20% - Accent5 8 4" xfId="1157" xr:uid="{00000000-0005-0000-0000-00007F040000}"/>
    <cellStyle name="20% - Accent5 8 4 2" xfId="1158" xr:uid="{00000000-0005-0000-0000-000080040000}"/>
    <cellStyle name="20% - Accent5 8 5" xfId="1159" xr:uid="{00000000-0005-0000-0000-000081040000}"/>
    <cellStyle name="20% - Accent5 9" xfId="1160" xr:uid="{00000000-0005-0000-0000-000082040000}"/>
    <cellStyle name="20% - Accent5 9 2" xfId="1161" xr:uid="{00000000-0005-0000-0000-000083040000}"/>
    <cellStyle name="20% - Accent5 9 2 2" xfId="1162" xr:uid="{00000000-0005-0000-0000-000084040000}"/>
    <cellStyle name="20% - Accent5 9 2 2 2" xfId="1163" xr:uid="{00000000-0005-0000-0000-000085040000}"/>
    <cellStyle name="20% - Accent5 9 2 3" xfId="1164" xr:uid="{00000000-0005-0000-0000-000086040000}"/>
    <cellStyle name="20% - Accent5 9 2 3 2" xfId="1165" xr:uid="{00000000-0005-0000-0000-000087040000}"/>
    <cellStyle name="20% - Accent5 9 2 4" xfId="1166" xr:uid="{00000000-0005-0000-0000-000088040000}"/>
    <cellStyle name="20% - Accent5 9 3" xfId="1167" xr:uid="{00000000-0005-0000-0000-000089040000}"/>
    <cellStyle name="20% - Accent5 9 3 2" xfId="1168" xr:uid="{00000000-0005-0000-0000-00008A040000}"/>
    <cellStyle name="20% - Accent5 9 4" xfId="1169" xr:uid="{00000000-0005-0000-0000-00008B040000}"/>
    <cellStyle name="20% - Accent5 9 4 2" xfId="1170" xr:uid="{00000000-0005-0000-0000-00008C040000}"/>
    <cellStyle name="20% - Accent5 9 5" xfId="1171" xr:uid="{00000000-0005-0000-0000-00008D040000}"/>
    <cellStyle name="20% - Accent6 10" xfId="1172" xr:uid="{00000000-0005-0000-0000-00008E040000}"/>
    <cellStyle name="20% - Accent6 10 2" xfId="1173" xr:uid="{00000000-0005-0000-0000-00008F040000}"/>
    <cellStyle name="20% - Accent6 10 2 2" xfId="1174" xr:uid="{00000000-0005-0000-0000-000090040000}"/>
    <cellStyle name="20% - Accent6 10 2 2 2" xfId="1175" xr:uid="{00000000-0005-0000-0000-000091040000}"/>
    <cellStyle name="20% - Accent6 10 2 3" xfId="1176" xr:uid="{00000000-0005-0000-0000-000092040000}"/>
    <cellStyle name="20% - Accent6 10 2 3 2" xfId="1177" xr:uid="{00000000-0005-0000-0000-000093040000}"/>
    <cellStyle name="20% - Accent6 10 2 4" xfId="1178" xr:uid="{00000000-0005-0000-0000-000094040000}"/>
    <cellStyle name="20% - Accent6 10 3" xfId="1179" xr:uid="{00000000-0005-0000-0000-000095040000}"/>
    <cellStyle name="20% - Accent6 10 3 2" xfId="1180" xr:uid="{00000000-0005-0000-0000-000096040000}"/>
    <cellStyle name="20% - Accent6 10 4" xfId="1181" xr:uid="{00000000-0005-0000-0000-000097040000}"/>
    <cellStyle name="20% - Accent6 10 4 2" xfId="1182" xr:uid="{00000000-0005-0000-0000-000098040000}"/>
    <cellStyle name="20% - Accent6 10 5" xfId="1183" xr:uid="{00000000-0005-0000-0000-000099040000}"/>
    <cellStyle name="20% - Accent6 11" xfId="1184" xr:uid="{00000000-0005-0000-0000-00009A040000}"/>
    <cellStyle name="20% - Accent6 11 2" xfId="1185" xr:uid="{00000000-0005-0000-0000-00009B040000}"/>
    <cellStyle name="20% - Accent6 11 2 2" xfId="1186" xr:uid="{00000000-0005-0000-0000-00009C040000}"/>
    <cellStyle name="20% - Accent6 11 2 2 2" xfId="1187" xr:uid="{00000000-0005-0000-0000-00009D040000}"/>
    <cellStyle name="20% - Accent6 11 2 3" xfId="1188" xr:uid="{00000000-0005-0000-0000-00009E040000}"/>
    <cellStyle name="20% - Accent6 11 2 3 2" xfId="1189" xr:uid="{00000000-0005-0000-0000-00009F040000}"/>
    <cellStyle name="20% - Accent6 11 2 4" xfId="1190" xr:uid="{00000000-0005-0000-0000-0000A0040000}"/>
    <cellStyle name="20% - Accent6 11 3" xfId="1191" xr:uid="{00000000-0005-0000-0000-0000A1040000}"/>
    <cellStyle name="20% - Accent6 11 3 2" xfId="1192" xr:uid="{00000000-0005-0000-0000-0000A2040000}"/>
    <cellStyle name="20% - Accent6 11 4" xfId="1193" xr:uid="{00000000-0005-0000-0000-0000A3040000}"/>
    <cellStyle name="20% - Accent6 11 4 2" xfId="1194" xr:uid="{00000000-0005-0000-0000-0000A4040000}"/>
    <cellStyle name="20% - Accent6 11 5" xfId="1195" xr:uid="{00000000-0005-0000-0000-0000A5040000}"/>
    <cellStyle name="20% - Accent6 12" xfId="1196" xr:uid="{00000000-0005-0000-0000-0000A6040000}"/>
    <cellStyle name="20% - Accent6 12 2" xfId="1197" xr:uid="{00000000-0005-0000-0000-0000A7040000}"/>
    <cellStyle name="20% - Accent6 12 2 2" xfId="1198" xr:uid="{00000000-0005-0000-0000-0000A8040000}"/>
    <cellStyle name="20% - Accent6 12 3" xfId="1199" xr:uid="{00000000-0005-0000-0000-0000A9040000}"/>
    <cellStyle name="20% - Accent6 12 3 2" xfId="1200" xr:uid="{00000000-0005-0000-0000-0000AA040000}"/>
    <cellStyle name="20% - Accent6 12 4" xfId="1201" xr:uid="{00000000-0005-0000-0000-0000AB040000}"/>
    <cellStyle name="20% - Accent6 13" xfId="1202" xr:uid="{00000000-0005-0000-0000-0000AC040000}"/>
    <cellStyle name="20% - Accent6 13 2" xfId="1203" xr:uid="{00000000-0005-0000-0000-0000AD040000}"/>
    <cellStyle name="20% - Accent6 13 2 2" xfId="1204" xr:uid="{00000000-0005-0000-0000-0000AE040000}"/>
    <cellStyle name="20% - Accent6 13 3" xfId="1205" xr:uid="{00000000-0005-0000-0000-0000AF040000}"/>
    <cellStyle name="20% - Accent6 13 3 2" xfId="1206" xr:uid="{00000000-0005-0000-0000-0000B0040000}"/>
    <cellStyle name="20% - Accent6 13 4" xfId="1207" xr:uid="{00000000-0005-0000-0000-0000B1040000}"/>
    <cellStyle name="20% - Accent6 14" xfId="1208" xr:uid="{00000000-0005-0000-0000-0000B2040000}"/>
    <cellStyle name="20% - Accent6 14 2" xfId="1209" xr:uid="{00000000-0005-0000-0000-0000B3040000}"/>
    <cellStyle name="20% - Accent6 14 2 2" xfId="1210" xr:uid="{00000000-0005-0000-0000-0000B4040000}"/>
    <cellStyle name="20% - Accent6 14 3" xfId="1211" xr:uid="{00000000-0005-0000-0000-0000B5040000}"/>
    <cellStyle name="20% - Accent6 14 3 2" xfId="1212" xr:uid="{00000000-0005-0000-0000-0000B6040000}"/>
    <cellStyle name="20% - Accent6 14 4" xfId="1213" xr:uid="{00000000-0005-0000-0000-0000B7040000}"/>
    <cellStyle name="20% - Accent6 15" xfId="1214" xr:uid="{00000000-0005-0000-0000-0000B8040000}"/>
    <cellStyle name="20% - Accent6 15 2" xfId="1215" xr:uid="{00000000-0005-0000-0000-0000B9040000}"/>
    <cellStyle name="20% - Accent6 15 2 2" xfId="1216" xr:uid="{00000000-0005-0000-0000-0000BA040000}"/>
    <cellStyle name="20% - Accent6 15 3" xfId="1217" xr:uid="{00000000-0005-0000-0000-0000BB040000}"/>
    <cellStyle name="20% - Accent6 15 3 2" xfId="1218" xr:uid="{00000000-0005-0000-0000-0000BC040000}"/>
    <cellStyle name="20% - Accent6 15 4" xfId="1219" xr:uid="{00000000-0005-0000-0000-0000BD040000}"/>
    <cellStyle name="20% - Accent6 16" xfId="1220" xr:uid="{00000000-0005-0000-0000-0000BE040000}"/>
    <cellStyle name="20% - Accent6 16 2" xfId="1221" xr:uid="{00000000-0005-0000-0000-0000BF040000}"/>
    <cellStyle name="20% - Accent6 17" xfId="1222" xr:uid="{00000000-0005-0000-0000-0000C0040000}"/>
    <cellStyle name="20% - Accent6 17 2" xfId="1223" xr:uid="{00000000-0005-0000-0000-0000C1040000}"/>
    <cellStyle name="20% - Accent6 17 2 2" xfId="1224" xr:uid="{00000000-0005-0000-0000-0000C2040000}"/>
    <cellStyle name="20% - Accent6 17 3" xfId="1225" xr:uid="{00000000-0005-0000-0000-0000C3040000}"/>
    <cellStyle name="20% - Accent6 18" xfId="1226" xr:uid="{00000000-0005-0000-0000-0000C4040000}"/>
    <cellStyle name="20% - Accent6 18 2" xfId="1227" xr:uid="{00000000-0005-0000-0000-0000C5040000}"/>
    <cellStyle name="20% - Accent6 18 2 2" xfId="1228" xr:uid="{00000000-0005-0000-0000-0000C6040000}"/>
    <cellStyle name="20% - Accent6 18 3" xfId="1229" xr:uid="{00000000-0005-0000-0000-0000C7040000}"/>
    <cellStyle name="20% - Accent6 19" xfId="1230" xr:uid="{00000000-0005-0000-0000-0000C8040000}"/>
    <cellStyle name="20% - Accent6 2" xfId="1231" xr:uid="{00000000-0005-0000-0000-0000C9040000}"/>
    <cellStyle name="20% - Accent6 2 2" xfId="1232" xr:uid="{00000000-0005-0000-0000-0000CA040000}"/>
    <cellStyle name="20% - Accent6 2 2 2" xfId="1233" xr:uid="{00000000-0005-0000-0000-0000CB040000}"/>
    <cellStyle name="20% - Accent6 2 2 2 2" xfId="1234" xr:uid="{00000000-0005-0000-0000-0000CC040000}"/>
    <cellStyle name="20% - Accent6 2 2 2 2 2" xfId="1235" xr:uid="{00000000-0005-0000-0000-0000CD040000}"/>
    <cellStyle name="20% - Accent6 2 2 2 3" xfId="1236" xr:uid="{00000000-0005-0000-0000-0000CE040000}"/>
    <cellStyle name="20% - Accent6 2 2 2 3 2" xfId="1237" xr:uid="{00000000-0005-0000-0000-0000CF040000}"/>
    <cellStyle name="20% - Accent6 2 2 2 4" xfId="1238" xr:uid="{00000000-0005-0000-0000-0000D0040000}"/>
    <cellStyle name="20% - Accent6 2 2 3" xfId="1239" xr:uid="{00000000-0005-0000-0000-0000D1040000}"/>
    <cellStyle name="20% - Accent6 2 2 3 2" xfId="1240" xr:uid="{00000000-0005-0000-0000-0000D2040000}"/>
    <cellStyle name="20% - Accent6 2 2 4" xfId="1241" xr:uid="{00000000-0005-0000-0000-0000D3040000}"/>
    <cellStyle name="20% - Accent6 2 2 4 2" xfId="1242" xr:uid="{00000000-0005-0000-0000-0000D4040000}"/>
    <cellStyle name="20% - Accent6 2 2 5" xfId="1243" xr:uid="{00000000-0005-0000-0000-0000D5040000}"/>
    <cellStyle name="20% - Accent6 2 3" xfId="1244" xr:uid="{00000000-0005-0000-0000-0000D6040000}"/>
    <cellStyle name="20% - Accent6 2 3 2" xfId="1245" xr:uid="{00000000-0005-0000-0000-0000D7040000}"/>
    <cellStyle name="20% - Accent6 2 3 2 2" xfId="1246" xr:uid="{00000000-0005-0000-0000-0000D8040000}"/>
    <cellStyle name="20% - Accent6 2 3 3" xfId="1247" xr:uid="{00000000-0005-0000-0000-0000D9040000}"/>
    <cellStyle name="20% - Accent6 2 3 3 2" xfId="1248" xr:uid="{00000000-0005-0000-0000-0000DA040000}"/>
    <cellStyle name="20% - Accent6 2 3 4" xfId="1249" xr:uid="{00000000-0005-0000-0000-0000DB040000}"/>
    <cellStyle name="20% - Accent6 2 4" xfId="1250" xr:uid="{00000000-0005-0000-0000-0000DC040000}"/>
    <cellStyle name="20% - Accent6 2 4 2" xfId="1251" xr:uid="{00000000-0005-0000-0000-0000DD040000}"/>
    <cellStyle name="20% - Accent6 2 5" xfId="1252" xr:uid="{00000000-0005-0000-0000-0000DE040000}"/>
    <cellStyle name="20% - Accent6 2 5 2" xfId="1253" xr:uid="{00000000-0005-0000-0000-0000DF040000}"/>
    <cellStyle name="20% - Accent6 2 6" xfId="1254" xr:uid="{00000000-0005-0000-0000-0000E0040000}"/>
    <cellStyle name="20% - Accent6 20" xfId="1255" xr:uid="{00000000-0005-0000-0000-0000E1040000}"/>
    <cellStyle name="20% - Accent6 21" xfId="1256" xr:uid="{00000000-0005-0000-0000-0000E2040000}"/>
    <cellStyle name="20% - Accent6 22" xfId="1257" xr:uid="{00000000-0005-0000-0000-0000E3040000}"/>
    <cellStyle name="20% - Accent6 23" xfId="1258" xr:uid="{00000000-0005-0000-0000-0000E4040000}"/>
    <cellStyle name="20% - Accent6 24" xfId="1259" xr:uid="{00000000-0005-0000-0000-0000E5040000}"/>
    <cellStyle name="20% - Accent6 25" xfId="1260" xr:uid="{00000000-0005-0000-0000-0000E6040000}"/>
    <cellStyle name="20% - Accent6 3" xfId="1261" xr:uid="{00000000-0005-0000-0000-0000E7040000}"/>
    <cellStyle name="20% - Accent6 3 2" xfId="1262" xr:uid="{00000000-0005-0000-0000-0000E8040000}"/>
    <cellStyle name="20% - Accent6 3 2 2" xfId="1263" xr:uid="{00000000-0005-0000-0000-0000E9040000}"/>
    <cellStyle name="20% - Accent6 3 2 2 2" xfId="1264" xr:uid="{00000000-0005-0000-0000-0000EA040000}"/>
    <cellStyle name="20% - Accent6 3 2 2 2 2" xfId="1265" xr:uid="{00000000-0005-0000-0000-0000EB040000}"/>
    <cellStyle name="20% - Accent6 3 2 2 3" xfId="1266" xr:uid="{00000000-0005-0000-0000-0000EC040000}"/>
    <cellStyle name="20% - Accent6 3 2 2 3 2" xfId="1267" xr:uid="{00000000-0005-0000-0000-0000ED040000}"/>
    <cellStyle name="20% - Accent6 3 2 2 4" xfId="1268" xr:uid="{00000000-0005-0000-0000-0000EE040000}"/>
    <cellStyle name="20% - Accent6 3 2 3" xfId="1269" xr:uid="{00000000-0005-0000-0000-0000EF040000}"/>
    <cellStyle name="20% - Accent6 3 2 3 2" xfId="1270" xr:uid="{00000000-0005-0000-0000-0000F0040000}"/>
    <cellStyle name="20% - Accent6 3 2 4" xfId="1271" xr:uid="{00000000-0005-0000-0000-0000F1040000}"/>
    <cellStyle name="20% - Accent6 3 2 4 2" xfId="1272" xr:uid="{00000000-0005-0000-0000-0000F2040000}"/>
    <cellStyle name="20% - Accent6 3 2 5" xfId="1273" xr:uid="{00000000-0005-0000-0000-0000F3040000}"/>
    <cellStyle name="20% - Accent6 3 3" xfId="1274" xr:uid="{00000000-0005-0000-0000-0000F4040000}"/>
    <cellStyle name="20% - Accent6 3 3 2" xfId="1275" xr:uid="{00000000-0005-0000-0000-0000F5040000}"/>
    <cellStyle name="20% - Accent6 3 3 2 2" xfId="1276" xr:uid="{00000000-0005-0000-0000-0000F6040000}"/>
    <cellStyle name="20% - Accent6 3 3 3" xfId="1277" xr:uid="{00000000-0005-0000-0000-0000F7040000}"/>
    <cellStyle name="20% - Accent6 3 3 3 2" xfId="1278" xr:uid="{00000000-0005-0000-0000-0000F8040000}"/>
    <cellStyle name="20% - Accent6 3 3 4" xfId="1279" xr:uid="{00000000-0005-0000-0000-0000F9040000}"/>
    <cellStyle name="20% - Accent6 3 4" xfId="1280" xr:uid="{00000000-0005-0000-0000-0000FA040000}"/>
    <cellStyle name="20% - Accent6 3 4 2" xfId="1281" xr:uid="{00000000-0005-0000-0000-0000FB040000}"/>
    <cellStyle name="20% - Accent6 3 5" xfId="1282" xr:uid="{00000000-0005-0000-0000-0000FC040000}"/>
    <cellStyle name="20% - Accent6 3 5 2" xfId="1283" xr:uid="{00000000-0005-0000-0000-0000FD040000}"/>
    <cellStyle name="20% - Accent6 3 6" xfId="1284" xr:uid="{00000000-0005-0000-0000-0000FE040000}"/>
    <cellStyle name="20% - Accent6 4" xfId="1285" xr:uid="{00000000-0005-0000-0000-0000FF040000}"/>
    <cellStyle name="20% - Accent6 4 2" xfId="1286" xr:uid="{00000000-0005-0000-0000-000000050000}"/>
    <cellStyle name="20% - Accent6 4 2 2" xfId="1287" xr:uid="{00000000-0005-0000-0000-000001050000}"/>
    <cellStyle name="20% - Accent6 4 2 2 2" xfId="1288" xr:uid="{00000000-0005-0000-0000-000002050000}"/>
    <cellStyle name="20% - Accent6 4 2 2 2 2" xfId="1289" xr:uid="{00000000-0005-0000-0000-000003050000}"/>
    <cellStyle name="20% - Accent6 4 2 2 3" xfId="1290" xr:uid="{00000000-0005-0000-0000-000004050000}"/>
    <cellStyle name="20% - Accent6 4 2 2 3 2" xfId="1291" xr:uid="{00000000-0005-0000-0000-000005050000}"/>
    <cellStyle name="20% - Accent6 4 2 2 4" xfId="1292" xr:uid="{00000000-0005-0000-0000-000006050000}"/>
    <cellStyle name="20% - Accent6 4 2 3" xfId="1293" xr:uid="{00000000-0005-0000-0000-000007050000}"/>
    <cellStyle name="20% - Accent6 4 2 3 2" xfId="1294" xr:uid="{00000000-0005-0000-0000-000008050000}"/>
    <cellStyle name="20% - Accent6 4 2 4" xfId="1295" xr:uid="{00000000-0005-0000-0000-000009050000}"/>
    <cellStyle name="20% - Accent6 4 2 4 2" xfId="1296" xr:uid="{00000000-0005-0000-0000-00000A050000}"/>
    <cellStyle name="20% - Accent6 4 2 5" xfId="1297" xr:uid="{00000000-0005-0000-0000-00000B050000}"/>
    <cellStyle name="20% - Accent6 4 3" xfId="1298" xr:uid="{00000000-0005-0000-0000-00000C050000}"/>
    <cellStyle name="20% - Accent6 4 3 2" xfId="1299" xr:uid="{00000000-0005-0000-0000-00000D050000}"/>
    <cellStyle name="20% - Accent6 4 3 2 2" xfId="1300" xr:uid="{00000000-0005-0000-0000-00000E050000}"/>
    <cellStyle name="20% - Accent6 4 3 3" xfId="1301" xr:uid="{00000000-0005-0000-0000-00000F050000}"/>
    <cellStyle name="20% - Accent6 4 3 3 2" xfId="1302" xr:uid="{00000000-0005-0000-0000-000010050000}"/>
    <cellStyle name="20% - Accent6 4 3 4" xfId="1303" xr:uid="{00000000-0005-0000-0000-000011050000}"/>
    <cellStyle name="20% - Accent6 4 4" xfId="1304" xr:uid="{00000000-0005-0000-0000-000012050000}"/>
    <cellStyle name="20% - Accent6 4 4 2" xfId="1305" xr:uid="{00000000-0005-0000-0000-000013050000}"/>
    <cellStyle name="20% - Accent6 4 5" xfId="1306" xr:uid="{00000000-0005-0000-0000-000014050000}"/>
    <cellStyle name="20% - Accent6 4 5 2" xfId="1307" xr:uid="{00000000-0005-0000-0000-000015050000}"/>
    <cellStyle name="20% - Accent6 4 6" xfId="1308" xr:uid="{00000000-0005-0000-0000-000016050000}"/>
    <cellStyle name="20% - Accent6 5" xfId="1309" xr:uid="{00000000-0005-0000-0000-000017050000}"/>
    <cellStyle name="20% - Accent6 5 2" xfId="1310" xr:uid="{00000000-0005-0000-0000-000018050000}"/>
    <cellStyle name="20% - Accent6 5 2 2" xfId="1311" xr:uid="{00000000-0005-0000-0000-000019050000}"/>
    <cellStyle name="20% - Accent6 5 2 2 2" xfId="1312" xr:uid="{00000000-0005-0000-0000-00001A050000}"/>
    <cellStyle name="20% - Accent6 5 2 2 2 2" xfId="1313" xr:uid="{00000000-0005-0000-0000-00001B050000}"/>
    <cellStyle name="20% - Accent6 5 2 2 3" xfId="1314" xr:uid="{00000000-0005-0000-0000-00001C050000}"/>
    <cellStyle name="20% - Accent6 5 2 2 3 2" xfId="1315" xr:uid="{00000000-0005-0000-0000-00001D050000}"/>
    <cellStyle name="20% - Accent6 5 2 2 4" xfId="1316" xr:uid="{00000000-0005-0000-0000-00001E050000}"/>
    <cellStyle name="20% - Accent6 5 2 3" xfId="1317" xr:uid="{00000000-0005-0000-0000-00001F050000}"/>
    <cellStyle name="20% - Accent6 5 2 3 2" xfId="1318" xr:uid="{00000000-0005-0000-0000-000020050000}"/>
    <cellStyle name="20% - Accent6 5 2 4" xfId="1319" xr:uid="{00000000-0005-0000-0000-000021050000}"/>
    <cellStyle name="20% - Accent6 5 2 4 2" xfId="1320" xr:uid="{00000000-0005-0000-0000-000022050000}"/>
    <cellStyle name="20% - Accent6 5 2 5" xfId="1321" xr:uid="{00000000-0005-0000-0000-000023050000}"/>
    <cellStyle name="20% - Accent6 5 3" xfId="1322" xr:uid="{00000000-0005-0000-0000-000024050000}"/>
    <cellStyle name="20% - Accent6 5 3 2" xfId="1323" xr:uid="{00000000-0005-0000-0000-000025050000}"/>
    <cellStyle name="20% - Accent6 5 3 2 2" xfId="1324" xr:uid="{00000000-0005-0000-0000-000026050000}"/>
    <cellStyle name="20% - Accent6 5 3 3" xfId="1325" xr:uid="{00000000-0005-0000-0000-000027050000}"/>
    <cellStyle name="20% - Accent6 5 3 3 2" xfId="1326" xr:uid="{00000000-0005-0000-0000-000028050000}"/>
    <cellStyle name="20% - Accent6 5 3 4" xfId="1327" xr:uid="{00000000-0005-0000-0000-000029050000}"/>
    <cellStyle name="20% - Accent6 5 4" xfId="1328" xr:uid="{00000000-0005-0000-0000-00002A050000}"/>
    <cellStyle name="20% - Accent6 5 4 2" xfId="1329" xr:uid="{00000000-0005-0000-0000-00002B050000}"/>
    <cellStyle name="20% - Accent6 5 5" xfId="1330" xr:uid="{00000000-0005-0000-0000-00002C050000}"/>
    <cellStyle name="20% - Accent6 5 5 2" xfId="1331" xr:uid="{00000000-0005-0000-0000-00002D050000}"/>
    <cellStyle name="20% - Accent6 5 6" xfId="1332" xr:uid="{00000000-0005-0000-0000-00002E050000}"/>
    <cellStyle name="20% - Accent6 6" xfId="1333" xr:uid="{00000000-0005-0000-0000-00002F050000}"/>
    <cellStyle name="20% - Accent6 6 2" xfId="1334" xr:uid="{00000000-0005-0000-0000-000030050000}"/>
    <cellStyle name="20% - Accent6 6 2 2" xfId="1335" xr:uid="{00000000-0005-0000-0000-000031050000}"/>
    <cellStyle name="20% - Accent6 6 2 2 2" xfId="1336" xr:uid="{00000000-0005-0000-0000-000032050000}"/>
    <cellStyle name="20% - Accent6 6 2 2 2 2" xfId="1337" xr:uid="{00000000-0005-0000-0000-000033050000}"/>
    <cellStyle name="20% - Accent6 6 2 2 3" xfId="1338" xr:uid="{00000000-0005-0000-0000-000034050000}"/>
    <cellStyle name="20% - Accent6 6 2 2 3 2" xfId="1339" xr:uid="{00000000-0005-0000-0000-000035050000}"/>
    <cellStyle name="20% - Accent6 6 2 2 4" xfId="1340" xr:uid="{00000000-0005-0000-0000-000036050000}"/>
    <cellStyle name="20% - Accent6 6 2 3" xfId="1341" xr:uid="{00000000-0005-0000-0000-000037050000}"/>
    <cellStyle name="20% - Accent6 6 2 3 2" xfId="1342" xr:uid="{00000000-0005-0000-0000-000038050000}"/>
    <cellStyle name="20% - Accent6 6 2 4" xfId="1343" xr:uid="{00000000-0005-0000-0000-000039050000}"/>
    <cellStyle name="20% - Accent6 6 2 4 2" xfId="1344" xr:uid="{00000000-0005-0000-0000-00003A050000}"/>
    <cellStyle name="20% - Accent6 6 2 5" xfId="1345" xr:uid="{00000000-0005-0000-0000-00003B050000}"/>
    <cellStyle name="20% - Accent6 6 3" xfId="1346" xr:uid="{00000000-0005-0000-0000-00003C050000}"/>
    <cellStyle name="20% - Accent6 6 3 2" xfId="1347" xr:uid="{00000000-0005-0000-0000-00003D050000}"/>
    <cellStyle name="20% - Accent6 6 3 2 2" xfId="1348" xr:uid="{00000000-0005-0000-0000-00003E050000}"/>
    <cellStyle name="20% - Accent6 6 3 3" xfId="1349" xr:uid="{00000000-0005-0000-0000-00003F050000}"/>
    <cellStyle name="20% - Accent6 6 3 3 2" xfId="1350" xr:uid="{00000000-0005-0000-0000-000040050000}"/>
    <cellStyle name="20% - Accent6 6 3 4" xfId="1351" xr:uid="{00000000-0005-0000-0000-000041050000}"/>
    <cellStyle name="20% - Accent6 6 4" xfId="1352" xr:uid="{00000000-0005-0000-0000-000042050000}"/>
    <cellStyle name="20% - Accent6 6 4 2" xfId="1353" xr:uid="{00000000-0005-0000-0000-000043050000}"/>
    <cellStyle name="20% - Accent6 6 5" xfId="1354" xr:uid="{00000000-0005-0000-0000-000044050000}"/>
    <cellStyle name="20% - Accent6 6 5 2" xfId="1355" xr:uid="{00000000-0005-0000-0000-000045050000}"/>
    <cellStyle name="20% - Accent6 6 6" xfId="1356" xr:uid="{00000000-0005-0000-0000-000046050000}"/>
    <cellStyle name="20% - Accent6 7" xfId="1357" xr:uid="{00000000-0005-0000-0000-000047050000}"/>
    <cellStyle name="20% - Accent6 7 2" xfId="1358" xr:uid="{00000000-0005-0000-0000-000048050000}"/>
    <cellStyle name="20% - Accent6 7 2 2" xfId="1359" xr:uid="{00000000-0005-0000-0000-000049050000}"/>
    <cellStyle name="20% - Accent6 7 2 2 2" xfId="1360" xr:uid="{00000000-0005-0000-0000-00004A050000}"/>
    <cellStyle name="20% - Accent6 7 2 2 2 2" xfId="1361" xr:uid="{00000000-0005-0000-0000-00004B050000}"/>
    <cellStyle name="20% - Accent6 7 2 2 3" xfId="1362" xr:uid="{00000000-0005-0000-0000-00004C050000}"/>
    <cellStyle name="20% - Accent6 7 2 2 3 2" xfId="1363" xr:uid="{00000000-0005-0000-0000-00004D050000}"/>
    <cellStyle name="20% - Accent6 7 2 2 4" xfId="1364" xr:uid="{00000000-0005-0000-0000-00004E050000}"/>
    <cellStyle name="20% - Accent6 7 2 3" xfId="1365" xr:uid="{00000000-0005-0000-0000-00004F050000}"/>
    <cellStyle name="20% - Accent6 7 2 3 2" xfId="1366" xr:uid="{00000000-0005-0000-0000-000050050000}"/>
    <cellStyle name="20% - Accent6 7 2 4" xfId="1367" xr:uid="{00000000-0005-0000-0000-000051050000}"/>
    <cellStyle name="20% - Accent6 7 2 4 2" xfId="1368" xr:uid="{00000000-0005-0000-0000-000052050000}"/>
    <cellStyle name="20% - Accent6 7 2 5" xfId="1369" xr:uid="{00000000-0005-0000-0000-000053050000}"/>
    <cellStyle name="20% - Accent6 7 3" xfId="1370" xr:uid="{00000000-0005-0000-0000-000054050000}"/>
    <cellStyle name="20% - Accent6 7 3 2" xfId="1371" xr:uid="{00000000-0005-0000-0000-000055050000}"/>
    <cellStyle name="20% - Accent6 7 3 2 2" xfId="1372" xr:uid="{00000000-0005-0000-0000-000056050000}"/>
    <cellStyle name="20% - Accent6 7 3 3" xfId="1373" xr:uid="{00000000-0005-0000-0000-000057050000}"/>
    <cellStyle name="20% - Accent6 7 3 3 2" xfId="1374" xr:uid="{00000000-0005-0000-0000-000058050000}"/>
    <cellStyle name="20% - Accent6 7 3 4" xfId="1375" xr:uid="{00000000-0005-0000-0000-000059050000}"/>
    <cellStyle name="20% - Accent6 7 4" xfId="1376" xr:uid="{00000000-0005-0000-0000-00005A050000}"/>
    <cellStyle name="20% - Accent6 7 4 2" xfId="1377" xr:uid="{00000000-0005-0000-0000-00005B050000}"/>
    <cellStyle name="20% - Accent6 7 5" xfId="1378" xr:uid="{00000000-0005-0000-0000-00005C050000}"/>
    <cellStyle name="20% - Accent6 7 5 2" xfId="1379" xr:uid="{00000000-0005-0000-0000-00005D050000}"/>
    <cellStyle name="20% - Accent6 7 6" xfId="1380" xr:uid="{00000000-0005-0000-0000-00005E050000}"/>
    <cellStyle name="20% - Accent6 8" xfId="1381" xr:uid="{00000000-0005-0000-0000-00005F050000}"/>
    <cellStyle name="20% - Accent6 8 2" xfId="1382" xr:uid="{00000000-0005-0000-0000-000060050000}"/>
    <cellStyle name="20% - Accent6 8 2 2" xfId="1383" xr:uid="{00000000-0005-0000-0000-000061050000}"/>
    <cellStyle name="20% - Accent6 8 2 2 2" xfId="1384" xr:uid="{00000000-0005-0000-0000-000062050000}"/>
    <cellStyle name="20% - Accent6 8 2 3" xfId="1385" xr:uid="{00000000-0005-0000-0000-000063050000}"/>
    <cellStyle name="20% - Accent6 8 2 3 2" xfId="1386" xr:uid="{00000000-0005-0000-0000-000064050000}"/>
    <cellStyle name="20% - Accent6 8 2 4" xfId="1387" xr:uid="{00000000-0005-0000-0000-000065050000}"/>
    <cellStyle name="20% - Accent6 8 3" xfId="1388" xr:uid="{00000000-0005-0000-0000-000066050000}"/>
    <cellStyle name="20% - Accent6 8 3 2" xfId="1389" xr:uid="{00000000-0005-0000-0000-000067050000}"/>
    <cellStyle name="20% - Accent6 8 4" xfId="1390" xr:uid="{00000000-0005-0000-0000-000068050000}"/>
    <cellStyle name="20% - Accent6 8 4 2" xfId="1391" xr:uid="{00000000-0005-0000-0000-000069050000}"/>
    <cellStyle name="20% - Accent6 8 5" xfId="1392" xr:uid="{00000000-0005-0000-0000-00006A050000}"/>
    <cellStyle name="20% - Accent6 9" xfId="1393" xr:uid="{00000000-0005-0000-0000-00006B050000}"/>
    <cellStyle name="20% - Accent6 9 2" xfId="1394" xr:uid="{00000000-0005-0000-0000-00006C050000}"/>
    <cellStyle name="20% - Accent6 9 2 2" xfId="1395" xr:uid="{00000000-0005-0000-0000-00006D050000}"/>
    <cellStyle name="20% - Accent6 9 2 2 2" xfId="1396" xr:uid="{00000000-0005-0000-0000-00006E050000}"/>
    <cellStyle name="20% - Accent6 9 2 3" xfId="1397" xr:uid="{00000000-0005-0000-0000-00006F050000}"/>
    <cellStyle name="20% - Accent6 9 2 3 2" xfId="1398" xr:uid="{00000000-0005-0000-0000-000070050000}"/>
    <cellStyle name="20% - Accent6 9 2 4" xfId="1399" xr:uid="{00000000-0005-0000-0000-000071050000}"/>
    <cellStyle name="20% - Accent6 9 3" xfId="1400" xr:uid="{00000000-0005-0000-0000-000072050000}"/>
    <cellStyle name="20% - Accent6 9 3 2" xfId="1401" xr:uid="{00000000-0005-0000-0000-000073050000}"/>
    <cellStyle name="20% - Accent6 9 4" xfId="1402" xr:uid="{00000000-0005-0000-0000-000074050000}"/>
    <cellStyle name="20% - Accent6 9 4 2" xfId="1403" xr:uid="{00000000-0005-0000-0000-000075050000}"/>
    <cellStyle name="20% - Accent6 9 5" xfId="1404" xr:uid="{00000000-0005-0000-0000-000076050000}"/>
    <cellStyle name="40% - Accent1 10" xfId="1405" xr:uid="{00000000-0005-0000-0000-000077050000}"/>
    <cellStyle name="40% - Accent1 10 2" xfId="1406" xr:uid="{00000000-0005-0000-0000-000078050000}"/>
    <cellStyle name="40% - Accent1 10 2 2" xfId="1407" xr:uid="{00000000-0005-0000-0000-000079050000}"/>
    <cellStyle name="40% - Accent1 10 2 2 2" xfId="1408" xr:uid="{00000000-0005-0000-0000-00007A050000}"/>
    <cellStyle name="40% - Accent1 10 2 3" xfId="1409" xr:uid="{00000000-0005-0000-0000-00007B050000}"/>
    <cellStyle name="40% - Accent1 10 2 3 2" xfId="1410" xr:uid="{00000000-0005-0000-0000-00007C050000}"/>
    <cellStyle name="40% - Accent1 10 2 4" xfId="1411" xr:uid="{00000000-0005-0000-0000-00007D050000}"/>
    <cellStyle name="40% - Accent1 10 3" xfId="1412" xr:uid="{00000000-0005-0000-0000-00007E050000}"/>
    <cellStyle name="40% - Accent1 10 3 2" xfId="1413" xr:uid="{00000000-0005-0000-0000-00007F050000}"/>
    <cellStyle name="40% - Accent1 10 4" xfId="1414" xr:uid="{00000000-0005-0000-0000-000080050000}"/>
    <cellStyle name="40% - Accent1 10 4 2" xfId="1415" xr:uid="{00000000-0005-0000-0000-000081050000}"/>
    <cellStyle name="40% - Accent1 10 5" xfId="1416" xr:uid="{00000000-0005-0000-0000-000082050000}"/>
    <cellStyle name="40% - Accent1 11" xfId="1417" xr:uid="{00000000-0005-0000-0000-000083050000}"/>
    <cellStyle name="40% - Accent1 11 2" xfId="1418" xr:uid="{00000000-0005-0000-0000-000084050000}"/>
    <cellStyle name="40% - Accent1 11 2 2" xfId="1419" xr:uid="{00000000-0005-0000-0000-000085050000}"/>
    <cellStyle name="40% - Accent1 11 2 2 2" xfId="1420" xr:uid="{00000000-0005-0000-0000-000086050000}"/>
    <cellStyle name="40% - Accent1 11 2 3" xfId="1421" xr:uid="{00000000-0005-0000-0000-000087050000}"/>
    <cellStyle name="40% - Accent1 11 2 3 2" xfId="1422" xr:uid="{00000000-0005-0000-0000-000088050000}"/>
    <cellStyle name="40% - Accent1 11 2 4" xfId="1423" xr:uid="{00000000-0005-0000-0000-000089050000}"/>
    <cellStyle name="40% - Accent1 11 3" xfId="1424" xr:uid="{00000000-0005-0000-0000-00008A050000}"/>
    <cellStyle name="40% - Accent1 11 3 2" xfId="1425" xr:uid="{00000000-0005-0000-0000-00008B050000}"/>
    <cellStyle name="40% - Accent1 11 4" xfId="1426" xr:uid="{00000000-0005-0000-0000-00008C050000}"/>
    <cellStyle name="40% - Accent1 11 4 2" xfId="1427" xr:uid="{00000000-0005-0000-0000-00008D050000}"/>
    <cellStyle name="40% - Accent1 11 5" xfId="1428" xr:uid="{00000000-0005-0000-0000-00008E050000}"/>
    <cellStyle name="40% - Accent1 12" xfId="1429" xr:uid="{00000000-0005-0000-0000-00008F050000}"/>
    <cellStyle name="40% - Accent1 12 2" xfId="1430" xr:uid="{00000000-0005-0000-0000-000090050000}"/>
    <cellStyle name="40% - Accent1 12 2 2" xfId="1431" xr:uid="{00000000-0005-0000-0000-000091050000}"/>
    <cellStyle name="40% - Accent1 12 3" xfId="1432" xr:uid="{00000000-0005-0000-0000-000092050000}"/>
    <cellStyle name="40% - Accent1 12 3 2" xfId="1433" xr:uid="{00000000-0005-0000-0000-000093050000}"/>
    <cellStyle name="40% - Accent1 12 4" xfId="1434" xr:uid="{00000000-0005-0000-0000-000094050000}"/>
    <cellStyle name="40% - Accent1 13" xfId="1435" xr:uid="{00000000-0005-0000-0000-000095050000}"/>
    <cellStyle name="40% - Accent1 13 2" xfId="1436" xr:uid="{00000000-0005-0000-0000-000096050000}"/>
    <cellStyle name="40% - Accent1 13 2 2" xfId="1437" xr:uid="{00000000-0005-0000-0000-000097050000}"/>
    <cellStyle name="40% - Accent1 13 3" xfId="1438" xr:uid="{00000000-0005-0000-0000-000098050000}"/>
    <cellStyle name="40% - Accent1 13 3 2" xfId="1439" xr:uid="{00000000-0005-0000-0000-000099050000}"/>
    <cellStyle name="40% - Accent1 13 4" xfId="1440" xr:uid="{00000000-0005-0000-0000-00009A050000}"/>
    <cellStyle name="40% - Accent1 14" xfId="1441" xr:uid="{00000000-0005-0000-0000-00009B050000}"/>
    <cellStyle name="40% - Accent1 14 2" xfId="1442" xr:uid="{00000000-0005-0000-0000-00009C050000}"/>
    <cellStyle name="40% - Accent1 14 2 2" xfId="1443" xr:uid="{00000000-0005-0000-0000-00009D050000}"/>
    <cellStyle name="40% - Accent1 14 3" xfId="1444" xr:uid="{00000000-0005-0000-0000-00009E050000}"/>
    <cellStyle name="40% - Accent1 14 3 2" xfId="1445" xr:uid="{00000000-0005-0000-0000-00009F050000}"/>
    <cellStyle name="40% - Accent1 14 4" xfId="1446" xr:uid="{00000000-0005-0000-0000-0000A0050000}"/>
    <cellStyle name="40% - Accent1 15" xfId="1447" xr:uid="{00000000-0005-0000-0000-0000A1050000}"/>
    <cellStyle name="40% - Accent1 15 2" xfId="1448" xr:uid="{00000000-0005-0000-0000-0000A2050000}"/>
    <cellStyle name="40% - Accent1 15 2 2" xfId="1449" xr:uid="{00000000-0005-0000-0000-0000A3050000}"/>
    <cellStyle name="40% - Accent1 15 3" xfId="1450" xr:uid="{00000000-0005-0000-0000-0000A4050000}"/>
    <cellStyle name="40% - Accent1 15 3 2" xfId="1451" xr:uid="{00000000-0005-0000-0000-0000A5050000}"/>
    <cellStyle name="40% - Accent1 15 4" xfId="1452" xr:uid="{00000000-0005-0000-0000-0000A6050000}"/>
    <cellStyle name="40% - Accent1 16" xfId="1453" xr:uid="{00000000-0005-0000-0000-0000A7050000}"/>
    <cellStyle name="40% - Accent1 16 2" xfId="1454" xr:uid="{00000000-0005-0000-0000-0000A8050000}"/>
    <cellStyle name="40% - Accent1 17" xfId="1455" xr:uid="{00000000-0005-0000-0000-0000A9050000}"/>
    <cellStyle name="40% - Accent1 17 2" xfId="1456" xr:uid="{00000000-0005-0000-0000-0000AA050000}"/>
    <cellStyle name="40% - Accent1 17 2 2" xfId="1457" xr:uid="{00000000-0005-0000-0000-0000AB050000}"/>
    <cellStyle name="40% - Accent1 17 3" xfId="1458" xr:uid="{00000000-0005-0000-0000-0000AC050000}"/>
    <cellStyle name="40% - Accent1 18" xfId="1459" xr:uid="{00000000-0005-0000-0000-0000AD050000}"/>
    <cellStyle name="40% - Accent1 18 2" xfId="1460" xr:uid="{00000000-0005-0000-0000-0000AE050000}"/>
    <cellStyle name="40% - Accent1 18 2 2" xfId="1461" xr:uid="{00000000-0005-0000-0000-0000AF050000}"/>
    <cellStyle name="40% - Accent1 18 3" xfId="1462" xr:uid="{00000000-0005-0000-0000-0000B0050000}"/>
    <cellStyle name="40% - Accent1 19" xfId="1463" xr:uid="{00000000-0005-0000-0000-0000B1050000}"/>
    <cellStyle name="40% - Accent1 2" xfId="1464" xr:uid="{00000000-0005-0000-0000-0000B2050000}"/>
    <cellStyle name="40% - Accent1 2 2" xfId="1465" xr:uid="{00000000-0005-0000-0000-0000B3050000}"/>
    <cellStyle name="40% - Accent1 2 2 2" xfId="1466" xr:uid="{00000000-0005-0000-0000-0000B4050000}"/>
    <cellStyle name="40% - Accent1 2 2 2 2" xfId="1467" xr:uid="{00000000-0005-0000-0000-0000B5050000}"/>
    <cellStyle name="40% - Accent1 2 2 2 2 2" xfId="1468" xr:uid="{00000000-0005-0000-0000-0000B6050000}"/>
    <cellStyle name="40% - Accent1 2 2 2 3" xfId="1469" xr:uid="{00000000-0005-0000-0000-0000B7050000}"/>
    <cellStyle name="40% - Accent1 2 2 2 3 2" xfId="1470" xr:uid="{00000000-0005-0000-0000-0000B8050000}"/>
    <cellStyle name="40% - Accent1 2 2 2 4" xfId="1471" xr:uid="{00000000-0005-0000-0000-0000B9050000}"/>
    <cellStyle name="40% - Accent1 2 2 3" xfId="1472" xr:uid="{00000000-0005-0000-0000-0000BA050000}"/>
    <cellStyle name="40% - Accent1 2 2 3 2" xfId="1473" xr:uid="{00000000-0005-0000-0000-0000BB050000}"/>
    <cellStyle name="40% - Accent1 2 2 4" xfId="1474" xr:uid="{00000000-0005-0000-0000-0000BC050000}"/>
    <cellStyle name="40% - Accent1 2 2 4 2" xfId="1475" xr:uid="{00000000-0005-0000-0000-0000BD050000}"/>
    <cellStyle name="40% - Accent1 2 2 5" xfId="1476" xr:uid="{00000000-0005-0000-0000-0000BE050000}"/>
    <cellStyle name="40% - Accent1 2 3" xfId="1477" xr:uid="{00000000-0005-0000-0000-0000BF050000}"/>
    <cellStyle name="40% - Accent1 2 3 2" xfId="1478" xr:uid="{00000000-0005-0000-0000-0000C0050000}"/>
    <cellStyle name="40% - Accent1 2 3 2 2" xfId="1479" xr:uid="{00000000-0005-0000-0000-0000C1050000}"/>
    <cellStyle name="40% - Accent1 2 3 3" xfId="1480" xr:uid="{00000000-0005-0000-0000-0000C2050000}"/>
    <cellStyle name="40% - Accent1 2 3 3 2" xfId="1481" xr:uid="{00000000-0005-0000-0000-0000C3050000}"/>
    <cellStyle name="40% - Accent1 2 3 4" xfId="1482" xr:uid="{00000000-0005-0000-0000-0000C4050000}"/>
    <cellStyle name="40% - Accent1 2 4" xfId="1483" xr:uid="{00000000-0005-0000-0000-0000C5050000}"/>
    <cellStyle name="40% - Accent1 2 4 2" xfId="1484" xr:uid="{00000000-0005-0000-0000-0000C6050000}"/>
    <cellStyle name="40% - Accent1 2 5" xfId="1485" xr:uid="{00000000-0005-0000-0000-0000C7050000}"/>
    <cellStyle name="40% - Accent1 2 5 2" xfId="1486" xr:uid="{00000000-0005-0000-0000-0000C8050000}"/>
    <cellStyle name="40% - Accent1 2 6" xfId="1487" xr:uid="{00000000-0005-0000-0000-0000C9050000}"/>
    <cellStyle name="40% - Accent1 20" xfId="1488" xr:uid="{00000000-0005-0000-0000-0000CA050000}"/>
    <cellStyle name="40% - Accent1 21" xfId="1489" xr:uid="{00000000-0005-0000-0000-0000CB050000}"/>
    <cellStyle name="40% - Accent1 22" xfId="1490" xr:uid="{00000000-0005-0000-0000-0000CC050000}"/>
    <cellStyle name="40% - Accent1 23" xfId="1491" xr:uid="{00000000-0005-0000-0000-0000CD050000}"/>
    <cellStyle name="40% - Accent1 24" xfId="1492" xr:uid="{00000000-0005-0000-0000-0000CE050000}"/>
    <cellStyle name="40% - Accent1 25" xfId="1493" xr:uid="{00000000-0005-0000-0000-0000CF050000}"/>
    <cellStyle name="40% - Accent1 3" xfId="1494" xr:uid="{00000000-0005-0000-0000-0000D0050000}"/>
    <cellStyle name="40% - Accent1 3 2" xfId="1495" xr:uid="{00000000-0005-0000-0000-0000D1050000}"/>
    <cellStyle name="40% - Accent1 3 2 2" xfId="1496" xr:uid="{00000000-0005-0000-0000-0000D2050000}"/>
    <cellStyle name="40% - Accent1 3 2 2 2" xfId="1497" xr:uid="{00000000-0005-0000-0000-0000D3050000}"/>
    <cellStyle name="40% - Accent1 3 2 2 2 2" xfId="1498" xr:uid="{00000000-0005-0000-0000-0000D4050000}"/>
    <cellStyle name="40% - Accent1 3 2 2 3" xfId="1499" xr:uid="{00000000-0005-0000-0000-0000D5050000}"/>
    <cellStyle name="40% - Accent1 3 2 2 3 2" xfId="1500" xr:uid="{00000000-0005-0000-0000-0000D6050000}"/>
    <cellStyle name="40% - Accent1 3 2 2 4" xfId="1501" xr:uid="{00000000-0005-0000-0000-0000D7050000}"/>
    <cellStyle name="40% - Accent1 3 2 3" xfId="1502" xr:uid="{00000000-0005-0000-0000-0000D8050000}"/>
    <cellStyle name="40% - Accent1 3 2 3 2" xfId="1503" xr:uid="{00000000-0005-0000-0000-0000D9050000}"/>
    <cellStyle name="40% - Accent1 3 2 4" xfId="1504" xr:uid="{00000000-0005-0000-0000-0000DA050000}"/>
    <cellStyle name="40% - Accent1 3 2 4 2" xfId="1505" xr:uid="{00000000-0005-0000-0000-0000DB050000}"/>
    <cellStyle name="40% - Accent1 3 2 5" xfId="1506" xr:uid="{00000000-0005-0000-0000-0000DC050000}"/>
    <cellStyle name="40% - Accent1 3 3" xfId="1507" xr:uid="{00000000-0005-0000-0000-0000DD050000}"/>
    <cellStyle name="40% - Accent1 3 3 2" xfId="1508" xr:uid="{00000000-0005-0000-0000-0000DE050000}"/>
    <cellStyle name="40% - Accent1 3 3 2 2" xfId="1509" xr:uid="{00000000-0005-0000-0000-0000DF050000}"/>
    <cellStyle name="40% - Accent1 3 3 3" xfId="1510" xr:uid="{00000000-0005-0000-0000-0000E0050000}"/>
    <cellStyle name="40% - Accent1 3 3 3 2" xfId="1511" xr:uid="{00000000-0005-0000-0000-0000E1050000}"/>
    <cellStyle name="40% - Accent1 3 3 4" xfId="1512" xr:uid="{00000000-0005-0000-0000-0000E2050000}"/>
    <cellStyle name="40% - Accent1 3 4" xfId="1513" xr:uid="{00000000-0005-0000-0000-0000E3050000}"/>
    <cellStyle name="40% - Accent1 3 4 2" xfId="1514" xr:uid="{00000000-0005-0000-0000-0000E4050000}"/>
    <cellStyle name="40% - Accent1 3 5" xfId="1515" xr:uid="{00000000-0005-0000-0000-0000E5050000}"/>
    <cellStyle name="40% - Accent1 3 5 2" xfId="1516" xr:uid="{00000000-0005-0000-0000-0000E6050000}"/>
    <cellStyle name="40% - Accent1 3 6" xfId="1517" xr:uid="{00000000-0005-0000-0000-0000E7050000}"/>
    <cellStyle name="40% - Accent1 4" xfId="1518" xr:uid="{00000000-0005-0000-0000-0000E8050000}"/>
    <cellStyle name="40% - Accent1 4 2" xfId="1519" xr:uid="{00000000-0005-0000-0000-0000E9050000}"/>
    <cellStyle name="40% - Accent1 4 2 2" xfId="1520" xr:uid="{00000000-0005-0000-0000-0000EA050000}"/>
    <cellStyle name="40% - Accent1 4 2 2 2" xfId="1521" xr:uid="{00000000-0005-0000-0000-0000EB050000}"/>
    <cellStyle name="40% - Accent1 4 2 2 2 2" xfId="1522" xr:uid="{00000000-0005-0000-0000-0000EC050000}"/>
    <cellStyle name="40% - Accent1 4 2 2 3" xfId="1523" xr:uid="{00000000-0005-0000-0000-0000ED050000}"/>
    <cellStyle name="40% - Accent1 4 2 2 3 2" xfId="1524" xr:uid="{00000000-0005-0000-0000-0000EE050000}"/>
    <cellStyle name="40% - Accent1 4 2 2 4" xfId="1525" xr:uid="{00000000-0005-0000-0000-0000EF050000}"/>
    <cellStyle name="40% - Accent1 4 2 3" xfId="1526" xr:uid="{00000000-0005-0000-0000-0000F0050000}"/>
    <cellStyle name="40% - Accent1 4 2 3 2" xfId="1527" xr:uid="{00000000-0005-0000-0000-0000F1050000}"/>
    <cellStyle name="40% - Accent1 4 2 4" xfId="1528" xr:uid="{00000000-0005-0000-0000-0000F2050000}"/>
    <cellStyle name="40% - Accent1 4 2 4 2" xfId="1529" xr:uid="{00000000-0005-0000-0000-0000F3050000}"/>
    <cellStyle name="40% - Accent1 4 2 5" xfId="1530" xr:uid="{00000000-0005-0000-0000-0000F4050000}"/>
    <cellStyle name="40% - Accent1 4 3" xfId="1531" xr:uid="{00000000-0005-0000-0000-0000F5050000}"/>
    <cellStyle name="40% - Accent1 4 3 2" xfId="1532" xr:uid="{00000000-0005-0000-0000-0000F6050000}"/>
    <cellStyle name="40% - Accent1 4 3 2 2" xfId="1533" xr:uid="{00000000-0005-0000-0000-0000F7050000}"/>
    <cellStyle name="40% - Accent1 4 3 3" xfId="1534" xr:uid="{00000000-0005-0000-0000-0000F8050000}"/>
    <cellStyle name="40% - Accent1 4 3 3 2" xfId="1535" xr:uid="{00000000-0005-0000-0000-0000F9050000}"/>
    <cellStyle name="40% - Accent1 4 3 4" xfId="1536" xr:uid="{00000000-0005-0000-0000-0000FA050000}"/>
    <cellStyle name="40% - Accent1 4 4" xfId="1537" xr:uid="{00000000-0005-0000-0000-0000FB050000}"/>
    <cellStyle name="40% - Accent1 4 4 2" xfId="1538" xr:uid="{00000000-0005-0000-0000-0000FC050000}"/>
    <cellStyle name="40% - Accent1 4 5" xfId="1539" xr:uid="{00000000-0005-0000-0000-0000FD050000}"/>
    <cellStyle name="40% - Accent1 4 5 2" xfId="1540" xr:uid="{00000000-0005-0000-0000-0000FE050000}"/>
    <cellStyle name="40% - Accent1 4 6" xfId="1541" xr:uid="{00000000-0005-0000-0000-0000FF050000}"/>
    <cellStyle name="40% - Accent1 5" xfId="1542" xr:uid="{00000000-0005-0000-0000-000000060000}"/>
    <cellStyle name="40% - Accent1 5 2" xfId="1543" xr:uid="{00000000-0005-0000-0000-000001060000}"/>
    <cellStyle name="40% - Accent1 5 2 2" xfId="1544" xr:uid="{00000000-0005-0000-0000-000002060000}"/>
    <cellStyle name="40% - Accent1 5 2 2 2" xfId="1545" xr:uid="{00000000-0005-0000-0000-000003060000}"/>
    <cellStyle name="40% - Accent1 5 2 2 2 2" xfId="1546" xr:uid="{00000000-0005-0000-0000-000004060000}"/>
    <cellStyle name="40% - Accent1 5 2 2 3" xfId="1547" xr:uid="{00000000-0005-0000-0000-000005060000}"/>
    <cellStyle name="40% - Accent1 5 2 2 3 2" xfId="1548" xr:uid="{00000000-0005-0000-0000-000006060000}"/>
    <cellStyle name="40% - Accent1 5 2 2 4" xfId="1549" xr:uid="{00000000-0005-0000-0000-000007060000}"/>
    <cellStyle name="40% - Accent1 5 2 3" xfId="1550" xr:uid="{00000000-0005-0000-0000-000008060000}"/>
    <cellStyle name="40% - Accent1 5 2 3 2" xfId="1551" xr:uid="{00000000-0005-0000-0000-000009060000}"/>
    <cellStyle name="40% - Accent1 5 2 4" xfId="1552" xr:uid="{00000000-0005-0000-0000-00000A060000}"/>
    <cellStyle name="40% - Accent1 5 2 4 2" xfId="1553" xr:uid="{00000000-0005-0000-0000-00000B060000}"/>
    <cellStyle name="40% - Accent1 5 2 5" xfId="1554" xr:uid="{00000000-0005-0000-0000-00000C060000}"/>
    <cellStyle name="40% - Accent1 5 3" xfId="1555" xr:uid="{00000000-0005-0000-0000-00000D060000}"/>
    <cellStyle name="40% - Accent1 5 3 2" xfId="1556" xr:uid="{00000000-0005-0000-0000-00000E060000}"/>
    <cellStyle name="40% - Accent1 5 3 2 2" xfId="1557" xr:uid="{00000000-0005-0000-0000-00000F060000}"/>
    <cellStyle name="40% - Accent1 5 3 3" xfId="1558" xr:uid="{00000000-0005-0000-0000-000010060000}"/>
    <cellStyle name="40% - Accent1 5 3 3 2" xfId="1559" xr:uid="{00000000-0005-0000-0000-000011060000}"/>
    <cellStyle name="40% - Accent1 5 3 4" xfId="1560" xr:uid="{00000000-0005-0000-0000-000012060000}"/>
    <cellStyle name="40% - Accent1 5 4" xfId="1561" xr:uid="{00000000-0005-0000-0000-000013060000}"/>
    <cellStyle name="40% - Accent1 5 4 2" xfId="1562" xr:uid="{00000000-0005-0000-0000-000014060000}"/>
    <cellStyle name="40% - Accent1 5 5" xfId="1563" xr:uid="{00000000-0005-0000-0000-000015060000}"/>
    <cellStyle name="40% - Accent1 5 5 2" xfId="1564" xr:uid="{00000000-0005-0000-0000-000016060000}"/>
    <cellStyle name="40% - Accent1 5 6" xfId="1565" xr:uid="{00000000-0005-0000-0000-000017060000}"/>
    <cellStyle name="40% - Accent1 6" xfId="1566" xr:uid="{00000000-0005-0000-0000-000018060000}"/>
    <cellStyle name="40% - Accent1 6 2" xfId="1567" xr:uid="{00000000-0005-0000-0000-000019060000}"/>
    <cellStyle name="40% - Accent1 6 2 2" xfId="1568" xr:uid="{00000000-0005-0000-0000-00001A060000}"/>
    <cellStyle name="40% - Accent1 6 2 2 2" xfId="1569" xr:uid="{00000000-0005-0000-0000-00001B060000}"/>
    <cellStyle name="40% - Accent1 6 2 2 2 2" xfId="1570" xr:uid="{00000000-0005-0000-0000-00001C060000}"/>
    <cellStyle name="40% - Accent1 6 2 2 3" xfId="1571" xr:uid="{00000000-0005-0000-0000-00001D060000}"/>
    <cellStyle name="40% - Accent1 6 2 2 3 2" xfId="1572" xr:uid="{00000000-0005-0000-0000-00001E060000}"/>
    <cellStyle name="40% - Accent1 6 2 2 4" xfId="1573" xr:uid="{00000000-0005-0000-0000-00001F060000}"/>
    <cellStyle name="40% - Accent1 6 2 3" xfId="1574" xr:uid="{00000000-0005-0000-0000-000020060000}"/>
    <cellStyle name="40% - Accent1 6 2 3 2" xfId="1575" xr:uid="{00000000-0005-0000-0000-000021060000}"/>
    <cellStyle name="40% - Accent1 6 2 4" xfId="1576" xr:uid="{00000000-0005-0000-0000-000022060000}"/>
    <cellStyle name="40% - Accent1 6 2 4 2" xfId="1577" xr:uid="{00000000-0005-0000-0000-000023060000}"/>
    <cellStyle name="40% - Accent1 6 2 5" xfId="1578" xr:uid="{00000000-0005-0000-0000-000024060000}"/>
    <cellStyle name="40% - Accent1 6 3" xfId="1579" xr:uid="{00000000-0005-0000-0000-000025060000}"/>
    <cellStyle name="40% - Accent1 6 3 2" xfId="1580" xr:uid="{00000000-0005-0000-0000-000026060000}"/>
    <cellStyle name="40% - Accent1 6 3 2 2" xfId="1581" xr:uid="{00000000-0005-0000-0000-000027060000}"/>
    <cellStyle name="40% - Accent1 6 3 3" xfId="1582" xr:uid="{00000000-0005-0000-0000-000028060000}"/>
    <cellStyle name="40% - Accent1 6 3 3 2" xfId="1583" xr:uid="{00000000-0005-0000-0000-000029060000}"/>
    <cellStyle name="40% - Accent1 6 3 4" xfId="1584" xr:uid="{00000000-0005-0000-0000-00002A060000}"/>
    <cellStyle name="40% - Accent1 6 4" xfId="1585" xr:uid="{00000000-0005-0000-0000-00002B060000}"/>
    <cellStyle name="40% - Accent1 6 4 2" xfId="1586" xr:uid="{00000000-0005-0000-0000-00002C060000}"/>
    <cellStyle name="40% - Accent1 6 5" xfId="1587" xr:uid="{00000000-0005-0000-0000-00002D060000}"/>
    <cellStyle name="40% - Accent1 6 5 2" xfId="1588" xr:uid="{00000000-0005-0000-0000-00002E060000}"/>
    <cellStyle name="40% - Accent1 6 6" xfId="1589" xr:uid="{00000000-0005-0000-0000-00002F060000}"/>
    <cellStyle name="40% - Accent1 7" xfId="1590" xr:uid="{00000000-0005-0000-0000-000030060000}"/>
    <cellStyle name="40% - Accent1 7 2" xfId="1591" xr:uid="{00000000-0005-0000-0000-000031060000}"/>
    <cellStyle name="40% - Accent1 7 2 2" xfId="1592" xr:uid="{00000000-0005-0000-0000-000032060000}"/>
    <cellStyle name="40% - Accent1 7 2 2 2" xfId="1593" xr:uid="{00000000-0005-0000-0000-000033060000}"/>
    <cellStyle name="40% - Accent1 7 2 2 2 2" xfId="1594" xr:uid="{00000000-0005-0000-0000-000034060000}"/>
    <cellStyle name="40% - Accent1 7 2 2 3" xfId="1595" xr:uid="{00000000-0005-0000-0000-000035060000}"/>
    <cellStyle name="40% - Accent1 7 2 2 3 2" xfId="1596" xr:uid="{00000000-0005-0000-0000-000036060000}"/>
    <cellStyle name="40% - Accent1 7 2 2 4" xfId="1597" xr:uid="{00000000-0005-0000-0000-000037060000}"/>
    <cellStyle name="40% - Accent1 7 2 3" xfId="1598" xr:uid="{00000000-0005-0000-0000-000038060000}"/>
    <cellStyle name="40% - Accent1 7 2 3 2" xfId="1599" xr:uid="{00000000-0005-0000-0000-000039060000}"/>
    <cellStyle name="40% - Accent1 7 2 4" xfId="1600" xr:uid="{00000000-0005-0000-0000-00003A060000}"/>
    <cellStyle name="40% - Accent1 7 2 4 2" xfId="1601" xr:uid="{00000000-0005-0000-0000-00003B060000}"/>
    <cellStyle name="40% - Accent1 7 2 5" xfId="1602" xr:uid="{00000000-0005-0000-0000-00003C060000}"/>
    <cellStyle name="40% - Accent1 7 3" xfId="1603" xr:uid="{00000000-0005-0000-0000-00003D060000}"/>
    <cellStyle name="40% - Accent1 7 3 2" xfId="1604" xr:uid="{00000000-0005-0000-0000-00003E060000}"/>
    <cellStyle name="40% - Accent1 7 3 2 2" xfId="1605" xr:uid="{00000000-0005-0000-0000-00003F060000}"/>
    <cellStyle name="40% - Accent1 7 3 3" xfId="1606" xr:uid="{00000000-0005-0000-0000-000040060000}"/>
    <cellStyle name="40% - Accent1 7 3 3 2" xfId="1607" xr:uid="{00000000-0005-0000-0000-000041060000}"/>
    <cellStyle name="40% - Accent1 7 3 4" xfId="1608" xr:uid="{00000000-0005-0000-0000-000042060000}"/>
    <cellStyle name="40% - Accent1 7 4" xfId="1609" xr:uid="{00000000-0005-0000-0000-000043060000}"/>
    <cellStyle name="40% - Accent1 7 4 2" xfId="1610" xr:uid="{00000000-0005-0000-0000-000044060000}"/>
    <cellStyle name="40% - Accent1 7 5" xfId="1611" xr:uid="{00000000-0005-0000-0000-000045060000}"/>
    <cellStyle name="40% - Accent1 7 5 2" xfId="1612" xr:uid="{00000000-0005-0000-0000-000046060000}"/>
    <cellStyle name="40% - Accent1 7 6" xfId="1613" xr:uid="{00000000-0005-0000-0000-000047060000}"/>
    <cellStyle name="40% - Accent1 8" xfId="1614" xr:uid="{00000000-0005-0000-0000-000048060000}"/>
    <cellStyle name="40% - Accent1 8 2" xfId="1615" xr:uid="{00000000-0005-0000-0000-000049060000}"/>
    <cellStyle name="40% - Accent1 8 2 2" xfId="1616" xr:uid="{00000000-0005-0000-0000-00004A060000}"/>
    <cellStyle name="40% - Accent1 8 2 2 2" xfId="1617" xr:uid="{00000000-0005-0000-0000-00004B060000}"/>
    <cellStyle name="40% - Accent1 8 2 3" xfId="1618" xr:uid="{00000000-0005-0000-0000-00004C060000}"/>
    <cellStyle name="40% - Accent1 8 2 3 2" xfId="1619" xr:uid="{00000000-0005-0000-0000-00004D060000}"/>
    <cellStyle name="40% - Accent1 8 2 4" xfId="1620" xr:uid="{00000000-0005-0000-0000-00004E060000}"/>
    <cellStyle name="40% - Accent1 8 3" xfId="1621" xr:uid="{00000000-0005-0000-0000-00004F060000}"/>
    <cellStyle name="40% - Accent1 8 3 2" xfId="1622" xr:uid="{00000000-0005-0000-0000-000050060000}"/>
    <cellStyle name="40% - Accent1 8 4" xfId="1623" xr:uid="{00000000-0005-0000-0000-000051060000}"/>
    <cellStyle name="40% - Accent1 8 4 2" xfId="1624" xr:uid="{00000000-0005-0000-0000-000052060000}"/>
    <cellStyle name="40% - Accent1 8 5" xfId="1625" xr:uid="{00000000-0005-0000-0000-000053060000}"/>
    <cellStyle name="40% - Accent1 9" xfId="1626" xr:uid="{00000000-0005-0000-0000-000054060000}"/>
    <cellStyle name="40% - Accent1 9 2" xfId="1627" xr:uid="{00000000-0005-0000-0000-000055060000}"/>
    <cellStyle name="40% - Accent1 9 2 2" xfId="1628" xr:uid="{00000000-0005-0000-0000-000056060000}"/>
    <cellStyle name="40% - Accent1 9 2 2 2" xfId="1629" xr:uid="{00000000-0005-0000-0000-000057060000}"/>
    <cellStyle name="40% - Accent1 9 2 3" xfId="1630" xr:uid="{00000000-0005-0000-0000-000058060000}"/>
    <cellStyle name="40% - Accent1 9 2 3 2" xfId="1631" xr:uid="{00000000-0005-0000-0000-000059060000}"/>
    <cellStyle name="40% - Accent1 9 2 4" xfId="1632" xr:uid="{00000000-0005-0000-0000-00005A060000}"/>
    <cellStyle name="40% - Accent1 9 3" xfId="1633" xr:uid="{00000000-0005-0000-0000-00005B060000}"/>
    <cellStyle name="40% - Accent1 9 3 2" xfId="1634" xr:uid="{00000000-0005-0000-0000-00005C060000}"/>
    <cellStyle name="40% - Accent1 9 4" xfId="1635" xr:uid="{00000000-0005-0000-0000-00005D060000}"/>
    <cellStyle name="40% - Accent1 9 4 2" xfId="1636" xr:uid="{00000000-0005-0000-0000-00005E060000}"/>
    <cellStyle name="40% - Accent1 9 5" xfId="1637" xr:uid="{00000000-0005-0000-0000-00005F060000}"/>
    <cellStyle name="40% - Accent2 10" xfId="1638" xr:uid="{00000000-0005-0000-0000-000060060000}"/>
    <cellStyle name="40% - Accent2 10 2" xfId="1639" xr:uid="{00000000-0005-0000-0000-000061060000}"/>
    <cellStyle name="40% - Accent2 10 2 2" xfId="1640" xr:uid="{00000000-0005-0000-0000-000062060000}"/>
    <cellStyle name="40% - Accent2 10 2 2 2" xfId="1641" xr:uid="{00000000-0005-0000-0000-000063060000}"/>
    <cellStyle name="40% - Accent2 10 2 3" xfId="1642" xr:uid="{00000000-0005-0000-0000-000064060000}"/>
    <cellStyle name="40% - Accent2 10 2 3 2" xfId="1643" xr:uid="{00000000-0005-0000-0000-000065060000}"/>
    <cellStyle name="40% - Accent2 10 2 4" xfId="1644" xr:uid="{00000000-0005-0000-0000-000066060000}"/>
    <cellStyle name="40% - Accent2 10 3" xfId="1645" xr:uid="{00000000-0005-0000-0000-000067060000}"/>
    <cellStyle name="40% - Accent2 10 3 2" xfId="1646" xr:uid="{00000000-0005-0000-0000-000068060000}"/>
    <cellStyle name="40% - Accent2 10 4" xfId="1647" xr:uid="{00000000-0005-0000-0000-000069060000}"/>
    <cellStyle name="40% - Accent2 10 4 2" xfId="1648" xr:uid="{00000000-0005-0000-0000-00006A060000}"/>
    <cellStyle name="40% - Accent2 10 5" xfId="1649" xr:uid="{00000000-0005-0000-0000-00006B060000}"/>
    <cellStyle name="40% - Accent2 11" xfId="1650" xr:uid="{00000000-0005-0000-0000-00006C060000}"/>
    <cellStyle name="40% - Accent2 11 2" xfId="1651" xr:uid="{00000000-0005-0000-0000-00006D060000}"/>
    <cellStyle name="40% - Accent2 11 2 2" xfId="1652" xr:uid="{00000000-0005-0000-0000-00006E060000}"/>
    <cellStyle name="40% - Accent2 11 2 2 2" xfId="1653" xr:uid="{00000000-0005-0000-0000-00006F060000}"/>
    <cellStyle name="40% - Accent2 11 2 3" xfId="1654" xr:uid="{00000000-0005-0000-0000-000070060000}"/>
    <cellStyle name="40% - Accent2 11 2 3 2" xfId="1655" xr:uid="{00000000-0005-0000-0000-000071060000}"/>
    <cellStyle name="40% - Accent2 11 2 4" xfId="1656" xr:uid="{00000000-0005-0000-0000-000072060000}"/>
    <cellStyle name="40% - Accent2 11 3" xfId="1657" xr:uid="{00000000-0005-0000-0000-000073060000}"/>
    <cellStyle name="40% - Accent2 11 3 2" xfId="1658" xr:uid="{00000000-0005-0000-0000-000074060000}"/>
    <cellStyle name="40% - Accent2 11 4" xfId="1659" xr:uid="{00000000-0005-0000-0000-000075060000}"/>
    <cellStyle name="40% - Accent2 11 4 2" xfId="1660" xr:uid="{00000000-0005-0000-0000-000076060000}"/>
    <cellStyle name="40% - Accent2 11 5" xfId="1661" xr:uid="{00000000-0005-0000-0000-000077060000}"/>
    <cellStyle name="40% - Accent2 12" xfId="1662" xr:uid="{00000000-0005-0000-0000-000078060000}"/>
    <cellStyle name="40% - Accent2 12 2" xfId="1663" xr:uid="{00000000-0005-0000-0000-000079060000}"/>
    <cellStyle name="40% - Accent2 12 2 2" xfId="1664" xr:uid="{00000000-0005-0000-0000-00007A060000}"/>
    <cellStyle name="40% - Accent2 12 3" xfId="1665" xr:uid="{00000000-0005-0000-0000-00007B060000}"/>
    <cellStyle name="40% - Accent2 12 3 2" xfId="1666" xr:uid="{00000000-0005-0000-0000-00007C060000}"/>
    <cellStyle name="40% - Accent2 12 4" xfId="1667" xr:uid="{00000000-0005-0000-0000-00007D060000}"/>
    <cellStyle name="40% - Accent2 13" xfId="1668" xr:uid="{00000000-0005-0000-0000-00007E060000}"/>
    <cellStyle name="40% - Accent2 13 2" xfId="1669" xr:uid="{00000000-0005-0000-0000-00007F060000}"/>
    <cellStyle name="40% - Accent2 13 2 2" xfId="1670" xr:uid="{00000000-0005-0000-0000-000080060000}"/>
    <cellStyle name="40% - Accent2 13 3" xfId="1671" xr:uid="{00000000-0005-0000-0000-000081060000}"/>
    <cellStyle name="40% - Accent2 13 3 2" xfId="1672" xr:uid="{00000000-0005-0000-0000-000082060000}"/>
    <cellStyle name="40% - Accent2 13 4" xfId="1673" xr:uid="{00000000-0005-0000-0000-000083060000}"/>
    <cellStyle name="40% - Accent2 14" xfId="1674" xr:uid="{00000000-0005-0000-0000-000084060000}"/>
    <cellStyle name="40% - Accent2 14 2" xfId="1675" xr:uid="{00000000-0005-0000-0000-000085060000}"/>
    <cellStyle name="40% - Accent2 14 2 2" xfId="1676" xr:uid="{00000000-0005-0000-0000-000086060000}"/>
    <cellStyle name="40% - Accent2 14 3" xfId="1677" xr:uid="{00000000-0005-0000-0000-000087060000}"/>
    <cellStyle name="40% - Accent2 14 3 2" xfId="1678" xr:uid="{00000000-0005-0000-0000-000088060000}"/>
    <cellStyle name="40% - Accent2 14 4" xfId="1679" xr:uid="{00000000-0005-0000-0000-000089060000}"/>
    <cellStyle name="40% - Accent2 15" xfId="1680" xr:uid="{00000000-0005-0000-0000-00008A060000}"/>
    <cellStyle name="40% - Accent2 15 2" xfId="1681" xr:uid="{00000000-0005-0000-0000-00008B060000}"/>
    <cellStyle name="40% - Accent2 15 2 2" xfId="1682" xr:uid="{00000000-0005-0000-0000-00008C060000}"/>
    <cellStyle name="40% - Accent2 15 3" xfId="1683" xr:uid="{00000000-0005-0000-0000-00008D060000}"/>
    <cellStyle name="40% - Accent2 15 3 2" xfId="1684" xr:uid="{00000000-0005-0000-0000-00008E060000}"/>
    <cellStyle name="40% - Accent2 15 4" xfId="1685" xr:uid="{00000000-0005-0000-0000-00008F060000}"/>
    <cellStyle name="40% - Accent2 16" xfId="1686" xr:uid="{00000000-0005-0000-0000-000090060000}"/>
    <cellStyle name="40% - Accent2 16 2" xfId="1687" xr:uid="{00000000-0005-0000-0000-000091060000}"/>
    <cellStyle name="40% - Accent2 17" xfId="1688" xr:uid="{00000000-0005-0000-0000-000092060000}"/>
    <cellStyle name="40% - Accent2 17 2" xfId="1689" xr:uid="{00000000-0005-0000-0000-000093060000}"/>
    <cellStyle name="40% - Accent2 17 2 2" xfId="1690" xr:uid="{00000000-0005-0000-0000-000094060000}"/>
    <cellStyle name="40% - Accent2 17 3" xfId="1691" xr:uid="{00000000-0005-0000-0000-000095060000}"/>
    <cellStyle name="40% - Accent2 18" xfId="1692" xr:uid="{00000000-0005-0000-0000-000096060000}"/>
    <cellStyle name="40% - Accent2 18 2" xfId="1693" xr:uid="{00000000-0005-0000-0000-000097060000}"/>
    <cellStyle name="40% - Accent2 18 2 2" xfId="1694" xr:uid="{00000000-0005-0000-0000-000098060000}"/>
    <cellStyle name="40% - Accent2 18 3" xfId="1695" xr:uid="{00000000-0005-0000-0000-000099060000}"/>
    <cellStyle name="40% - Accent2 19" xfId="1696" xr:uid="{00000000-0005-0000-0000-00009A060000}"/>
    <cellStyle name="40% - Accent2 2" xfId="1697" xr:uid="{00000000-0005-0000-0000-00009B060000}"/>
    <cellStyle name="40% - Accent2 2 2" xfId="1698" xr:uid="{00000000-0005-0000-0000-00009C060000}"/>
    <cellStyle name="40% - Accent2 2 2 2" xfId="1699" xr:uid="{00000000-0005-0000-0000-00009D060000}"/>
    <cellStyle name="40% - Accent2 2 2 2 2" xfId="1700" xr:uid="{00000000-0005-0000-0000-00009E060000}"/>
    <cellStyle name="40% - Accent2 2 2 2 2 2" xfId="1701" xr:uid="{00000000-0005-0000-0000-00009F060000}"/>
    <cellStyle name="40% - Accent2 2 2 2 3" xfId="1702" xr:uid="{00000000-0005-0000-0000-0000A0060000}"/>
    <cellStyle name="40% - Accent2 2 2 2 3 2" xfId="1703" xr:uid="{00000000-0005-0000-0000-0000A1060000}"/>
    <cellStyle name="40% - Accent2 2 2 2 4" xfId="1704" xr:uid="{00000000-0005-0000-0000-0000A2060000}"/>
    <cellStyle name="40% - Accent2 2 2 3" xfId="1705" xr:uid="{00000000-0005-0000-0000-0000A3060000}"/>
    <cellStyle name="40% - Accent2 2 2 3 2" xfId="1706" xr:uid="{00000000-0005-0000-0000-0000A4060000}"/>
    <cellStyle name="40% - Accent2 2 2 4" xfId="1707" xr:uid="{00000000-0005-0000-0000-0000A5060000}"/>
    <cellStyle name="40% - Accent2 2 2 4 2" xfId="1708" xr:uid="{00000000-0005-0000-0000-0000A6060000}"/>
    <cellStyle name="40% - Accent2 2 2 5" xfId="1709" xr:uid="{00000000-0005-0000-0000-0000A7060000}"/>
    <cellStyle name="40% - Accent2 2 3" xfId="1710" xr:uid="{00000000-0005-0000-0000-0000A8060000}"/>
    <cellStyle name="40% - Accent2 2 3 2" xfId="1711" xr:uid="{00000000-0005-0000-0000-0000A9060000}"/>
    <cellStyle name="40% - Accent2 2 3 2 2" xfId="1712" xr:uid="{00000000-0005-0000-0000-0000AA060000}"/>
    <cellStyle name="40% - Accent2 2 3 3" xfId="1713" xr:uid="{00000000-0005-0000-0000-0000AB060000}"/>
    <cellStyle name="40% - Accent2 2 3 3 2" xfId="1714" xr:uid="{00000000-0005-0000-0000-0000AC060000}"/>
    <cellStyle name="40% - Accent2 2 3 4" xfId="1715" xr:uid="{00000000-0005-0000-0000-0000AD060000}"/>
    <cellStyle name="40% - Accent2 2 4" xfId="1716" xr:uid="{00000000-0005-0000-0000-0000AE060000}"/>
    <cellStyle name="40% - Accent2 2 4 2" xfId="1717" xr:uid="{00000000-0005-0000-0000-0000AF060000}"/>
    <cellStyle name="40% - Accent2 2 5" xfId="1718" xr:uid="{00000000-0005-0000-0000-0000B0060000}"/>
    <cellStyle name="40% - Accent2 2 5 2" xfId="1719" xr:uid="{00000000-0005-0000-0000-0000B1060000}"/>
    <cellStyle name="40% - Accent2 2 6" xfId="1720" xr:uid="{00000000-0005-0000-0000-0000B2060000}"/>
    <cellStyle name="40% - Accent2 20" xfId="1721" xr:uid="{00000000-0005-0000-0000-0000B3060000}"/>
    <cellStyle name="40% - Accent2 21" xfId="1722" xr:uid="{00000000-0005-0000-0000-0000B4060000}"/>
    <cellStyle name="40% - Accent2 22" xfId="1723" xr:uid="{00000000-0005-0000-0000-0000B5060000}"/>
    <cellStyle name="40% - Accent2 23" xfId="1724" xr:uid="{00000000-0005-0000-0000-0000B6060000}"/>
    <cellStyle name="40% - Accent2 24" xfId="1725" xr:uid="{00000000-0005-0000-0000-0000B7060000}"/>
    <cellStyle name="40% - Accent2 25" xfId="1726" xr:uid="{00000000-0005-0000-0000-0000B8060000}"/>
    <cellStyle name="40% - Accent2 3" xfId="1727" xr:uid="{00000000-0005-0000-0000-0000B9060000}"/>
    <cellStyle name="40% - Accent2 3 2" xfId="1728" xr:uid="{00000000-0005-0000-0000-0000BA060000}"/>
    <cellStyle name="40% - Accent2 3 2 2" xfId="1729" xr:uid="{00000000-0005-0000-0000-0000BB060000}"/>
    <cellStyle name="40% - Accent2 3 2 2 2" xfId="1730" xr:uid="{00000000-0005-0000-0000-0000BC060000}"/>
    <cellStyle name="40% - Accent2 3 2 2 2 2" xfId="1731" xr:uid="{00000000-0005-0000-0000-0000BD060000}"/>
    <cellStyle name="40% - Accent2 3 2 2 3" xfId="1732" xr:uid="{00000000-0005-0000-0000-0000BE060000}"/>
    <cellStyle name="40% - Accent2 3 2 2 3 2" xfId="1733" xr:uid="{00000000-0005-0000-0000-0000BF060000}"/>
    <cellStyle name="40% - Accent2 3 2 2 4" xfId="1734" xr:uid="{00000000-0005-0000-0000-0000C0060000}"/>
    <cellStyle name="40% - Accent2 3 2 3" xfId="1735" xr:uid="{00000000-0005-0000-0000-0000C1060000}"/>
    <cellStyle name="40% - Accent2 3 2 3 2" xfId="1736" xr:uid="{00000000-0005-0000-0000-0000C2060000}"/>
    <cellStyle name="40% - Accent2 3 2 4" xfId="1737" xr:uid="{00000000-0005-0000-0000-0000C3060000}"/>
    <cellStyle name="40% - Accent2 3 2 4 2" xfId="1738" xr:uid="{00000000-0005-0000-0000-0000C4060000}"/>
    <cellStyle name="40% - Accent2 3 2 5" xfId="1739" xr:uid="{00000000-0005-0000-0000-0000C5060000}"/>
    <cellStyle name="40% - Accent2 3 3" xfId="1740" xr:uid="{00000000-0005-0000-0000-0000C6060000}"/>
    <cellStyle name="40% - Accent2 3 3 2" xfId="1741" xr:uid="{00000000-0005-0000-0000-0000C7060000}"/>
    <cellStyle name="40% - Accent2 3 3 2 2" xfId="1742" xr:uid="{00000000-0005-0000-0000-0000C8060000}"/>
    <cellStyle name="40% - Accent2 3 3 3" xfId="1743" xr:uid="{00000000-0005-0000-0000-0000C9060000}"/>
    <cellStyle name="40% - Accent2 3 3 3 2" xfId="1744" xr:uid="{00000000-0005-0000-0000-0000CA060000}"/>
    <cellStyle name="40% - Accent2 3 3 4" xfId="1745" xr:uid="{00000000-0005-0000-0000-0000CB060000}"/>
    <cellStyle name="40% - Accent2 3 4" xfId="1746" xr:uid="{00000000-0005-0000-0000-0000CC060000}"/>
    <cellStyle name="40% - Accent2 3 4 2" xfId="1747" xr:uid="{00000000-0005-0000-0000-0000CD060000}"/>
    <cellStyle name="40% - Accent2 3 5" xfId="1748" xr:uid="{00000000-0005-0000-0000-0000CE060000}"/>
    <cellStyle name="40% - Accent2 3 5 2" xfId="1749" xr:uid="{00000000-0005-0000-0000-0000CF060000}"/>
    <cellStyle name="40% - Accent2 3 6" xfId="1750" xr:uid="{00000000-0005-0000-0000-0000D0060000}"/>
    <cellStyle name="40% - Accent2 4" xfId="1751" xr:uid="{00000000-0005-0000-0000-0000D1060000}"/>
    <cellStyle name="40% - Accent2 4 2" xfId="1752" xr:uid="{00000000-0005-0000-0000-0000D2060000}"/>
    <cellStyle name="40% - Accent2 4 2 2" xfId="1753" xr:uid="{00000000-0005-0000-0000-0000D3060000}"/>
    <cellStyle name="40% - Accent2 4 2 2 2" xfId="1754" xr:uid="{00000000-0005-0000-0000-0000D4060000}"/>
    <cellStyle name="40% - Accent2 4 2 2 2 2" xfId="1755" xr:uid="{00000000-0005-0000-0000-0000D5060000}"/>
    <cellStyle name="40% - Accent2 4 2 2 3" xfId="1756" xr:uid="{00000000-0005-0000-0000-0000D6060000}"/>
    <cellStyle name="40% - Accent2 4 2 2 3 2" xfId="1757" xr:uid="{00000000-0005-0000-0000-0000D7060000}"/>
    <cellStyle name="40% - Accent2 4 2 2 4" xfId="1758" xr:uid="{00000000-0005-0000-0000-0000D8060000}"/>
    <cellStyle name="40% - Accent2 4 2 3" xfId="1759" xr:uid="{00000000-0005-0000-0000-0000D9060000}"/>
    <cellStyle name="40% - Accent2 4 2 3 2" xfId="1760" xr:uid="{00000000-0005-0000-0000-0000DA060000}"/>
    <cellStyle name="40% - Accent2 4 2 4" xfId="1761" xr:uid="{00000000-0005-0000-0000-0000DB060000}"/>
    <cellStyle name="40% - Accent2 4 2 4 2" xfId="1762" xr:uid="{00000000-0005-0000-0000-0000DC060000}"/>
    <cellStyle name="40% - Accent2 4 2 5" xfId="1763" xr:uid="{00000000-0005-0000-0000-0000DD060000}"/>
    <cellStyle name="40% - Accent2 4 3" xfId="1764" xr:uid="{00000000-0005-0000-0000-0000DE060000}"/>
    <cellStyle name="40% - Accent2 4 3 2" xfId="1765" xr:uid="{00000000-0005-0000-0000-0000DF060000}"/>
    <cellStyle name="40% - Accent2 4 3 2 2" xfId="1766" xr:uid="{00000000-0005-0000-0000-0000E0060000}"/>
    <cellStyle name="40% - Accent2 4 3 3" xfId="1767" xr:uid="{00000000-0005-0000-0000-0000E1060000}"/>
    <cellStyle name="40% - Accent2 4 3 3 2" xfId="1768" xr:uid="{00000000-0005-0000-0000-0000E2060000}"/>
    <cellStyle name="40% - Accent2 4 3 4" xfId="1769" xr:uid="{00000000-0005-0000-0000-0000E3060000}"/>
    <cellStyle name="40% - Accent2 4 4" xfId="1770" xr:uid="{00000000-0005-0000-0000-0000E4060000}"/>
    <cellStyle name="40% - Accent2 4 4 2" xfId="1771" xr:uid="{00000000-0005-0000-0000-0000E5060000}"/>
    <cellStyle name="40% - Accent2 4 5" xfId="1772" xr:uid="{00000000-0005-0000-0000-0000E6060000}"/>
    <cellStyle name="40% - Accent2 4 5 2" xfId="1773" xr:uid="{00000000-0005-0000-0000-0000E7060000}"/>
    <cellStyle name="40% - Accent2 4 6" xfId="1774" xr:uid="{00000000-0005-0000-0000-0000E8060000}"/>
    <cellStyle name="40% - Accent2 5" xfId="1775" xr:uid="{00000000-0005-0000-0000-0000E9060000}"/>
    <cellStyle name="40% - Accent2 5 2" xfId="1776" xr:uid="{00000000-0005-0000-0000-0000EA060000}"/>
    <cellStyle name="40% - Accent2 5 2 2" xfId="1777" xr:uid="{00000000-0005-0000-0000-0000EB060000}"/>
    <cellStyle name="40% - Accent2 5 2 2 2" xfId="1778" xr:uid="{00000000-0005-0000-0000-0000EC060000}"/>
    <cellStyle name="40% - Accent2 5 2 2 2 2" xfId="1779" xr:uid="{00000000-0005-0000-0000-0000ED060000}"/>
    <cellStyle name="40% - Accent2 5 2 2 3" xfId="1780" xr:uid="{00000000-0005-0000-0000-0000EE060000}"/>
    <cellStyle name="40% - Accent2 5 2 2 3 2" xfId="1781" xr:uid="{00000000-0005-0000-0000-0000EF060000}"/>
    <cellStyle name="40% - Accent2 5 2 2 4" xfId="1782" xr:uid="{00000000-0005-0000-0000-0000F0060000}"/>
    <cellStyle name="40% - Accent2 5 2 3" xfId="1783" xr:uid="{00000000-0005-0000-0000-0000F1060000}"/>
    <cellStyle name="40% - Accent2 5 2 3 2" xfId="1784" xr:uid="{00000000-0005-0000-0000-0000F2060000}"/>
    <cellStyle name="40% - Accent2 5 2 4" xfId="1785" xr:uid="{00000000-0005-0000-0000-0000F3060000}"/>
    <cellStyle name="40% - Accent2 5 2 4 2" xfId="1786" xr:uid="{00000000-0005-0000-0000-0000F4060000}"/>
    <cellStyle name="40% - Accent2 5 2 5" xfId="1787" xr:uid="{00000000-0005-0000-0000-0000F5060000}"/>
    <cellStyle name="40% - Accent2 5 3" xfId="1788" xr:uid="{00000000-0005-0000-0000-0000F6060000}"/>
    <cellStyle name="40% - Accent2 5 3 2" xfId="1789" xr:uid="{00000000-0005-0000-0000-0000F7060000}"/>
    <cellStyle name="40% - Accent2 5 3 2 2" xfId="1790" xr:uid="{00000000-0005-0000-0000-0000F8060000}"/>
    <cellStyle name="40% - Accent2 5 3 3" xfId="1791" xr:uid="{00000000-0005-0000-0000-0000F9060000}"/>
    <cellStyle name="40% - Accent2 5 3 3 2" xfId="1792" xr:uid="{00000000-0005-0000-0000-0000FA060000}"/>
    <cellStyle name="40% - Accent2 5 3 4" xfId="1793" xr:uid="{00000000-0005-0000-0000-0000FB060000}"/>
    <cellStyle name="40% - Accent2 5 4" xfId="1794" xr:uid="{00000000-0005-0000-0000-0000FC060000}"/>
    <cellStyle name="40% - Accent2 5 4 2" xfId="1795" xr:uid="{00000000-0005-0000-0000-0000FD060000}"/>
    <cellStyle name="40% - Accent2 5 5" xfId="1796" xr:uid="{00000000-0005-0000-0000-0000FE060000}"/>
    <cellStyle name="40% - Accent2 5 5 2" xfId="1797" xr:uid="{00000000-0005-0000-0000-0000FF060000}"/>
    <cellStyle name="40% - Accent2 5 6" xfId="1798" xr:uid="{00000000-0005-0000-0000-000000070000}"/>
    <cellStyle name="40% - Accent2 6" xfId="1799" xr:uid="{00000000-0005-0000-0000-000001070000}"/>
    <cellStyle name="40% - Accent2 6 2" xfId="1800" xr:uid="{00000000-0005-0000-0000-000002070000}"/>
    <cellStyle name="40% - Accent2 6 2 2" xfId="1801" xr:uid="{00000000-0005-0000-0000-000003070000}"/>
    <cellStyle name="40% - Accent2 6 2 2 2" xfId="1802" xr:uid="{00000000-0005-0000-0000-000004070000}"/>
    <cellStyle name="40% - Accent2 6 2 2 2 2" xfId="1803" xr:uid="{00000000-0005-0000-0000-000005070000}"/>
    <cellStyle name="40% - Accent2 6 2 2 3" xfId="1804" xr:uid="{00000000-0005-0000-0000-000006070000}"/>
    <cellStyle name="40% - Accent2 6 2 2 3 2" xfId="1805" xr:uid="{00000000-0005-0000-0000-000007070000}"/>
    <cellStyle name="40% - Accent2 6 2 2 4" xfId="1806" xr:uid="{00000000-0005-0000-0000-000008070000}"/>
    <cellStyle name="40% - Accent2 6 2 3" xfId="1807" xr:uid="{00000000-0005-0000-0000-000009070000}"/>
    <cellStyle name="40% - Accent2 6 2 3 2" xfId="1808" xr:uid="{00000000-0005-0000-0000-00000A070000}"/>
    <cellStyle name="40% - Accent2 6 2 4" xfId="1809" xr:uid="{00000000-0005-0000-0000-00000B070000}"/>
    <cellStyle name="40% - Accent2 6 2 4 2" xfId="1810" xr:uid="{00000000-0005-0000-0000-00000C070000}"/>
    <cellStyle name="40% - Accent2 6 2 5" xfId="1811" xr:uid="{00000000-0005-0000-0000-00000D070000}"/>
    <cellStyle name="40% - Accent2 6 3" xfId="1812" xr:uid="{00000000-0005-0000-0000-00000E070000}"/>
    <cellStyle name="40% - Accent2 6 3 2" xfId="1813" xr:uid="{00000000-0005-0000-0000-00000F070000}"/>
    <cellStyle name="40% - Accent2 6 3 2 2" xfId="1814" xr:uid="{00000000-0005-0000-0000-000010070000}"/>
    <cellStyle name="40% - Accent2 6 3 3" xfId="1815" xr:uid="{00000000-0005-0000-0000-000011070000}"/>
    <cellStyle name="40% - Accent2 6 3 3 2" xfId="1816" xr:uid="{00000000-0005-0000-0000-000012070000}"/>
    <cellStyle name="40% - Accent2 6 3 4" xfId="1817" xr:uid="{00000000-0005-0000-0000-000013070000}"/>
    <cellStyle name="40% - Accent2 6 4" xfId="1818" xr:uid="{00000000-0005-0000-0000-000014070000}"/>
    <cellStyle name="40% - Accent2 6 4 2" xfId="1819" xr:uid="{00000000-0005-0000-0000-000015070000}"/>
    <cellStyle name="40% - Accent2 6 5" xfId="1820" xr:uid="{00000000-0005-0000-0000-000016070000}"/>
    <cellStyle name="40% - Accent2 6 5 2" xfId="1821" xr:uid="{00000000-0005-0000-0000-000017070000}"/>
    <cellStyle name="40% - Accent2 6 6" xfId="1822" xr:uid="{00000000-0005-0000-0000-000018070000}"/>
    <cellStyle name="40% - Accent2 7" xfId="1823" xr:uid="{00000000-0005-0000-0000-000019070000}"/>
    <cellStyle name="40% - Accent2 7 2" xfId="1824" xr:uid="{00000000-0005-0000-0000-00001A070000}"/>
    <cellStyle name="40% - Accent2 7 2 2" xfId="1825" xr:uid="{00000000-0005-0000-0000-00001B070000}"/>
    <cellStyle name="40% - Accent2 7 2 2 2" xfId="1826" xr:uid="{00000000-0005-0000-0000-00001C070000}"/>
    <cellStyle name="40% - Accent2 7 2 2 2 2" xfId="1827" xr:uid="{00000000-0005-0000-0000-00001D070000}"/>
    <cellStyle name="40% - Accent2 7 2 2 3" xfId="1828" xr:uid="{00000000-0005-0000-0000-00001E070000}"/>
    <cellStyle name="40% - Accent2 7 2 2 3 2" xfId="1829" xr:uid="{00000000-0005-0000-0000-00001F070000}"/>
    <cellStyle name="40% - Accent2 7 2 2 4" xfId="1830" xr:uid="{00000000-0005-0000-0000-000020070000}"/>
    <cellStyle name="40% - Accent2 7 2 3" xfId="1831" xr:uid="{00000000-0005-0000-0000-000021070000}"/>
    <cellStyle name="40% - Accent2 7 2 3 2" xfId="1832" xr:uid="{00000000-0005-0000-0000-000022070000}"/>
    <cellStyle name="40% - Accent2 7 2 4" xfId="1833" xr:uid="{00000000-0005-0000-0000-000023070000}"/>
    <cellStyle name="40% - Accent2 7 2 4 2" xfId="1834" xr:uid="{00000000-0005-0000-0000-000024070000}"/>
    <cellStyle name="40% - Accent2 7 2 5" xfId="1835" xr:uid="{00000000-0005-0000-0000-000025070000}"/>
    <cellStyle name="40% - Accent2 7 3" xfId="1836" xr:uid="{00000000-0005-0000-0000-000026070000}"/>
    <cellStyle name="40% - Accent2 7 3 2" xfId="1837" xr:uid="{00000000-0005-0000-0000-000027070000}"/>
    <cellStyle name="40% - Accent2 7 3 2 2" xfId="1838" xr:uid="{00000000-0005-0000-0000-000028070000}"/>
    <cellStyle name="40% - Accent2 7 3 3" xfId="1839" xr:uid="{00000000-0005-0000-0000-000029070000}"/>
    <cellStyle name="40% - Accent2 7 3 3 2" xfId="1840" xr:uid="{00000000-0005-0000-0000-00002A070000}"/>
    <cellStyle name="40% - Accent2 7 3 4" xfId="1841" xr:uid="{00000000-0005-0000-0000-00002B070000}"/>
    <cellStyle name="40% - Accent2 7 4" xfId="1842" xr:uid="{00000000-0005-0000-0000-00002C070000}"/>
    <cellStyle name="40% - Accent2 7 4 2" xfId="1843" xr:uid="{00000000-0005-0000-0000-00002D070000}"/>
    <cellStyle name="40% - Accent2 7 5" xfId="1844" xr:uid="{00000000-0005-0000-0000-00002E070000}"/>
    <cellStyle name="40% - Accent2 7 5 2" xfId="1845" xr:uid="{00000000-0005-0000-0000-00002F070000}"/>
    <cellStyle name="40% - Accent2 7 6" xfId="1846" xr:uid="{00000000-0005-0000-0000-000030070000}"/>
    <cellStyle name="40% - Accent2 8" xfId="1847" xr:uid="{00000000-0005-0000-0000-000031070000}"/>
    <cellStyle name="40% - Accent2 8 2" xfId="1848" xr:uid="{00000000-0005-0000-0000-000032070000}"/>
    <cellStyle name="40% - Accent2 8 2 2" xfId="1849" xr:uid="{00000000-0005-0000-0000-000033070000}"/>
    <cellStyle name="40% - Accent2 8 2 2 2" xfId="1850" xr:uid="{00000000-0005-0000-0000-000034070000}"/>
    <cellStyle name="40% - Accent2 8 2 3" xfId="1851" xr:uid="{00000000-0005-0000-0000-000035070000}"/>
    <cellStyle name="40% - Accent2 8 2 3 2" xfId="1852" xr:uid="{00000000-0005-0000-0000-000036070000}"/>
    <cellStyle name="40% - Accent2 8 2 4" xfId="1853" xr:uid="{00000000-0005-0000-0000-000037070000}"/>
    <cellStyle name="40% - Accent2 8 3" xfId="1854" xr:uid="{00000000-0005-0000-0000-000038070000}"/>
    <cellStyle name="40% - Accent2 8 3 2" xfId="1855" xr:uid="{00000000-0005-0000-0000-000039070000}"/>
    <cellStyle name="40% - Accent2 8 4" xfId="1856" xr:uid="{00000000-0005-0000-0000-00003A070000}"/>
    <cellStyle name="40% - Accent2 8 4 2" xfId="1857" xr:uid="{00000000-0005-0000-0000-00003B070000}"/>
    <cellStyle name="40% - Accent2 8 5" xfId="1858" xr:uid="{00000000-0005-0000-0000-00003C070000}"/>
    <cellStyle name="40% - Accent2 9" xfId="1859" xr:uid="{00000000-0005-0000-0000-00003D070000}"/>
    <cellStyle name="40% - Accent2 9 2" xfId="1860" xr:uid="{00000000-0005-0000-0000-00003E070000}"/>
    <cellStyle name="40% - Accent2 9 2 2" xfId="1861" xr:uid="{00000000-0005-0000-0000-00003F070000}"/>
    <cellStyle name="40% - Accent2 9 2 2 2" xfId="1862" xr:uid="{00000000-0005-0000-0000-000040070000}"/>
    <cellStyle name="40% - Accent2 9 2 3" xfId="1863" xr:uid="{00000000-0005-0000-0000-000041070000}"/>
    <cellStyle name="40% - Accent2 9 2 3 2" xfId="1864" xr:uid="{00000000-0005-0000-0000-000042070000}"/>
    <cellStyle name="40% - Accent2 9 2 4" xfId="1865" xr:uid="{00000000-0005-0000-0000-000043070000}"/>
    <cellStyle name="40% - Accent2 9 3" xfId="1866" xr:uid="{00000000-0005-0000-0000-000044070000}"/>
    <cellStyle name="40% - Accent2 9 3 2" xfId="1867" xr:uid="{00000000-0005-0000-0000-000045070000}"/>
    <cellStyle name="40% - Accent2 9 4" xfId="1868" xr:uid="{00000000-0005-0000-0000-000046070000}"/>
    <cellStyle name="40% - Accent2 9 4 2" xfId="1869" xr:uid="{00000000-0005-0000-0000-000047070000}"/>
    <cellStyle name="40% - Accent2 9 5" xfId="1870" xr:uid="{00000000-0005-0000-0000-000048070000}"/>
    <cellStyle name="40% - Accent3 10" xfId="1871" xr:uid="{00000000-0005-0000-0000-000049070000}"/>
    <cellStyle name="40% - Accent3 10 2" xfId="1872" xr:uid="{00000000-0005-0000-0000-00004A070000}"/>
    <cellStyle name="40% - Accent3 10 2 2" xfId="1873" xr:uid="{00000000-0005-0000-0000-00004B070000}"/>
    <cellStyle name="40% - Accent3 10 2 2 2" xfId="1874" xr:uid="{00000000-0005-0000-0000-00004C070000}"/>
    <cellStyle name="40% - Accent3 10 2 3" xfId="1875" xr:uid="{00000000-0005-0000-0000-00004D070000}"/>
    <cellStyle name="40% - Accent3 10 2 3 2" xfId="1876" xr:uid="{00000000-0005-0000-0000-00004E070000}"/>
    <cellStyle name="40% - Accent3 10 2 4" xfId="1877" xr:uid="{00000000-0005-0000-0000-00004F070000}"/>
    <cellStyle name="40% - Accent3 10 3" xfId="1878" xr:uid="{00000000-0005-0000-0000-000050070000}"/>
    <cellStyle name="40% - Accent3 10 3 2" xfId="1879" xr:uid="{00000000-0005-0000-0000-000051070000}"/>
    <cellStyle name="40% - Accent3 10 4" xfId="1880" xr:uid="{00000000-0005-0000-0000-000052070000}"/>
    <cellStyle name="40% - Accent3 10 4 2" xfId="1881" xr:uid="{00000000-0005-0000-0000-000053070000}"/>
    <cellStyle name="40% - Accent3 10 5" xfId="1882" xr:uid="{00000000-0005-0000-0000-000054070000}"/>
    <cellStyle name="40% - Accent3 11" xfId="1883" xr:uid="{00000000-0005-0000-0000-000055070000}"/>
    <cellStyle name="40% - Accent3 11 2" xfId="1884" xr:uid="{00000000-0005-0000-0000-000056070000}"/>
    <cellStyle name="40% - Accent3 11 2 2" xfId="1885" xr:uid="{00000000-0005-0000-0000-000057070000}"/>
    <cellStyle name="40% - Accent3 11 2 2 2" xfId="1886" xr:uid="{00000000-0005-0000-0000-000058070000}"/>
    <cellStyle name="40% - Accent3 11 2 3" xfId="1887" xr:uid="{00000000-0005-0000-0000-000059070000}"/>
    <cellStyle name="40% - Accent3 11 2 3 2" xfId="1888" xr:uid="{00000000-0005-0000-0000-00005A070000}"/>
    <cellStyle name="40% - Accent3 11 2 4" xfId="1889" xr:uid="{00000000-0005-0000-0000-00005B070000}"/>
    <cellStyle name="40% - Accent3 11 3" xfId="1890" xr:uid="{00000000-0005-0000-0000-00005C070000}"/>
    <cellStyle name="40% - Accent3 11 3 2" xfId="1891" xr:uid="{00000000-0005-0000-0000-00005D070000}"/>
    <cellStyle name="40% - Accent3 11 4" xfId="1892" xr:uid="{00000000-0005-0000-0000-00005E070000}"/>
    <cellStyle name="40% - Accent3 11 4 2" xfId="1893" xr:uid="{00000000-0005-0000-0000-00005F070000}"/>
    <cellStyle name="40% - Accent3 11 5" xfId="1894" xr:uid="{00000000-0005-0000-0000-000060070000}"/>
    <cellStyle name="40% - Accent3 12" xfId="1895" xr:uid="{00000000-0005-0000-0000-000061070000}"/>
    <cellStyle name="40% - Accent3 12 2" xfId="1896" xr:uid="{00000000-0005-0000-0000-000062070000}"/>
    <cellStyle name="40% - Accent3 12 2 2" xfId="1897" xr:uid="{00000000-0005-0000-0000-000063070000}"/>
    <cellStyle name="40% - Accent3 12 3" xfId="1898" xr:uid="{00000000-0005-0000-0000-000064070000}"/>
    <cellStyle name="40% - Accent3 12 3 2" xfId="1899" xr:uid="{00000000-0005-0000-0000-000065070000}"/>
    <cellStyle name="40% - Accent3 12 4" xfId="1900" xr:uid="{00000000-0005-0000-0000-000066070000}"/>
    <cellStyle name="40% - Accent3 13" xfId="1901" xr:uid="{00000000-0005-0000-0000-000067070000}"/>
    <cellStyle name="40% - Accent3 13 2" xfId="1902" xr:uid="{00000000-0005-0000-0000-000068070000}"/>
    <cellStyle name="40% - Accent3 13 2 2" xfId="1903" xr:uid="{00000000-0005-0000-0000-000069070000}"/>
    <cellStyle name="40% - Accent3 13 3" xfId="1904" xr:uid="{00000000-0005-0000-0000-00006A070000}"/>
    <cellStyle name="40% - Accent3 13 3 2" xfId="1905" xr:uid="{00000000-0005-0000-0000-00006B070000}"/>
    <cellStyle name="40% - Accent3 13 4" xfId="1906" xr:uid="{00000000-0005-0000-0000-00006C070000}"/>
    <cellStyle name="40% - Accent3 14" xfId="1907" xr:uid="{00000000-0005-0000-0000-00006D070000}"/>
    <cellStyle name="40% - Accent3 14 2" xfId="1908" xr:uid="{00000000-0005-0000-0000-00006E070000}"/>
    <cellStyle name="40% - Accent3 14 2 2" xfId="1909" xr:uid="{00000000-0005-0000-0000-00006F070000}"/>
    <cellStyle name="40% - Accent3 14 3" xfId="1910" xr:uid="{00000000-0005-0000-0000-000070070000}"/>
    <cellStyle name="40% - Accent3 14 3 2" xfId="1911" xr:uid="{00000000-0005-0000-0000-000071070000}"/>
    <cellStyle name="40% - Accent3 14 4" xfId="1912" xr:uid="{00000000-0005-0000-0000-000072070000}"/>
    <cellStyle name="40% - Accent3 15" xfId="1913" xr:uid="{00000000-0005-0000-0000-000073070000}"/>
    <cellStyle name="40% - Accent3 15 2" xfId="1914" xr:uid="{00000000-0005-0000-0000-000074070000}"/>
    <cellStyle name="40% - Accent3 15 2 2" xfId="1915" xr:uid="{00000000-0005-0000-0000-000075070000}"/>
    <cellStyle name="40% - Accent3 15 3" xfId="1916" xr:uid="{00000000-0005-0000-0000-000076070000}"/>
    <cellStyle name="40% - Accent3 15 3 2" xfId="1917" xr:uid="{00000000-0005-0000-0000-000077070000}"/>
    <cellStyle name="40% - Accent3 15 4" xfId="1918" xr:uid="{00000000-0005-0000-0000-000078070000}"/>
    <cellStyle name="40% - Accent3 16" xfId="1919" xr:uid="{00000000-0005-0000-0000-000079070000}"/>
    <cellStyle name="40% - Accent3 16 2" xfId="1920" xr:uid="{00000000-0005-0000-0000-00007A070000}"/>
    <cellStyle name="40% - Accent3 17" xfId="1921" xr:uid="{00000000-0005-0000-0000-00007B070000}"/>
    <cellStyle name="40% - Accent3 17 2" xfId="1922" xr:uid="{00000000-0005-0000-0000-00007C070000}"/>
    <cellStyle name="40% - Accent3 17 2 2" xfId="1923" xr:uid="{00000000-0005-0000-0000-00007D070000}"/>
    <cellStyle name="40% - Accent3 17 3" xfId="1924" xr:uid="{00000000-0005-0000-0000-00007E070000}"/>
    <cellStyle name="40% - Accent3 18" xfId="1925" xr:uid="{00000000-0005-0000-0000-00007F070000}"/>
    <cellStyle name="40% - Accent3 18 2" xfId="1926" xr:uid="{00000000-0005-0000-0000-000080070000}"/>
    <cellStyle name="40% - Accent3 18 2 2" xfId="1927" xr:uid="{00000000-0005-0000-0000-000081070000}"/>
    <cellStyle name="40% - Accent3 18 3" xfId="1928" xr:uid="{00000000-0005-0000-0000-000082070000}"/>
    <cellStyle name="40% - Accent3 19" xfId="1929" xr:uid="{00000000-0005-0000-0000-000083070000}"/>
    <cellStyle name="40% - Accent3 2" xfId="1930" xr:uid="{00000000-0005-0000-0000-000084070000}"/>
    <cellStyle name="40% - Accent3 2 2" xfId="1931" xr:uid="{00000000-0005-0000-0000-000085070000}"/>
    <cellStyle name="40% - Accent3 2 2 2" xfId="1932" xr:uid="{00000000-0005-0000-0000-000086070000}"/>
    <cellStyle name="40% - Accent3 2 2 2 2" xfId="1933" xr:uid="{00000000-0005-0000-0000-000087070000}"/>
    <cellStyle name="40% - Accent3 2 2 2 2 2" xfId="1934" xr:uid="{00000000-0005-0000-0000-000088070000}"/>
    <cellStyle name="40% - Accent3 2 2 2 3" xfId="1935" xr:uid="{00000000-0005-0000-0000-000089070000}"/>
    <cellStyle name="40% - Accent3 2 2 2 3 2" xfId="1936" xr:uid="{00000000-0005-0000-0000-00008A070000}"/>
    <cellStyle name="40% - Accent3 2 2 2 4" xfId="1937" xr:uid="{00000000-0005-0000-0000-00008B070000}"/>
    <cellStyle name="40% - Accent3 2 2 3" xfId="1938" xr:uid="{00000000-0005-0000-0000-00008C070000}"/>
    <cellStyle name="40% - Accent3 2 2 3 2" xfId="1939" xr:uid="{00000000-0005-0000-0000-00008D070000}"/>
    <cellStyle name="40% - Accent3 2 2 4" xfId="1940" xr:uid="{00000000-0005-0000-0000-00008E070000}"/>
    <cellStyle name="40% - Accent3 2 2 4 2" xfId="1941" xr:uid="{00000000-0005-0000-0000-00008F070000}"/>
    <cellStyle name="40% - Accent3 2 2 5" xfId="1942" xr:uid="{00000000-0005-0000-0000-000090070000}"/>
    <cellStyle name="40% - Accent3 2 3" xfId="1943" xr:uid="{00000000-0005-0000-0000-000091070000}"/>
    <cellStyle name="40% - Accent3 2 3 2" xfId="1944" xr:uid="{00000000-0005-0000-0000-000092070000}"/>
    <cellStyle name="40% - Accent3 2 3 2 2" xfId="1945" xr:uid="{00000000-0005-0000-0000-000093070000}"/>
    <cellStyle name="40% - Accent3 2 3 3" xfId="1946" xr:uid="{00000000-0005-0000-0000-000094070000}"/>
    <cellStyle name="40% - Accent3 2 3 3 2" xfId="1947" xr:uid="{00000000-0005-0000-0000-000095070000}"/>
    <cellStyle name="40% - Accent3 2 3 4" xfId="1948" xr:uid="{00000000-0005-0000-0000-000096070000}"/>
    <cellStyle name="40% - Accent3 2 4" xfId="1949" xr:uid="{00000000-0005-0000-0000-000097070000}"/>
    <cellStyle name="40% - Accent3 2 4 2" xfId="1950" xr:uid="{00000000-0005-0000-0000-000098070000}"/>
    <cellStyle name="40% - Accent3 2 5" xfId="1951" xr:uid="{00000000-0005-0000-0000-000099070000}"/>
    <cellStyle name="40% - Accent3 2 5 2" xfId="1952" xr:uid="{00000000-0005-0000-0000-00009A070000}"/>
    <cellStyle name="40% - Accent3 2 6" xfId="1953" xr:uid="{00000000-0005-0000-0000-00009B070000}"/>
    <cellStyle name="40% - Accent3 20" xfId="1954" xr:uid="{00000000-0005-0000-0000-00009C070000}"/>
    <cellStyle name="40% - Accent3 21" xfId="1955" xr:uid="{00000000-0005-0000-0000-00009D070000}"/>
    <cellStyle name="40% - Accent3 22" xfId="1956" xr:uid="{00000000-0005-0000-0000-00009E070000}"/>
    <cellStyle name="40% - Accent3 23" xfId="1957" xr:uid="{00000000-0005-0000-0000-00009F070000}"/>
    <cellStyle name="40% - Accent3 24" xfId="1958" xr:uid="{00000000-0005-0000-0000-0000A0070000}"/>
    <cellStyle name="40% - Accent3 25" xfId="1959" xr:uid="{00000000-0005-0000-0000-0000A1070000}"/>
    <cellStyle name="40% - Accent3 3" xfId="1960" xr:uid="{00000000-0005-0000-0000-0000A2070000}"/>
    <cellStyle name="40% - Accent3 3 2" xfId="1961" xr:uid="{00000000-0005-0000-0000-0000A3070000}"/>
    <cellStyle name="40% - Accent3 3 2 2" xfId="1962" xr:uid="{00000000-0005-0000-0000-0000A4070000}"/>
    <cellStyle name="40% - Accent3 3 2 2 2" xfId="1963" xr:uid="{00000000-0005-0000-0000-0000A5070000}"/>
    <cellStyle name="40% - Accent3 3 2 2 2 2" xfId="1964" xr:uid="{00000000-0005-0000-0000-0000A6070000}"/>
    <cellStyle name="40% - Accent3 3 2 2 3" xfId="1965" xr:uid="{00000000-0005-0000-0000-0000A7070000}"/>
    <cellStyle name="40% - Accent3 3 2 2 3 2" xfId="1966" xr:uid="{00000000-0005-0000-0000-0000A8070000}"/>
    <cellStyle name="40% - Accent3 3 2 2 4" xfId="1967" xr:uid="{00000000-0005-0000-0000-0000A9070000}"/>
    <cellStyle name="40% - Accent3 3 2 3" xfId="1968" xr:uid="{00000000-0005-0000-0000-0000AA070000}"/>
    <cellStyle name="40% - Accent3 3 2 3 2" xfId="1969" xr:uid="{00000000-0005-0000-0000-0000AB070000}"/>
    <cellStyle name="40% - Accent3 3 2 4" xfId="1970" xr:uid="{00000000-0005-0000-0000-0000AC070000}"/>
    <cellStyle name="40% - Accent3 3 2 4 2" xfId="1971" xr:uid="{00000000-0005-0000-0000-0000AD070000}"/>
    <cellStyle name="40% - Accent3 3 2 5" xfId="1972" xr:uid="{00000000-0005-0000-0000-0000AE070000}"/>
    <cellStyle name="40% - Accent3 3 3" xfId="1973" xr:uid="{00000000-0005-0000-0000-0000AF070000}"/>
    <cellStyle name="40% - Accent3 3 3 2" xfId="1974" xr:uid="{00000000-0005-0000-0000-0000B0070000}"/>
    <cellStyle name="40% - Accent3 3 3 2 2" xfId="1975" xr:uid="{00000000-0005-0000-0000-0000B1070000}"/>
    <cellStyle name="40% - Accent3 3 3 3" xfId="1976" xr:uid="{00000000-0005-0000-0000-0000B2070000}"/>
    <cellStyle name="40% - Accent3 3 3 3 2" xfId="1977" xr:uid="{00000000-0005-0000-0000-0000B3070000}"/>
    <cellStyle name="40% - Accent3 3 3 4" xfId="1978" xr:uid="{00000000-0005-0000-0000-0000B4070000}"/>
    <cellStyle name="40% - Accent3 3 4" xfId="1979" xr:uid="{00000000-0005-0000-0000-0000B5070000}"/>
    <cellStyle name="40% - Accent3 3 4 2" xfId="1980" xr:uid="{00000000-0005-0000-0000-0000B6070000}"/>
    <cellStyle name="40% - Accent3 3 5" xfId="1981" xr:uid="{00000000-0005-0000-0000-0000B7070000}"/>
    <cellStyle name="40% - Accent3 3 5 2" xfId="1982" xr:uid="{00000000-0005-0000-0000-0000B8070000}"/>
    <cellStyle name="40% - Accent3 3 6" xfId="1983" xr:uid="{00000000-0005-0000-0000-0000B9070000}"/>
    <cellStyle name="40% - Accent3 4" xfId="1984" xr:uid="{00000000-0005-0000-0000-0000BA070000}"/>
    <cellStyle name="40% - Accent3 4 2" xfId="1985" xr:uid="{00000000-0005-0000-0000-0000BB070000}"/>
    <cellStyle name="40% - Accent3 4 2 2" xfId="1986" xr:uid="{00000000-0005-0000-0000-0000BC070000}"/>
    <cellStyle name="40% - Accent3 4 2 2 2" xfId="1987" xr:uid="{00000000-0005-0000-0000-0000BD070000}"/>
    <cellStyle name="40% - Accent3 4 2 2 2 2" xfId="1988" xr:uid="{00000000-0005-0000-0000-0000BE070000}"/>
    <cellStyle name="40% - Accent3 4 2 2 3" xfId="1989" xr:uid="{00000000-0005-0000-0000-0000BF070000}"/>
    <cellStyle name="40% - Accent3 4 2 2 3 2" xfId="1990" xr:uid="{00000000-0005-0000-0000-0000C0070000}"/>
    <cellStyle name="40% - Accent3 4 2 2 4" xfId="1991" xr:uid="{00000000-0005-0000-0000-0000C1070000}"/>
    <cellStyle name="40% - Accent3 4 2 3" xfId="1992" xr:uid="{00000000-0005-0000-0000-0000C2070000}"/>
    <cellStyle name="40% - Accent3 4 2 3 2" xfId="1993" xr:uid="{00000000-0005-0000-0000-0000C3070000}"/>
    <cellStyle name="40% - Accent3 4 2 4" xfId="1994" xr:uid="{00000000-0005-0000-0000-0000C4070000}"/>
    <cellStyle name="40% - Accent3 4 2 4 2" xfId="1995" xr:uid="{00000000-0005-0000-0000-0000C5070000}"/>
    <cellStyle name="40% - Accent3 4 2 5" xfId="1996" xr:uid="{00000000-0005-0000-0000-0000C6070000}"/>
    <cellStyle name="40% - Accent3 4 3" xfId="1997" xr:uid="{00000000-0005-0000-0000-0000C7070000}"/>
    <cellStyle name="40% - Accent3 4 3 2" xfId="1998" xr:uid="{00000000-0005-0000-0000-0000C8070000}"/>
    <cellStyle name="40% - Accent3 4 3 2 2" xfId="1999" xr:uid="{00000000-0005-0000-0000-0000C9070000}"/>
    <cellStyle name="40% - Accent3 4 3 3" xfId="2000" xr:uid="{00000000-0005-0000-0000-0000CA070000}"/>
    <cellStyle name="40% - Accent3 4 3 3 2" xfId="2001" xr:uid="{00000000-0005-0000-0000-0000CB070000}"/>
    <cellStyle name="40% - Accent3 4 3 4" xfId="2002" xr:uid="{00000000-0005-0000-0000-0000CC070000}"/>
    <cellStyle name="40% - Accent3 4 4" xfId="2003" xr:uid="{00000000-0005-0000-0000-0000CD070000}"/>
    <cellStyle name="40% - Accent3 4 4 2" xfId="2004" xr:uid="{00000000-0005-0000-0000-0000CE070000}"/>
    <cellStyle name="40% - Accent3 4 5" xfId="2005" xr:uid="{00000000-0005-0000-0000-0000CF070000}"/>
    <cellStyle name="40% - Accent3 4 5 2" xfId="2006" xr:uid="{00000000-0005-0000-0000-0000D0070000}"/>
    <cellStyle name="40% - Accent3 4 6" xfId="2007" xr:uid="{00000000-0005-0000-0000-0000D1070000}"/>
    <cellStyle name="40% - Accent3 5" xfId="2008" xr:uid="{00000000-0005-0000-0000-0000D2070000}"/>
    <cellStyle name="40% - Accent3 5 2" xfId="2009" xr:uid="{00000000-0005-0000-0000-0000D3070000}"/>
    <cellStyle name="40% - Accent3 5 2 2" xfId="2010" xr:uid="{00000000-0005-0000-0000-0000D4070000}"/>
    <cellStyle name="40% - Accent3 5 2 2 2" xfId="2011" xr:uid="{00000000-0005-0000-0000-0000D5070000}"/>
    <cellStyle name="40% - Accent3 5 2 2 2 2" xfId="2012" xr:uid="{00000000-0005-0000-0000-0000D6070000}"/>
    <cellStyle name="40% - Accent3 5 2 2 3" xfId="2013" xr:uid="{00000000-0005-0000-0000-0000D7070000}"/>
    <cellStyle name="40% - Accent3 5 2 2 3 2" xfId="2014" xr:uid="{00000000-0005-0000-0000-0000D8070000}"/>
    <cellStyle name="40% - Accent3 5 2 2 4" xfId="2015" xr:uid="{00000000-0005-0000-0000-0000D9070000}"/>
    <cellStyle name="40% - Accent3 5 2 3" xfId="2016" xr:uid="{00000000-0005-0000-0000-0000DA070000}"/>
    <cellStyle name="40% - Accent3 5 2 3 2" xfId="2017" xr:uid="{00000000-0005-0000-0000-0000DB070000}"/>
    <cellStyle name="40% - Accent3 5 2 4" xfId="2018" xr:uid="{00000000-0005-0000-0000-0000DC070000}"/>
    <cellStyle name="40% - Accent3 5 2 4 2" xfId="2019" xr:uid="{00000000-0005-0000-0000-0000DD070000}"/>
    <cellStyle name="40% - Accent3 5 2 5" xfId="2020" xr:uid="{00000000-0005-0000-0000-0000DE070000}"/>
    <cellStyle name="40% - Accent3 5 3" xfId="2021" xr:uid="{00000000-0005-0000-0000-0000DF070000}"/>
    <cellStyle name="40% - Accent3 5 3 2" xfId="2022" xr:uid="{00000000-0005-0000-0000-0000E0070000}"/>
    <cellStyle name="40% - Accent3 5 3 2 2" xfId="2023" xr:uid="{00000000-0005-0000-0000-0000E1070000}"/>
    <cellStyle name="40% - Accent3 5 3 3" xfId="2024" xr:uid="{00000000-0005-0000-0000-0000E2070000}"/>
    <cellStyle name="40% - Accent3 5 3 3 2" xfId="2025" xr:uid="{00000000-0005-0000-0000-0000E3070000}"/>
    <cellStyle name="40% - Accent3 5 3 4" xfId="2026" xr:uid="{00000000-0005-0000-0000-0000E4070000}"/>
    <cellStyle name="40% - Accent3 5 4" xfId="2027" xr:uid="{00000000-0005-0000-0000-0000E5070000}"/>
    <cellStyle name="40% - Accent3 5 4 2" xfId="2028" xr:uid="{00000000-0005-0000-0000-0000E6070000}"/>
    <cellStyle name="40% - Accent3 5 5" xfId="2029" xr:uid="{00000000-0005-0000-0000-0000E7070000}"/>
    <cellStyle name="40% - Accent3 5 5 2" xfId="2030" xr:uid="{00000000-0005-0000-0000-0000E8070000}"/>
    <cellStyle name="40% - Accent3 5 6" xfId="2031" xr:uid="{00000000-0005-0000-0000-0000E9070000}"/>
    <cellStyle name="40% - Accent3 6" xfId="2032" xr:uid="{00000000-0005-0000-0000-0000EA070000}"/>
    <cellStyle name="40% - Accent3 6 2" xfId="2033" xr:uid="{00000000-0005-0000-0000-0000EB070000}"/>
    <cellStyle name="40% - Accent3 6 2 2" xfId="2034" xr:uid="{00000000-0005-0000-0000-0000EC070000}"/>
    <cellStyle name="40% - Accent3 6 2 2 2" xfId="2035" xr:uid="{00000000-0005-0000-0000-0000ED070000}"/>
    <cellStyle name="40% - Accent3 6 2 2 2 2" xfId="2036" xr:uid="{00000000-0005-0000-0000-0000EE070000}"/>
    <cellStyle name="40% - Accent3 6 2 2 3" xfId="2037" xr:uid="{00000000-0005-0000-0000-0000EF070000}"/>
    <cellStyle name="40% - Accent3 6 2 2 3 2" xfId="2038" xr:uid="{00000000-0005-0000-0000-0000F0070000}"/>
    <cellStyle name="40% - Accent3 6 2 2 4" xfId="2039" xr:uid="{00000000-0005-0000-0000-0000F1070000}"/>
    <cellStyle name="40% - Accent3 6 2 3" xfId="2040" xr:uid="{00000000-0005-0000-0000-0000F2070000}"/>
    <cellStyle name="40% - Accent3 6 2 3 2" xfId="2041" xr:uid="{00000000-0005-0000-0000-0000F3070000}"/>
    <cellStyle name="40% - Accent3 6 2 4" xfId="2042" xr:uid="{00000000-0005-0000-0000-0000F4070000}"/>
    <cellStyle name="40% - Accent3 6 2 4 2" xfId="2043" xr:uid="{00000000-0005-0000-0000-0000F5070000}"/>
    <cellStyle name="40% - Accent3 6 2 5" xfId="2044" xr:uid="{00000000-0005-0000-0000-0000F6070000}"/>
    <cellStyle name="40% - Accent3 6 3" xfId="2045" xr:uid="{00000000-0005-0000-0000-0000F7070000}"/>
    <cellStyle name="40% - Accent3 6 3 2" xfId="2046" xr:uid="{00000000-0005-0000-0000-0000F8070000}"/>
    <cellStyle name="40% - Accent3 6 3 2 2" xfId="2047" xr:uid="{00000000-0005-0000-0000-0000F9070000}"/>
    <cellStyle name="40% - Accent3 6 3 3" xfId="2048" xr:uid="{00000000-0005-0000-0000-0000FA070000}"/>
    <cellStyle name="40% - Accent3 6 3 3 2" xfId="2049" xr:uid="{00000000-0005-0000-0000-0000FB070000}"/>
    <cellStyle name="40% - Accent3 6 3 4" xfId="2050" xr:uid="{00000000-0005-0000-0000-0000FC070000}"/>
    <cellStyle name="40% - Accent3 6 4" xfId="2051" xr:uid="{00000000-0005-0000-0000-0000FD070000}"/>
    <cellStyle name="40% - Accent3 6 4 2" xfId="2052" xr:uid="{00000000-0005-0000-0000-0000FE070000}"/>
    <cellStyle name="40% - Accent3 6 5" xfId="2053" xr:uid="{00000000-0005-0000-0000-0000FF070000}"/>
    <cellStyle name="40% - Accent3 6 5 2" xfId="2054" xr:uid="{00000000-0005-0000-0000-000000080000}"/>
    <cellStyle name="40% - Accent3 6 6" xfId="2055" xr:uid="{00000000-0005-0000-0000-000001080000}"/>
    <cellStyle name="40% - Accent3 7" xfId="2056" xr:uid="{00000000-0005-0000-0000-000002080000}"/>
    <cellStyle name="40% - Accent3 7 2" xfId="2057" xr:uid="{00000000-0005-0000-0000-000003080000}"/>
    <cellStyle name="40% - Accent3 7 2 2" xfId="2058" xr:uid="{00000000-0005-0000-0000-000004080000}"/>
    <cellStyle name="40% - Accent3 7 2 2 2" xfId="2059" xr:uid="{00000000-0005-0000-0000-000005080000}"/>
    <cellStyle name="40% - Accent3 7 2 2 2 2" xfId="2060" xr:uid="{00000000-0005-0000-0000-000006080000}"/>
    <cellStyle name="40% - Accent3 7 2 2 3" xfId="2061" xr:uid="{00000000-0005-0000-0000-000007080000}"/>
    <cellStyle name="40% - Accent3 7 2 2 3 2" xfId="2062" xr:uid="{00000000-0005-0000-0000-000008080000}"/>
    <cellStyle name="40% - Accent3 7 2 2 4" xfId="2063" xr:uid="{00000000-0005-0000-0000-000009080000}"/>
    <cellStyle name="40% - Accent3 7 2 3" xfId="2064" xr:uid="{00000000-0005-0000-0000-00000A080000}"/>
    <cellStyle name="40% - Accent3 7 2 3 2" xfId="2065" xr:uid="{00000000-0005-0000-0000-00000B080000}"/>
    <cellStyle name="40% - Accent3 7 2 4" xfId="2066" xr:uid="{00000000-0005-0000-0000-00000C080000}"/>
    <cellStyle name="40% - Accent3 7 2 4 2" xfId="2067" xr:uid="{00000000-0005-0000-0000-00000D080000}"/>
    <cellStyle name="40% - Accent3 7 2 5" xfId="2068" xr:uid="{00000000-0005-0000-0000-00000E080000}"/>
    <cellStyle name="40% - Accent3 7 3" xfId="2069" xr:uid="{00000000-0005-0000-0000-00000F080000}"/>
    <cellStyle name="40% - Accent3 7 3 2" xfId="2070" xr:uid="{00000000-0005-0000-0000-000010080000}"/>
    <cellStyle name="40% - Accent3 7 3 2 2" xfId="2071" xr:uid="{00000000-0005-0000-0000-000011080000}"/>
    <cellStyle name="40% - Accent3 7 3 3" xfId="2072" xr:uid="{00000000-0005-0000-0000-000012080000}"/>
    <cellStyle name="40% - Accent3 7 3 3 2" xfId="2073" xr:uid="{00000000-0005-0000-0000-000013080000}"/>
    <cellStyle name="40% - Accent3 7 3 4" xfId="2074" xr:uid="{00000000-0005-0000-0000-000014080000}"/>
    <cellStyle name="40% - Accent3 7 4" xfId="2075" xr:uid="{00000000-0005-0000-0000-000015080000}"/>
    <cellStyle name="40% - Accent3 7 4 2" xfId="2076" xr:uid="{00000000-0005-0000-0000-000016080000}"/>
    <cellStyle name="40% - Accent3 7 5" xfId="2077" xr:uid="{00000000-0005-0000-0000-000017080000}"/>
    <cellStyle name="40% - Accent3 7 5 2" xfId="2078" xr:uid="{00000000-0005-0000-0000-000018080000}"/>
    <cellStyle name="40% - Accent3 7 6" xfId="2079" xr:uid="{00000000-0005-0000-0000-000019080000}"/>
    <cellStyle name="40% - Accent3 8" xfId="2080" xr:uid="{00000000-0005-0000-0000-00001A080000}"/>
    <cellStyle name="40% - Accent3 8 2" xfId="2081" xr:uid="{00000000-0005-0000-0000-00001B080000}"/>
    <cellStyle name="40% - Accent3 8 2 2" xfId="2082" xr:uid="{00000000-0005-0000-0000-00001C080000}"/>
    <cellStyle name="40% - Accent3 8 2 2 2" xfId="2083" xr:uid="{00000000-0005-0000-0000-00001D080000}"/>
    <cellStyle name="40% - Accent3 8 2 3" xfId="2084" xr:uid="{00000000-0005-0000-0000-00001E080000}"/>
    <cellStyle name="40% - Accent3 8 2 3 2" xfId="2085" xr:uid="{00000000-0005-0000-0000-00001F080000}"/>
    <cellStyle name="40% - Accent3 8 2 4" xfId="2086" xr:uid="{00000000-0005-0000-0000-000020080000}"/>
    <cellStyle name="40% - Accent3 8 3" xfId="2087" xr:uid="{00000000-0005-0000-0000-000021080000}"/>
    <cellStyle name="40% - Accent3 8 3 2" xfId="2088" xr:uid="{00000000-0005-0000-0000-000022080000}"/>
    <cellStyle name="40% - Accent3 8 4" xfId="2089" xr:uid="{00000000-0005-0000-0000-000023080000}"/>
    <cellStyle name="40% - Accent3 8 4 2" xfId="2090" xr:uid="{00000000-0005-0000-0000-000024080000}"/>
    <cellStyle name="40% - Accent3 8 5" xfId="2091" xr:uid="{00000000-0005-0000-0000-000025080000}"/>
    <cellStyle name="40% - Accent3 9" xfId="2092" xr:uid="{00000000-0005-0000-0000-000026080000}"/>
    <cellStyle name="40% - Accent3 9 2" xfId="2093" xr:uid="{00000000-0005-0000-0000-000027080000}"/>
    <cellStyle name="40% - Accent3 9 2 2" xfId="2094" xr:uid="{00000000-0005-0000-0000-000028080000}"/>
    <cellStyle name="40% - Accent3 9 2 2 2" xfId="2095" xr:uid="{00000000-0005-0000-0000-000029080000}"/>
    <cellStyle name="40% - Accent3 9 2 3" xfId="2096" xr:uid="{00000000-0005-0000-0000-00002A080000}"/>
    <cellStyle name="40% - Accent3 9 2 3 2" xfId="2097" xr:uid="{00000000-0005-0000-0000-00002B080000}"/>
    <cellStyle name="40% - Accent3 9 2 4" xfId="2098" xr:uid="{00000000-0005-0000-0000-00002C080000}"/>
    <cellStyle name="40% - Accent3 9 3" xfId="2099" xr:uid="{00000000-0005-0000-0000-00002D080000}"/>
    <cellStyle name="40% - Accent3 9 3 2" xfId="2100" xr:uid="{00000000-0005-0000-0000-00002E080000}"/>
    <cellStyle name="40% - Accent3 9 4" xfId="2101" xr:uid="{00000000-0005-0000-0000-00002F080000}"/>
    <cellStyle name="40% - Accent3 9 4 2" xfId="2102" xr:uid="{00000000-0005-0000-0000-000030080000}"/>
    <cellStyle name="40% - Accent3 9 5" xfId="2103" xr:uid="{00000000-0005-0000-0000-000031080000}"/>
    <cellStyle name="40% - Accent4 10" xfId="2104" xr:uid="{00000000-0005-0000-0000-000032080000}"/>
    <cellStyle name="40% - Accent4 10 2" xfId="2105" xr:uid="{00000000-0005-0000-0000-000033080000}"/>
    <cellStyle name="40% - Accent4 10 2 2" xfId="2106" xr:uid="{00000000-0005-0000-0000-000034080000}"/>
    <cellStyle name="40% - Accent4 10 2 2 2" xfId="2107" xr:uid="{00000000-0005-0000-0000-000035080000}"/>
    <cellStyle name="40% - Accent4 10 2 3" xfId="2108" xr:uid="{00000000-0005-0000-0000-000036080000}"/>
    <cellStyle name="40% - Accent4 10 2 3 2" xfId="2109" xr:uid="{00000000-0005-0000-0000-000037080000}"/>
    <cellStyle name="40% - Accent4 10 2 4" xfId="2110" xr:uid="{00000000-0005-0000-0000-000038080000}"/>
    <cellStyle name="40% - Accent4 10 3" xfId="2111" xr:uid="{00000000-0005-0000-0000-000039080000}"/>
    <cellStyle name="40% - Accent4 10 3 2" xfId="2112" xr:uid="{00000000-0005-0000-0000-00003A080000}"/>
    <cellStyle name="40% - Accent4 10 4" xfId="2113" xr:uid="{00000000-0005-0000-0000-00003B080000}"/>
    <cellStyle name="40% - Accent4 10 4 2" xfId="2114" xr:uid="{00000000-0005-0000-0000-00003C080000}"/>
    <cellStyle name="40% - Accent4 10 5" xfId="2115" xr:uid="{00000000-0005-0000-0000-00003D080000}"/>
    <cellStyle name="40% - Accent4 11" xfId="2116" xr:uid="{00000000-0005-0000-0000-00003E080000}"/>
    <cellStyle name="40% - Accent4 11 2" xfId="2117" xr:uid="{00000000-0005-0000-0000-00003F080000}"/>
    <cellStyle name="40% - Accent4 11 2 2" xfId="2118" xr:uid="{00000000-0005-0000-0000-000040080000}"/>
    <cellStyle name="40% - Accent4 11 2 2 2" xfId="2119" xr:uid="{00000000-0005-0000-0000-000041080000}"/>
    <cellStyle name="40% - Accent4 11 2 3" xfId="2120" xr:uid="{00000000-0005-0000-0000-000042080000}"/>
    <cellStyle name="40% - Accent4 11 2 3 2" xfId="2121" xr:uid="{00000000-0005-0000-0000-000043080000}"/>
    <cellStyle name="40% - Accent4 11 2 4" xfId="2122" xr:uid="{00000000-0005-0000-0000-000044080000}"/>
    <cellStyle name="40% - Accent4 11 3" xfId="2123" xr:uid="{00000000-0005-0000-0000-000045080000}"/>
    <cellStyle name="40% - Accent4 11 3 2" xfId="2124" xr:uid="{00000000-0005-0000-0000-000046080000}"/>
    <cellStyle name="40% - Accent4 11 4" xfId="2125" xr:uid="{00000000-0005-0000-0000-000047080000}"/>
    <cellStyle name="40% - Accent4 11 4 2" xfId="2126" xr:uid="{00000000-0005-0000-0000-000048080000}"/>
    <cellStyle name="40% - Accent4 11 5" xfId="2127" xr:uid="{00000000-0005-0000-0000-000049080000}"/>
    <cellStyle name="40% - Accent4 12" xfId="2128" xr:uid="{00000000-0005-0000-0000-00004A080000}"/>
    <cellStyle name="40% - Accent4 12 2" xfId="2129" xr:uid="{00000000-0005-0000-0000-00004B080000}"/>
    <cellStyle name="40% - Accent4 12 2 2" xfId="2130" xr:uid="{00000000-0005-0000-0000-00004C080000}"/>
    <cellStyle name="40% - Accent4 12 3" xfId="2131" xr:uid="{00000000-0005-0000-0000-00004D080000}"/>
    <cellStyle name="40% - Accent4 12 3 2" xfId="2132" xr:uid="{00000000-0005-0000-0000-00004E080000}"/>
    <cellStyle name="40% - Accent4 12 4" xfId="2133" xr:uid="{00000000-0005-0000-0000-00004F080000}"/>
    <cellStyle name="40% - Accent4 13" xfId="2134" xr:uid="{00000000-0005-0000-0000-000050080000}"/>
    <cellStyle name="40% - Accent4 13 2" xfId="2135" xr:uid="{00000000-0005-0000-0000-000051080000}"/>
    <cellStyle name="40% - Accent4 13 2 2" xfId="2136" xr:uid="{00000000-0005-0000-0000-000052080000}"/>
    <cellStyle name="40% - Accent4 13 3" xfId="2137" xr:uid="{00000000-0005-0000-0000-000053080000}"/>
    <cellStyle name="40% - Accent4 13 3 2" xfId="2138" xr:uid="{00000000-0005-0000-0000-000054080000}"/>
    <cellStyle name="40% - Accent4 13 4" xfId="2139" xr:uid="{00000000-0005-0000-0000-000055080000}"/>
    <cellStyle name="40% - Accent4 14" xfId="2140" xr:uid="{00000000-0005-0000-0000-000056080000}"/>
    <cellStyle name="40% - Accent4 14 2" xfId="2141" xr:uid="{00000000-0005-0000-0000-000057080000}"/>
    <cellStyle name="40% - Accent4 14 2 2" xfId="2142" xr:uid="{00000000-0005-0000-0000-000058080000}"/>
    <cellStyle name="40% - Accent4 14 3" xfId="2143" xr:uid="{00000000-0005-0000-0000-000059080000}"/>
    <cellStyle name="40% - Accent4 14 3 2" xfId="2144" xr:uid="{00000000-0005-0000-0000-00005A080000}"/>
    <cellStyle name="40% - Accent4 14 4" xfId="2145" xr:uid="{00000000-0005-0000-0000-00005B080000}"/>
    <cellStyle name="40% - Accent4 15" xfId="2146" xr:uid="{00000000-0005-0000-0000-00005C080000}"/>
    <cellStyle name="40% - Accent4 15 2" xfId="2147" xr:uid="{00000000-0005-0000-0000-00005D080000}"/>
    <cellStyle name="40% - Accent4 15 2 2" xfId="2148" xr:uid="{00000000-0005-0000-0000-00005E080000}"/>
    <cellStyle name="40% - Accent4 15 3" xfId="2149" xr:uid="{00000000-0005-0000-0000-00005F080000}"/>
    <cellStyle name="40% - Accent4 15 3 2" xfId="2150" xr:uid="{00000000-0005-0000-0000-000060080000}"/>
    <cellStyle name="40% - Accent4 15 4" xfId="2151" xr:uid="{00000000-0005-0000-0000-000061080000}"/>
    <cellStyle name="40% - Accent4 16" xfId="2152" xr:uid="{00000000-0005-0000-0000-000062080000}"/>
    <cellStyle name="40% - Accent4 16 2" xfId="2153" xr:uid="{00000000-0005-0000-0000-000063080000}"/>
    <cellStyle name="40% - Accent4 17" xfId="2154" xr:uid="{00000000-0005-0000-0000-000064080000}"/>
    <cellStyle name="40% - Accent4 17 2" xfId="2155" xr:uid="{00000000-0005-0000-0000-000065080000}"/>
    <cellStyle name="40% - Accent4 17 2 2" xfId="2156" xr:uid="{00000000-0005-0000-0000-000066080000}"/>
    <cellStyle name="40% - Accent4 17 3" xfId="2157" xr:uid="{00000000-0005-0000-0000-000067080000}"/>
    <cellStyle name="40% - Accent4 18" xfId="2158" xr:uid="{00000000-0005-0000-0000-000068080000}"/>
    <cellStyle name="40% - Accent4 18 2" xfId="2159" xr:uid="{00000000-0005-0000-0000-000069080000}"/>
    <cellStyle name="40% - Accent4 18 2 2" xfId="2160" xr:uid="{00000000-0005-0000-0000-00006A080000}"/>
    <cellStyle name="40% - Accent4 18 3" xfId="2161" xr:uid="{00000000-0005-0000-0000-00006B080000}"/>
    <cellStyle name="40% - Accent4 19" xfId="2162" xr:uid="{00000000-0005-0000-0000-00006C080000}"/>
    <cellStyle name="40% - Accent4 2" xfId="2163" xr:uid="{00000000-0005-0000-0000-00006D080000}"/>
    <cellStyle name="40% - Accent4 2 2" xfId="2164" xr:uid="{00000000-0005-0000-0000-00006E080000}"/>
    <cellStyle name="40% - Accent4 2 2 2" xfId="2165" xr:uid="{00000000-0005-0000-0000-00006F080000}"/>
    <cellStyle name="40% - Accent4 2 2 2 2" xfId="2166" xr:uid="{00000000-0005-0000-0000-000070080000}"/>
    <cellStyle name="40% - Accent4 2 2 2 2 2" xfId="2167" xr:uid="{00000000-0005-0000-0000-000071080000}"/>
    <cellStyle name="40% - Accent4 2 2 2 3" xfId="2168" xr:uid="{00000000-0005-0000-0000-000072080000}"/>
    <cellStyle name="40% - Accent4 2 2 2 3 2" xfId="2169" xr:uid="{00000000-0005-0000-0000-000073080000}"/>
    <cellStyle name="40% - Accent4 2 2 2 4" xfId="2170" xr:uid="{00000000-0005-0000-0000-000074080000}"/>
    <cellStyle name="40% - Accent4 2 2 3" xfId="2171" xr:uid="{00000000-0005-0000-0000-000075080000}"/>
    <cellStyle name="40% - Accent4 2 2 3 2" xfId="2172" xr:uid="{00000000-0005-0000-0000-000076080000}"/>
    <cellStyle name="40% - Accent4 2 2 4" xfId="2173" xr:uid="{00000000-0005-0000-0000-000077080000}"/>
    <cellStyle name="40% - Accent4 2 2 4 2" xfId="2174" xr:uid="{00000000-0005-0000-0000-000078080000}"/>
    <cellStyle name="40% - Accent4 2 2 5" xfId="2175" xr:uid="{00000000-0005-0000-0000-000079080000}"/>
    <cellStyle name="40% - Accent4 2 3" xfId="2176" xr:uid="{00000000-0005-0000-0000-00007A080000}"/>
    <cellStyle name="40% - Accent4 2 3 2" xfId="2177" xr:uid="{00000000-0005-0000-0000-00007B080000}"/>
    <cellStyle name="40% - Accent4 2 3 2 2" xfId="2178" xr:uid="{00000000-0005-0000-0000-00007C080000}"/>
    <cellStyle name="40% - Accent4 2 3 3" xfId="2179" xr:uid="{00000000-0005-0000-0000-00007D080000}"/>
    <cellStyle name="40% - Accent4 2 3 3 2" xfId="2180" xr:uid="{00000000-0005-0000-0000-00007E080000}"/>
    <cellStyle name="40% - Accent4 2 3 4" xfId="2181" xr:uid="{00000000-0005-0000-0000-00007F080000}"/>
    <cellStyle name="40% - Accent4 2 4" xfId="2182" xr:uid="{00000000-0005-0000-0000-000080080000}"/>
    <cellStyle name="40% - Accent4 2 4 2" xfId="2183" xr:uid="{00000000-0005-0000-0000-000081080000}"/>
    <cellStyle name="40% - Accent4 2 5" xfId="2184" xr:uid="{00000000-0005-0000-0000-000082080000}"/>
    <cellStyle name="40% - Accent4 2 5 2" xfId="2185" xr:uid="{00000000-0005-0000-0000-000083080000}"/>
    <cellStyle name="40% - Accent4 2 6" xfId="2186" xr:uid="{00000000-0005-0000-0000-000084080000}"/>
    <cellStyle name="40% - Accent4 20" xfId="2187" xr:uid="{00000000-0005-0000-0000-000085080000}"/>
    <cellStyle name="40% - Accent4 21" xfId="2188" xr:uid="{00000000-0005-0000-0000-000086080000}"/>
    <cellStyle name="40% - Accent4 22" xfId="2189" xr:uid="{00000000-0005-0000-0000-000087080000}"/>
    <cellStyle name="40% - Accent4 23" xfId="2190" xr:uid="{00000000-0005-0000-0000-000088080000}"/>
    <cellStyle name="40% - Accent4 24" xfId="2191" xr:uid="{00000000-0005-0000-0000-000089080000}"/>
    <cellStyle name="40% - Accent4 25" xfId="2192" xr:uid="{00000000-0005-0000-0000-00008A080000}"/>
    <cellStyle name="40% - Accent4 3" xfId="2193" xr:uid="{00000000-0005-0000-0000-00008B080000}"/>
    <cellStyle name="40% - Accent4 3 2" xfId="2194" xr:uid="{00000000-0005-0000-0000-00008C080000}"/>
    <cellStyle name="40% - Accent4 3 2 2" xfId="2195" xr:uid="{00000000-0005-0000-0000-00008D080000}"/>
    <cellStyle name="40% - Accent4 3 2 2 2" xfId="2196" xr:uid="{00000000-0005-0000-0000-00008E080000}"/>
    <cellStyle name="40% - Accent4 3 2 2 2 2" xfId="2197" xr:uid="{00000000-0005-0000-0000-00008F080000}"/>
    <cellStyle name="40% - Accent4 3 2 2 3" xfId="2198" xr:uid="{00000000-0005-0000-0000-000090080000}"/>
    <cellStyle name="40% - Accent4 3 2 2 3 2" xfId="2199" xr:uid="{00000000-0005-0000-0000-000091080000}"/>
    <cellStyle name="40% - Accent4 3 2 2 4" xfId="2200" xr:uid="{00000000-0005-0000-0000-000092080000}"/>
    <cellStyle name="40% - Accent4 3 2 3" xfId="2201" xr:uid="{00000000-0005-0000-0000-000093080000}"/>
    <cellStyle name="40% - Accent4 3 2 3 2" xfId="2202" xr:uid="{00000000-0005-0000-0000-000094080000}"/>
    <cellStyle name="40% - Accent4 3 2 4" xfId="2203" xr:uid="{00000000-0005-0000-0000-000095080000}"/>
    <cellStyle name="40% - Accent4 3 2 4 2" xfId="2204" xr:uid="{00000000-0005-0000-0000-000096080000}"/>
    <cellStyle name="40% - Accent4 3 2 5" xfId="2205" xr:uid="{00000000-0005-0000-0000-000097080000}"/>
    <cellStyle name="40% - Accent4 3 3" xfId="2206" xr:uid="{00000000-0005-0000-0000-000098080000}"/>
    <cellStyle name="40% - Accent4 3 3 2" xfId="2207" xr:uid="{00000000-0005-0000-0000-000099080000}"/>
    <cellStyle name="40% - Accent4 3 3 2 2" xfId="2208" xr:uid="{00000000-0005-0000-0000-00009A080000}"/>
    <cellStyle name="40% - Accent4 3 3 3" xfId="2209" xr:uid="{00000000-0005-0000-0000-00009B080000}"/>
    <cellStyle name="40% - Accent4 3 3 3 2" xfId="2210" xr:uid="{00000000-0005-0000-0000-00009C080000}"/>
    <cellStyle name="40% - Accent4 3 3 4" xfId="2211" xr:uid="{00000000-0005-0000-0000-00009D080000}"/>
    <cellStyle name="40% - Accent4 3 4" xfId="2212" xr:uid="{00000000-0005-0000-0000-00009E080000}"/>
    <cellStyle name="40% - Accent4 3 4 2" xfId="2213" xr:uid="{00000000-0005-0000-0000-00009F080000}"/>
    <cellStyle name="40% - Accent4 3 5" xfId="2214" xr:uid="{00000000-0005-0000-0000-0000A0080000}"/>
    <cellStyle name="40% - Accent4 3 5 2" xfId="2215" xr:uid="{00000000-0005-0000-0000-0000A1080000}"/>
    <cellStyle name="40% - Accent4 3 6" xfId="2216" xr:uid="{00000000-0005-0000-0000-0000A2080000}"/>
    <cellStyle name="40% - Accent4 4" xfId="2217" xr:uid="{00000000-0005-0000-0000-0000A3080000}"/>
    <cellStyle name="40% - Accent4 4 2" xfId="2218" xr:uid="{00000000-0005-0000-0000-0000A4080000}"/>
    <cellStyle name="40% - Accent4 4 2 2" xfId="2219" xr:uid="{00000000-0005-0000-0000-0000A5080000}"/>
    <cellStyle name="40% - Accent4 4 2 2 2" xfId="2220" xr:uid="{00000000-0005-0000-0000-0000A6080000}"/>
    <cellStyle name="40% - Accent4 4 2 2 2 2" xfId="2221" xr:uid="{00000000-0005-0000-0000-0000A7080000}"/>
    <cellStyle name="40% - Accent4 4 2 2 3" xfId="2222" xr:uid="{00000000-0005-0000-0000-0000A8080000}"/>
    <cellStyle name="40% - Accent4 4 2 2 3 2" xfId="2223" xr:uid="{00000000-0005-0000-0000-0000A9080000}"/>
    <cellStyle name="40% - Accent4 4 2 2 4" xfId="2224" xr:uid="{00000000-0005-0000-0000-0000AA080000}"/>
    <cellStyle name="40% - Accent4 4 2 3" xfId="2225" xr:uid="{00000000-0005-0000-0000-0000AB080000}"/>
    <cellStyle name="40% - Accent4 4 2 3 2" xfId="2226" xr:uid="{00000000-0005-0000-0000-0000AC080000}"/>
    <cellStyle name="40% - Accent4 4 2 4" xfId="2227" xr:uid="{00000000-0005-0000-0000-0000AD080000}"/>
    <cellStyle name="40% - Accent4 4 2 4 2" xfId="2228" xr:uid="{00000000-0005-0000-0000-0000AE080000}"/>
    <cellStyle name="40% - Accent4 4 2 5" xfId="2229" xr:uid="{00000000-0005-0000-0000-0000AF080000}"/>
    <cellStyle name="40% - Accent4 4 3" xfId="2230" xr:uid="{00000000-0005-0000-0000-0000B0080000}"/>
    <cellStyle name="40% - Accent4 4 3 2" xfId="2231" xr:uid="{00000000-0005-0000-0000-0000B1080000}"/>
    <cellStyle name="40% - Accent4 4 3 2 2" xfId="2232" xr:uid="{00000000-0005-0000-0000-0000B2080000}"/>
    <cellStyle name="40% - Accent4 4 3 3" xfId="2233" xr:uid="{00000000-0005-0000-0000-0000B3080000}"/>
    <cellStyle name="40% - Accent4 4 3 3 2" xfId="2234" xr:uid="{00000000-0005-0000-0000-0000B4080000}"/>
    <cellStyle name="40% - Accent4 4 3 4" xfId="2235" xr:uid="{00000000-0005-0000-0000-0000B5080000}"/>
    <cellStyle name="40% - Accent4 4 4" xfId="2236" xr:uid="{00000000-0005-0000-0000-0000B6080000}"/>
    <cellStyle name="40% - Accent4 4 4 2" xfId="2237" xr:uid="{00000000-0005-0000-0000-0000B7080000}"/>
    <cellStyle name="40% - Accent4 4 5" xfId="2238" xr:uid="{00000000-0005-0000-0000-0000B8080000}"/>
    <cellStyle name="40% - Accent4 4 5 2" xfId="2239" xr:uid="{00000000-0005-0000-0000-0000B9080000}"/>
    <cellStyle name="40% - Accent4 4 6" xfId="2240" xr:uid="{00000000-0005-0000-0000-0000BA080000}"/>
    <cellStyle name="40% - Accent4 5" xfId="2241" xr:uid="{00000000-0005-0000-0000-0000BB080000}"/>
    <cellStyle name="40% - Accent4 5 2" xfId="2242" xr:uid="{00000000-0005-0000-0000-0000BC080000}"/>
    <cellStyle name="40% - Accent4 5 2 2" xfId="2243" xr:uid="{00000000-0005-0000-0000-0000BD080000}"/>
    <cellStyle name="40% - Accent4 5 2 2 2" xfId="2244" xr:uid="{00000000-0005-0000-0000-0000BE080000}"/>
    <cellStyle name="40% - Accent4 5 2 2 2 2" xfId="2245" xr:uid="{00000000-0005-0000-0000-0000BF080000}"/>
    <cellStyle name="40% - Accent4 5 2 2 3" xfId="2246" xr:uid="{00000000-0005-0000-0000-0000C0080000}"/>
    <cellStyle name="40% - Accent4 5 2 2 3 2" xfId="2247" xr:uid="{00000000-0005-0000-0000-0000C1080000}"/>
    <cellStyle name="40% - Accent4 5 2 2 4" xfId="2248" xr:uid="{00000000-0005-0000-0000-0000C2080000}"/>
    <cellStyle name="40% - Accent4 5 2 3" xfId="2249" xr:uid="{00000000-0005-0000-0000-0000C3080000}"/>
    <cellStyle name="40% - Accent4 5 2 3 2" xfId="2250" xr:uid="{00000000-0005-0000-0000-0000C4080000}"/>
    <cellStyle name="40% - Accent4 5 2 4" xfId="2251" xr:uid="{00000000-0005-0000-0000-0000C5080000}"/>
    <cellStyle name="40% - Accent4 5 2 4 2" xfId="2252" xr:uid="{00000000-0005-0000-0000-0000C6080000}"/>
    <cellStyle name="40% - Accent4 5 2 5" xfId="2253" xr:uid="{00000000-0005-0000-0000-0000C7080000}"/>
    <cellStyle name="40% - Accent4 5 3" xfId="2254" xr:uid="{00000000-0005-0000-0000-0000C8080000}"/>
    <cellStyle name="40% - Accent4 5 3 2" xfId="2255" xr:uid="{00000000-0005-0000-0000-0000C9080000}"/>
    <cellStyle name="40% - Accent4 5 3 2 2" xfId="2256" xr:uid="{00000000-0005-0000-0000-0000CA080000}"/>
    <cellStyle name="40% - Accent4 5 3 3" xfId="2257" xr:uid="{00000000-0005-0000-0000-0000CB080000}"/>
    <cellStyle name="40% - Accent4 5 3 3 2" xfId="2258" xr:uid="{00000000-0005-0000-0000-0000CC080000}"/>
    <cellStyle name="40% - Accent4 5 3 4" xfId="2259" xr:uid="{00000000-0005-0000-0000-0000CD080000}"/>
    <cellStyle name="40% - Accent4 5 4" xfId="2260" xr:uid="{00000000-0005-0000-0000-0000CE080000}"/>
    <cellStyle name="40% - Accent4 5 4 2" xfId="2261" xr:uid="{00000000-0005-0000-0000-0000CF080000}"/>
    <cellStyle name="40% - Accent4 5 5" xfId="2262" xr:uid="{00000000-0005-0000-0000-0000D0080000}"/>
    <cellStyle name="40% - Accent4 5 5 2" xfId="2263" xr:uid="{00000000-0005-0000-0000-0000D1080000}"/>
    <cellStyle name="40% - Accent4 5 6" xfId="2264" xr:uid="{00000000-0005-0000-0000-0000D2080000}"/>
    <cellStyle name="40% - Accent4 6" xfId="2265" xr:uid="{00000000-0005-0000-0000-0000D3080000}"/>
    <cellStyle name="40% - Accent4 6 2" xfId="2266" xr:uid="{00000000-0005-0000-0000-0000D4080000}"/>
    <cellStyle name="40% - Accent4 6 2 2" xfId="2267" xr:uid="{00000000-0005-0000-0000-0000D5080000}"/>
    <cellStyle name="40% - Accent4 6 2 2 2" xfId="2268" xr:uid="{00000000-0005-0000-0000-0000D6080000}"/>
    <cellStyle name="40% - Accent4 6 2 2 2 2" xfId="2269" xr:uid="{00000000-0005-0000-0000-0000D7080000}"/>
    <cellStyle name="40% - Accent4 6 2 2 3" xfId="2270" xr:uid="{00000000-0005-0000-0000-0000D8080000}"/>
    <cellStyle name="40% - Accent4 6 2 2 3 2" xfId="2271" xr:uid="{00000000-0005-0000-0000-0000D9080000}"/>
    <cellStyle name="40% - Accent4 6 2 2 4" xfId="2272" xr:uid="{00000000-0005-0000-0000-0000DA080000}"/>
    <cellStyle name="40% - Accent4 6 2 3" xfId="2273" xr:uid="{00000000-0005-0000-0000-0000DB080000}"/>
    <cellStyle name="40% - Accent4 6 2 3 2" xfId="2274" xr:uid="{00000000-0005-0000-0000-0000DC080000}"/>
    <cellStyle name="40% - Accent4 6 2 4" xfId="2275" xr:uid="{00000000-0005-0000-0000-0000DD080000}"/>
    <cellStyle name="40% - Accent4 6 2 4 2" xfId="2276" xr:uid="{00000000-0005-0000-0000-0000DE080000}"/>
    <cellStyle name="40% - Accent4 6 2 5" xfId="2277" xr:uid="{00000000-0005-0000-0000-0000DF080000}"/>
    <cellStyle name="40% - Accent4 6 3" xfId="2278" xr:uid="{00000000-0005-0000-0000-0000E0080000}"/>
    <cellStyle name="40% - Accent4 6 3 2" xfId="2279" xr:uid="{00000000-0005-0000-0000-0000E1080000}"/>
    <cellStyle name="40% - Accent4 6 3 2 2" xfId="2280" xr:uid="{00000000-0005-0000-0000-0000E2080000}"/>
    <cellStyle name="40% - Accent4 6 3 3" xfId="2281" xr:uid="{00000000-0005-0000-0000-0000E3080000}"/>
    <cellStyle name="40% - Accent4 6 3 3 2" xfId="2282" xr:uid="{00000000-0005-0000-0000-0000E4080000}"/>
    <cellStyle name="40% - Accent4 6 3 4" xfId="2283" xr:uid="{00000000-0005-0000-0000-0000E5080000}"/>
    <cellStyle name="40% - Accent4 6 4" xfId="2284" xr:uid="{00000000-0005-0000-0000-0000E6080000}"/>
    <cellStyle name="40% - Accent4 6 4 2" xfId="2285" xr:uid="{00000000-0005-0000-0000-0000E7080000}"/>
    <cellStyle name="40% - Accent4 6 5" xfId="2286" xr:uid="{00000000-0005-0000-0000-0000E8080000}"/>
    <cellStyle name="40% - Accent4 6 5 2" xfId="2287" xr:uid="{00000000-0005-0000-0000-0000E9080000}"/>
    <cellStyle name="40% - Accent4 6 6" xfId="2288" xr:uid="{00000000-0005-0000-0000-0000EA080000}"/>
    <cellStyle name="40% - Accent4 7" xfId="2289" xr:uid="{00000000-0005-0000-0000-0000EB080000}"/>
    <cellStyle name="40% - Accent4 7 2" xfId="2290" xr:uid="{00000000-0005-0000-0000-0000EC080000}"/>
    <cellStyle name="40% - Accent4 7 2 2" xfId="2291" xr:uid="{00000000-0005-0000-0000-0000ED080000}"/>
    <cellStyle name="40% - Accent4 7 2 2 2" xfId="2292" xr:uid="{00000000-0005-0000-0000-0000EE080000}"/>
    <cellStyle name="40% - Accent4 7 2 2 2 2" xfId="2293" xr:uid="{00000000-0005-0000-0000-0000EF080000}"/>
    <cellStyle name="40% - Accent4 7 2 2 3" xfId="2294" xr:uid="{00000000-0005-0000-0000-0000F0080000}"/>
    <cellStyle name="40% - Accent4 7 2 2 3 2" xfId="2295" xr:uid="{00000000-0005-0000-0000-0000F1080000}"/>
    <cellStyle name="40% - Accent4 7 2 2 4" xfId="2296" xr:uid="{00000000-0005-0000-0000-0000F2080000}"/>
    <cellStyle name="40% - Accent4 7 2 3" xfId="2297" xr:uid="{00000000-0005-0000-0000-0000F3080000}"/>
    <cellStyle name="40% - Accent4 7 2 3 2" xfId="2298" xr:uid="{00000000-0005-0000-0000-0000F4080000}"/>
    <cellStyle name="40% - Accent4 7 2 4" xfId="2299" xr:uid="{00000000-0005-0000-0000-0000F5080000}"/>
    <cellStyle name="40% - Accent4 7 2 4 2" xfId="2300" xr:uid="{00000000-0005-0000-0000-0000F6080000}"/>
    <cellStyle name="40% - Accent4 7 2 5" xfId="2301" xr:uid="{00000000-0005-0000-0000-0000F7080000}"/>
    <cellStyle name="40% - Accent4 7 3" xfId="2302" xr:uid="{00000000-0005-0000-0000-0000F8080000}"/>
    <cellStyle name="40% - Accent4 7 3 2" xfId="2303" xr:uid="{00000000-0005-0000-0000-0000F9080000}"/>
    <cellStyle name="40% - Accent4 7 3 2 2" xfId="2304" xr:uid="{00000000-0005-0000-0000-0000FA080000}"/>
    <cellStyle name="40% - Accent4 7 3 3" xfId="2305" xr:uid="{00000000-0005-0000-0000-0000FB080000}"/>
    <cellStyle name="40% - Accent4 7 3 3 2" xfId="2306" xr:uid="{00000000-0005-0000-0000-0000FC080000}"/>
    <cellStyle name="40% - Accent4 7 3 4" xfId="2307" xr:uid="{00000000-0005-0000-0000-0000FD080000}"/>
    <cellStyle name="40% - Accent4 7 4" xfId="2308" xr:uid="{00000000-0005-0000-0000-0000FE080000}"/>
    <cellStyle name="40% - Accent4 7 4 2" xfId="2309" xr:uid="{00000000-0005-0000-0000-0000FF080000}"/>
    <cellStyle name="40% - Accent4 7 5" xfId="2310" xr:uid="{00000000-0005-0000-0000-000000090000}"/>
    <cellStyle name="40% - Accent4 7 5 2" xfId="2311" xr:uid="{00000000-0005-0000-0000-000001090000}"/>
    <cellStyle name="40% - Accent4 7 6" xfId="2312" xr:uid="{00000000-0005-0000-0000-000002090000}"/>
    <cellStyle name="40% - Accent4 8" xfId="2313" xr:uid="{00000000-0005-0000-0000-000003090000}"/>
    <cellStyle name="40% - Accent4 8 2" xfId="2314" xr:uid="{00000000-0005-0000-0000-000004090000}"/>
    <cellStyle name="40% - Accent4 8 2 2" xfId="2315" xr:uid="{00000000-0005-0000-0000-000005090000}"/>
    <cellStyle name="40% - Accent4 8 2 2 2" xfId="2316" xr:uid="{00000000-0005-0000-0000-000006090000}"/>
    <cellStyle name="40% - Accent4 8 2 3" xfId="2317" xr:uid="{00000000-0005-0000-0000-000007090000}"/>
    <cellStyle name="40% - Accent4 8 2 3 2" xfId="2318" xr:uid="{00000000-0005-0000-0000-000008090000}"/>
    <cellStyle name="40% - Accent4 8 2 4" xfId="2319" xr:uid="{00000000-0005-0000-0000-000009090000}"/>
    <cellStyle name="40% - Accent4 8 3" xfId="2320" xr:uid="{00000000-0005-0000-0000-00000A090000}"/>
    <cellStyle name="40% - Accent4 8 3 2" xfId="2321" xr:uid="{00000000-0005-0000-0000-00000B090000}"/>
    <cellStyle name="40% - Accent4 8 4" xfId="2322" xr:uid="{00000000-0005-0000-0000-00000C090000}"/>
    <cellStyle name="40% - Accent4 8 4 2" xfId="2323" xr:uid="{00000000-0005-0000-0000-00000D090000}"/>
    <cellStyle name="40% - Accent4 8 5" xfId="2324" xr:uid="{00000000-0005-0000-0000-00000E090000}"/>
    <cellStyle name="40% - Accent4 9" xfId="2325" xr:uid="{00000000-0005-0000-0000-00000F090000}"/>
    <cellStyle name="40% - Accent4 9 2" xfId="2326" xr:uid="{00000000-0005-0000-0000-000010090000}"/>
    <cellStyle name="40% - Accent4 9 2 2" xfId="2327" xr:uid="{00000000-0005-0000-0000-000011090000}"/>
    <cellStyle name="40% - Accent4 9 2 2 2" xfId="2328" xr:uid="{00000000-0005-0000-0000-000012090000}"/>
    <cellStyle name="40% - Accent4 9 2 3" xfId="2329" xr:uid="{00000000-0005-0000-0000-000013090000}"/>
    <cellStyle name="40% - Accent4 9 2 3 2" xfId="2330" xr:uid="{00000000-0005-0000-0000-000014090000}"/>
    <cellStyle name="40% - Accent4 9 2 4" xfId="2331" xr:uid="{00000000-0005-0000-0000-000015090000}"/>
    <cellStyle name="40% - Accent4 9 3" xfId="2332" xr:uid="{00000000-0005-0000-0000-000016090000}"/>
    <cellStyle name="40% - Accent4 9 3 2" xfId="2333" xr:uid="{00000000-0005-0000-0000-000017090000}"/>
    <cellStyle name="40% - Accent4 9 4" xfId="2334" xr:uid="{00000000-0005-0000-0000-000018090000}"/>
    <cellStyle name="40% - Accent4 9 4 2" xfId="2335" xr:uid="{00000000-0005-0000-0000-000019090000}"/>
    <cellStyle name="40% - Accent4 9 5" xfId="2336" xr:uid="{00000000-0005-0000-0000-00001A090000}"/>
    <cellStyle name="40% - Accent5 10" xfId="2337" xr:uid="{00000000-0005-0000-0000-00001B090000}"/>
    <cellStyle name="40% - Accent5 10 2" xfId="2338" xr:uid="{00000000-0005-0000-0000-00001C090000}"/>
    <cellStyle name="40% - Accent5 10 2 2" xfId="2339" xr:uid="{00000000-0005-0000-0000-00001D090000}"/>
    <cellStyle name="40% - Accent5 10 2 2 2" xfId="2340" xr:uid="{00000000-0005-0000-0000-00001E090000}"/>
    <cellStyle name="40% - Accent5 10 2 3" xfId="2341" xr:uid="{00000000-0005-0000-0000-00001F090000}"/>
    <cellStyle name="40% - Accent5 10 2 3 2" xfId="2342" xr:uid="{00000000-0005-0000-0000-000020090000}"/>
    <cellStyle name="40% - Accent5 10 2 4" xfId="2343" xr:uid="{00000000-0005-0000-0000-000021090000}"/>
    <cellStyle name="40% - Accent5 10 3" xfId="2344" xr:uid="{00000000-0005-0000-0000-000022090000}"/>
    <cellStyle name="40% - Accent5 10 3 2" xfId="2345" xr:uid="{00000000-0005-0000-0000-000023090000}"/>
    <cellStyle name="40% - Accent5 10 4" xfId="2346" xr:uid="{00000000-0005-0000-0000-000024090000}"/>
    <cellStyle name="40% - Accent5 10 4 2" xfId="2347" xr:uid="{00000000-0005-0000-0000-000025090000}"/>
    <cellStyle name="40% - Accent5 10 5" xfId="2348" xr:uid="{00000000-0005-0000-0000-000026090000}"/>
    <cellStyle name="40% - Accent5 11" xfId="2349" xr:uid="{00000000-0005-0000-0000-000027090000}"/>
    <cellStyle name="40% - Accent5 11 2" xfId="2350" xr:uid="{00000000-0005-0000-0000-000028090000}"/>
    <cellStyle name="40% - Accent5 11 2 2" xfId="2351" xr:uid="{00000000-0005-0000-0000-000029090000}"/>
    <cellStyle name="40% - Accent5 11 2 2 2" xfId="2352" xr:uid="{00000000-0005-0000-0000-00002A090000}"/>
    <cellStyle name="40% - Accent5 11 2 3" xfId="2353" xr:uid="{00000000-0005-0000-0000-00002B090000}"/>
    <cellStyle name="40% - Accent5 11 2 3 2" xfId="2354" xr:uid="{00000000-0005-0000-0000-00002C090000}"/>
    <cellStyle name="40% - Accent5 11 2 4" xfId="2355" xr:uid="{00000000-0005-0000-0000-00002D090000}"/>
    <cellStyle name="40% - Accent5 11 3" xfId="2356" xr:uid="{00000000-0005-0000-0000-00002E090000}"/>
    <cellStyle name="40% - Accent5 11 3 2" xfId="2357" xr:uid="{00000000-0005-0000-0000-00002F090000}"/>
    <cellStyle name="40% - Accent5 11 4" xfId="2358" xr:uid="{00000000-0005-0000-0000-000030090000}"/>
    <cellStyle name="40% - Accent5 11 4 2" xfId="2359" xr:uid="{00000000-0005-0000-0000-000031090000}"/>
    <cellStyle name="40% - Accent5 11 5" xfId="2360" xr:uid="{00000000-0005-0000-0000-000032090000}"/>
    <cellStyle name="40% - Accent5 12" xfId="2361" xr:uid="{00000000-0005-0000-0000-000033090000}"/>
    <cellStyle name="40% - Accent5 12 2" xfId="2362" xr:uid="{00000000-0005-0000-0000-000034090000}"/>
    <cellStyle name="40% - Accent5 12 2 2" xfId="2363" xr:uid="{00000000-0005-0000-0000-000035090000}"/>
    <cellStyle name="40% - Accent5 12 3" xfId="2364" xr:uid="{00000000-0005-0000-0000-000036090000}"/>
    <cellStyle name="40% - Accent5 12 3 2" xfId="2365" xr:uid="{00000000-0005-0000-0000-000037090000}"/>
    <cellStyle name="40% - Accent5 12 4" xfId="2366" xr:uid="{00000000-0005-0000-0000-000038090000}"/>
    <cellStyle name="40% - Accent5 13" xfId="2367" xr:uid="{00000000-0005-0000-0000-000039090000}"/>
    <cellStyle name="40% - Accent5 13 2" xfId="2368" xr:uid="{00000000-0005-0000-0000-00003A090000}"/>
    <cellStyle name="40% - Accent5 13 2 2" xfId="2369" xr:uid="{00000000-0005-0000-0000-00003B090000}"/>
    <cellStyle name="40% - Accent5 13 3" xfId="2370" xr:uid="{00000000-0005-0000-0000-00003C090000}"/>
    <cellStyle name="40% - Accent5 13 3 2" xfId="2371" xr:uid="{00000000-0005-0000-0000-00003D090000}"/>
    <cellStyle name="40% - Accent5 13 4" xfId="2372" xr:uid="{00000000-0005-0000-0000-00003E090000}"/>
    <cellStyle name="40% - Accent5 14" xfId="2373" xr:uid="{00000000-0005-0000-0000-00003F090000}"/>
    <cellStyle name="40% - Accent5 14 2" xfId="2374" xr:uid="{00000000-0005-0000-0000-000040090000}"/>
    <cellStyle name="40% - Accent5 14 2 2" xfId="2375" xr:uid="{00000000-0005-0000-0000-000041090000}"/>
    <cellStyle name="40% - Accent5 14 3" xfId="2376" xr:uid="{00000000-0005-0000-0000-000042090000}"/>
    <cellStyle name="40% - Accent5 14 3 2" xfId="2377" xr:uid="{00000000-0005-0000-0000-000043090000}"/>
    <cellStyle name="40% - Accent5 14 4" xfId="2378" xr:uid="{00000000-0005-0000-0000-000044090000}"/>
    <cellStyle name="40% - Accent5 15" xfId="2379" xr:uid="{00000000-0005-0000-0000-000045090000}"/>
    <cellStyle name="40% - Accent5 15 2" xfId="2380" xr:uid="{00000000-0005-0000-0000-000046090000}"/>
    <cellStyle name="40% - Accent5 15 2 2" xfId="2381" xr:uid="{00000000-0005-0000-0000-000047090000}"/>
    <cellStyle name="40% - Accent5 15 3" xfId="2382" xr:uid="{00000000-0005-0000-0000-000048090000}"/>
    <cellStyle name="40% - Accent5 15 3 2" xfId="2383" xr:uid="{00000000-0005-0000-0000-000049090000}"/>
    <cellStyle name="40% - Accent5 15 4" xfId="2384" xr:uid="{00000000-0005-0000-0000-00004A090000}"/>
    <cellStyle name="40% - Accent5 16" xfId="2385" xr:uid="{00000000-0005-0000-0000-00004B090000}"/>
    <cellStyle name="40% - Accent5 16 2" xfId="2386" xr:uid="{00000000-0005-0000-0000-00004C090000}"/>
    <cellStyle name="40% - Accent5 17" xfId="2387" xr:uid="{00000000-0005-0000-0000-00004D090000}"/>
    <cellStyle name="40% - Accent5 17 2" xfId="2388" xr:uid="{00000000-0005-0000-0000-00004E090000}"/>
    <cellStyle name="40% - Accent5 17 2 2" xfId="2389" xr:uid="{00000000-0005-0000-0000-00004F090000}"/>
    <cellStyle name="40% - Accent5 17 3" xfId="2390" xr:uid="{00000000-0005-0000-0000-000050090000}"/>
    <cellStyle name="40% - Accent5 18" xfId="2391" xr:uid="{00000000-0005-0000-0000-000051090000}"/>
    <cellStyle name="40% - Accent5 18 2" xfId="2392" xr:uid="{00000000-0005-0000-0000-000052090000}"/>
    <cellStyle name="40% - Accent5 18 2 2" xfId="2393" xr:uid="{00000000-0005-0000-0000-000053090000}"/>
    <cellStyle name="40% - Accent5 18 3" xfId="2394" xr:uid="{00000000-0005-0000-0000-000054090000}"/>
    <cellStyle name="40% - Accent5 19" xfId="2395" xr:uid="{00000000-0005-0000-0000-000055090000}"/>
    <cellStyle name="40% - Accent5 2" xfId="2396" xr:uid="{00000000-0005-0000-0000-000056090000}"/>
    <cellStyle name="40% - Accent5 2 2" xfId="2397" xr:uid="{00000000-0005-0000-0000-000057090000}"/>
    <cellStyle name="40% - Accent5 2 2 2" xfId="2398" xr:uid="{00000000-0005-0000-0000-000058090000}"/>
    <cellStyle name="40% - Accent5 2 2 2 2" xfId="2399" xr:uid="{00000000-0005-0000-0000-000059090000}"/>
    <cellStyle name="40% - Accent5 2 2 2 2 2" xfId="2400" xr:uid="{00000000-0005-0000-0000-00005A090000}"/>
    <cellStyle name="40% - Accent5 2 2 2 3" xfId="2401" xr:uid="{00000000-0005-0000-0000-00005B090000}"/>
    <cellStyle name="40% - Accent5 2 2 2 3 2" xfId="2402" xr:uid="{00000000-0005-0000-0000-00005C090000}"/>
    <cellStyle name="40% - Accent5 2 2 2 4" xfId="2403" xr:uid="{00000000-0005-0000-0000-00005D090000}"/>
    <cellStyle name="40% - Accent5 2 2 3" xfId="2404" xr:uid="{00000000-0005-0000-0000-00005E090000}"/>
    <cellStyle name="40% - Accent5 2 2 3 2" xfId="2405" xr:uid="{00000000-0005-0000-0000-00005F090000}"/>
    <cellStyle name="40% - Accent5 2 2 4" xfId="2406" xr:uid="{00000000-0005-0000-0000-000060090000}"/>
    <cellStyle name="40% - Accent5 2 2 4 2" xfId="2407" xr:uid="{00000000-0005-0000-0000-000061090000}"/>
    <cellStyle name="40% - Accent5 2 2 5" xfId="2408" xr:uid="{00000000-0005-0000-0000-000062090000}"/>
    <cellStyle name="40% - Accent5 2 3" xfId="2409" xr:uid="{00000000-0005-0000-0000-000063090000}"/>
    <cellStyle name="40% - Accent5 2 3 2" xfId="2410" xr:uid="{00000000-0005-0000-0000-000064090000}"/>
    <cellStyle name="40% - Accent5 2 3 2 2" xfId="2411" xr:uid="{00000000-0005-0000-0000-000065090000}"/>
    <cellStyle name="40% - Accent5 2 3 3" xfId="2412" xr:uid="{00000000-0005-0000-0000-000066090000}"/>
    <cellStyle name="40% - Accent5 2 3 3 2" xfId="2413" xr:uid="{00000000-0005-0000-0000-000067090000}"/>
    <cellStyle name="40% - Accent5 2 3 4" xfId="2414" xr:uid="{00000000-0005-0000-0000-000068090000}"/>
    <cellStyle name="40% - Accent5 2 4" xfId="2415" xr:uid="{00000000-0005-0000-0000-000069090000}"/>
    <cellStyle name="40% - Accent5 2 4 2" xfId="2416" xr:uid="{00000000-0005-0000-0000-00006A090000}"/>
    <cellStyle name="40% - Accent5 2 5" xfId="2417" xr:uid="{00000000-0005-0000-0000-00006B090000}"/>
    <cellStyle name="40% - Accent5 2 5 2" xfId="2418" xr:uid="{00000000-0005-0000-0000-00006C090000}"/>
    <cellStyle name="40% - Accent5 2 6" xfId="2419" xr:uid="{00000000-0005-0000-0000-00006D090000}"/>
    <cellStyle name="40% - Accent5 20" xfId="2420" xr:uid="{00000000-0005-0000-0000-00006E090000}"/>
    <cellStyle name="40% - Accent5 21" xfId="2421" xr:uid="{00000000-0005-0000-0000-00006F090000}"/>
    <cellStyle name="40% - Accent5 22" xfId="2422" xr:uid="{00000000-0005-0000-0000-000070090000}"/>
    <cellStyle name="40% - Accent5 23" xfId="2423" xr:uid="{00000000-0005-0000-0000-000071090000}"/>
    <cellStyle name="40% - Accent5 24" xfId="2424" xr:uid="{00000000-0005-0000-0000-000072090000}"/>
    <cellStyle name="40% - Accent5 25" xfId="2425" xr:uid="{00000000-0005-0000-0000-000073090000}"/>
    <cellStyle name="40% - Accent5 3" xfId="2426" xr:uid="{00000000-0005-0000-0000-000074090000}"/>
    <cellStyle name="40% - Accent5 3 2" xfId="2427" xr:uid="{00000000-0005-0000-0000-000075090000}"/>
    <cellStyle name="40% - Accent5 3 2 2" xfId="2428" xr:uid="{00000000-0005-0000-0000-000076090000}"/>
    <cellStyle name="40% - Accent5 3 2 2 2" xfId="2429" xr:uid="{00000000-0005-0000-0000-000077090000}"/>
    <cellStyle name="40% - Accent5 3 2 2 2 2" xfId="2430" xr:uid="{00000000-0005-0000-0000-000078090000}"/>
    <cellStyle name="40% - Accent5 3 2 2 3" xfId="2431" xr:uid="{00000000-0005-0000-0000-000079090000}"/>
    <cellStyle name="40% - Accent5 3 2 2 3 2" xfId="2432" xr:uid="{00000000-0005-0000-0000-00007A090000}"/>
    <cellStyle name="40% - Accent5 3 2 2 4" xfId="2433" xr:uid="{00000000-0005-0000-0000-00007B090000}"/>
    <cellStyle name="40% - Accent5 3 2 3" xfId="2434" xr:uid="{00000000-0005-0000-0000-00007C090000}"/>
    <cellStyle name="40% - Accent5 3 2 3 2" xfId="2435" xr:uid="{00000000-0005-0000-0000-00007D090000}"/>
    <cellStyle name="40% - Accent5 3 2 4" xfId="2436" xr:uid="{00000000-0005-0000-0000-00007E090000}"/>
    <cellStyle name="40% - Accent5 3 2 4 2" xfId="2437" xr:uid="{00000000-0005-0000-0000-00007F090000}"/>
    <cellStyle name="40% - Accent5 3 2 5" xfId="2438" xr:uid="{00000000-0005-0000-0000-000080090000}"/>
    <cellStyle name="40% - Accent5 3 3" xfId="2439" xr:uid="{00000000-0005-0000-0000-000081090000}"/>
    <cellStyle name="40% - Accent5 3 3 2" xfId="2440" xr:uid="{00000000-0005-0000-0000-000082090000}"/>
    <cellStyle name="40% - Accent5 3 3 2 2" xfId="2441" xr:uid="{00000000-0005-0000-0000-000083090000}"/>
    <cellStyle name="40% - Accent5 3 3 3" xfId="2442" xr:uid="{00000000-0005-0000-0000-000084090000}"/>
    <cellStyle name="40% - Accent5 3 3 3 2" xfId="2443" xr:uid="{00000000-0005-0000-0000-000085090000}"/>
    <cellStyle name="40% - Accent5 3 3 4" xfId="2444" xr:uid="{00000000-0005-0000-0000-000086090000}"/>
    <cellStyle name="40% - Accent5 3 4" xfId="2445" xr:uid="{00000000-0005-0000-0000-000087090000}"/>
    <cellStyle name="40% - Accent5 3 4 2" xfId="2446" xr:uid="{00000000-0005-0000-0000-000088090000}"/>
    <cellStyle name="40% - Accent5 3 5" xfId="2447" xr:uid="{00000000-0005-0000-0000-000089090000}"/>
    <cellStyle name="40% - Accent5 3 5 2" xfId="2448" xr:uid="{00000000-0005-0000-0000-00008A090000}"/>
    <cellStyle name="40% - Accent5 3 6" xfId="2449" xr:uid="{00000000-0005-0000-0000-00008B090000}"/>
    <cellStyle name="40% - Accent5 4" xfId="2450" xr:uid="{00000000-0005-0000-0000-00008C090000}"/>
    <cellStyle name="40% - Accent5 4 2" xfId="2451" xr:uid="{00000000-0005-0000-0000-00008D090000}"/>
    <cellStyle name="40% - Accent5 4 2 2" xfId="2452" xr:uid="{00000000-0005-0000-0000-00008E090000}"/>
    <cellStyle name="40% - Accent5 4 2 2 2" xfId="2453" xr:uid="{00000000-0005-0000-0000-00008F090000}"/>
    <cellStyle name="40% - Accent5 4 2 2 2 2" xfId="2454" xr:uid="{00000000-0005-0000-0000-000090090000}"/>
    <cellStyle name="40% - Accent5 4 2 2 3" xfId="2455" xr:uid="{00000000-0005-0000-0000-000091090000}"/>
    <cellStyle name="40% - Accent5 4 2 2 3 2" xfId="2456" xr:uid="{00000000-0005-0000-0000-000092090000}"/>
    <cellStyle name="40% - Accent5 4 2 2 4" xfId="2457" xr:uid="{00000000-0005-0000-0000-000093090000}"/>
    <cellStyle name="40% - Accent5 4 2 3" xfId="2458" xr:uid="{00000000-0005-0000-0000-000094090000}"/>
    <cellStyle name="40% - Accent5 4 2 3 2" xfId="2459" xr:uid="{00000000-0005-0000-0000-000095090000}"/>
    <cellStyle name="40% - Accent5 4 2 4" xfId="2460" xr:uid="{00000000-0005-0000-0000-000096090000}"/>
    <cellStyle name="40% - Accent5 4 2 4 2" xfId="2461" xr:uid="{00000000-0005-0000-0000-000097090000}"/>
    <cellStyle name="40% - Accent5 4 2 5" xfId="2462" xr:uid="{00000000-0005-0000-0000-000098090000}"/>
    <cellStyle name="40% - Accent5 4 3" xfId="2463" xr:uid="{00000000-0005-0000-0000-000099090000}"/>
    <cellStyle name="40% - Accent5 4 3 2" xfId="2464" xr:uid="{00000000-0005-0000-0000-00009A090000}"/>
    <cellStyle name="40% - Accent5 4 3 2 2" xfId="2465" xr:uid="{00000000-0005-0000-0000-00009B090000}"/>
    <cellStyle name="40% - Accent5 4 3 3" xfId="2466" xr:uid="{00000000-0005-0000-0000-00009C090000}"/>
    <cellStyle name="40% - Accent5 4 3 3 2" xfId="2467" xr:uid="{00000000-0005-0000-0000-00009D090000}"/>
    <cellStyle name="40% - Accent5 4 3 4" xfId="2468" xr:uid="{00000000-0005-0000-0000-00009E090000}"/>
    <cellStyle name="40% - Accent5 4 4" xfId="2469" xr:uid="{00000000-0005-0000-0000-00009F090000}"/>
    <cellStyle name="40% - Accent5 4 4 2" xfId="2470" xr:uid="{00000000-0005-0000-0000-0000A0090000}"/>
    <cellStyle name="40% - Accent5 4 5" xfId="2471" xr:uid="{00000000-0005-0000-0000-0000A1090000}"/>
    <cellStyle name="40% - Accent5 4 5 2" xfId="2472" xr:uid="{00000000-0005-0000-0000-0000A2090000}"/>
    <cellStyle name="40% - Accent5 4 6" xfId="2473" xr:uid="{00000000-0005-0000-0000-0000A3090000}"/>
    <cellStyle name="40% - Accent5 5" xfId="2474" xr:uid="{00000000-0005-0000-0000-0000A4090000}"/>
    <cellStyle name="40% - Accent5 5 2" xfId="2475" xr:uid="{00000000-0005-0000-0000-0000A5090000}"/>
    <cellStyle name="40% - Accent5 5 2 2" xfId="2476" xr:uid="{00000000-0005-0000-0000-0000A6090000}"/>
    <cellStyle name="40% - Accent5 5 2 2 2" xfId="2477" xr:uid="{00000000-0005-0000-0000-0000A7090000}"/>
    <cellStyle name="40% - Accent5 5 2 2 2 2" xfId="2478" xr:uid="{00000000-0005-0000-0000-0000A8090000}"/>
    <cellStyle name="40% - Accent5 5 2 2 3" xfId="2479" xr:uid="{00000000-0005-0000-0000-0000A9090000}"/>
    <cellStyle name="40% - Accent5 5 2 2 3 2" xfId="2480" xr:uid="{00000000-0005-0000-0000-0000AA090000}"/>
    <cellStyle name="40% - Accent5 5 2 2 4" xfId="2481" xr:uid="{00000000-0005-0000-0000-0000AB090000}"/>
    <cellStyle name="40% - Accent5 5 2 3" xfId="2482" xr:uid="{00000000-0005-0000-0000-0000AC090000}"/>
    <cellStyle name="40% - Accent5 5 2 3 2" xfId="2483" xr:uid="{00000000-0005-0000-0000-0000AD090000}"/>
    <cellStyle name="40% - Accent5 5 2 4" xfId="2484" xr:uid="{00000000-0005-0000-0000-0000AE090000}"/>
    <cellStyle name="40% - Accent5 5 2 4 2" xfId="2485" xr:uid="{00000000-0005-0000-0000-0000AF090000}"/>
    <cellStyle name="40% - Accent5 5 2 5" xfId="2486" xr:uid="{00000000-0005-0000-0000-0000B0090000}"/>
    <cellStyle name="40% - Accent5 5 3" xfId="2487" xr:uid="{00000000-0005-0000-0000-0000B1090000}"/>
    <cellStyle name="40% - Accent5 5 3 2" xfId="2488" xr:uid="{00000000-0005-0000-0000-0000B2090000}"/>
    <cellStyle name="40% - Accent5 5 3 2 2" xfId="2489" xr:uid="{00000000-0005-0000-0000-0000B3090000}"/>
    <cellStyle name="40% - Accent5 5 3 3" xfId="2490" xr:uid="{00000000-0005-0000-0000-0000B4090000}"/>
    <cellStyle name="40% - Accent5 5 3 3 2" xfId="2491" xr:uid="{00000000-0005-0000-0000-0000B5090000}"/>
    <cellStyle name="40% - Accent5 5 3 4" xfId="2492" xr:uid="{00000000-0005-0000-0000-0000B6090000}"/>
    <cellStyle name="40% - Accent5 5 4" xfId="2493" xr:uid="{00000000-0005-0000-0000-0000B7090000}"/>
    <cellStyle name="40% - Accent5 5 4 2" xfId="2494" xr:uid="{00000000-0005-0000-0000-0000B8090000}"/>
    <cellStyle name="40% - Accent5 5 5" xfId="2495" xr:uid="{00000000-0005-0000-0000-0000B9090000}"/>
    <cellStyle name="40% - Accent5 5 5 2" xfId="2496" xr:uid="{00000000-0005-0000-0000-0000BA090000}"/>
    <cellStyle name="40% - Accent5 5 6" xfId="2497" xr:uid="{00000000-0005-0000-0000-0000BB090000}"/>
    <cellStyle name="40% - Accent5 6" xfId="2498" xr:uid="{00000000-0005-0000-0000-0000BC090000}"/>
    <cellStyle name="40% - Accent5 6 2" xfId="2499" xr:uid="{00000000-0005-0000-0000-0000BD090000}"/>
    <cellStyle name="40% - Accent5 6 2 2" xfId="2500" xr:uid="{00000000-0005-0000-0000-0000BE090000}"/>
    <cellStyle name="40% - Accent5 6 2 2 2" xfId="2501" xr:uid="{00000000-0005-0000-0000-0000BF090000}"/>
    <cellStyle name="40% - Accent5 6 2 2 2 2" xfId="2502" xr:uid="{00000000-0005-0000-0000-0000C0090000}"/>
    <cellStyle name="40% - Accent5 6 2 2 3" xfId="2503" xr:uid="{00000000-0005-0000-0000-0000C1090000}"/>
    <cellStyle name="40% - Accent5 6 2 2 3 2" xfId="2504" xr:uid="{00000000-0005-0000-0000-0000C2090000}"/>
    <cellStyle name="40% - Accent5 6 2 2 4" xfId="2505" xr:uid="{00000000-0005-0000-0000-0000C3090000}"/>
    <cellStyle name="40% - Accent5 6 2 3" xfId="2506" xr:uid="{00000000-0005-0000-0000-0000C4090000}"/>
    <cellStyle name="40% - Accent5 6 2 3 2" xfId="2507" xr:uid="{00000000-0005-0000-0000-0000C5090000}"/>
    <cellStyle name="40% - Accent5 6 2 4" xfId="2508" xr:uid="{00000000-0005-0000-0000-0000C6090000}"/>
    <cellStyle name="40% - Accent5 6 2 4 2" xfId="2509" xr:uid="{00000000-0005-0000-0000-0000C7090000}"/>
    <cellStyle name="40% - Accent5 6 2 5" xfId="2510" xr:uid="{00000000-0005-0000-0000-0000C8090000}"/>
    <cellStyle name="40% - Accent5 6 3" xfId="2511" xr:uid="{00000000-0005-0000-0000-0000C9090000}"/>
    <cellStyle name="40% - Accent5 6 3 2" xfId="2512" xr:uid="{00000000-0005-0000-0000-0000CA090000}"/>
    <cellStyle name="40% - Accent5 6 3 2 2" xfId="2513" xr:uid="{00000000-0005-0000-0000-0000CB090000}"/>
    <cellStyle name="40% - Accent5 6 3 3" xfId="2514" xr:uid="{00000000-0005-0000-0000-0000CC090000}"/>
    <cellStyle name="40% - Accent5 6 3 3 2" xfId="2515" xr:uid="{00000000-0005-0000-0000-0000CD090000}"/>
    <cellStyle name="40% - Accent5 6 3 4" xfId="2516" xr:uid="{00000000-0005-0000-0000-0000CE090000}"/>
    <cellStyle name="40% - Accent5 6 4" xfId="2517" xr:uid="{00000000-0005-0000-0000-0000CF090000}"/>
    <cellStyle name="40% - Accent5 6 4 2" xfId="2518" xr:uid="{00000000-0005-0000-0000-0000D0090000}"/>
    <cellStyle name="40% - Accent5 6 5" xfId="2519" xr:uid="{00000000-0005-0000-0000-0000D1090000}"/>
    <cellStyle name="40% - Accent5 6 5 2" xfId="2520" xr:uid="{00000000-0005-0000-0000-0000D2090000}"/>
    <cellStyle name="40% - Accent5 6 6" xfId="2521" xr:uid="{00000000-0005-0000-0000-0000D3090000}"/>
    <cellStyle name="40% - Accent5 7" xfId="2522" xr:uid="{00000000-0005-0000-0000-0000D4090000}"/>
    <cellStyle name="40% - Accent5 7 2" xfId="2523" xr:uid="{00000000-0005-0000-0000-0000D5090000}"/>
    <cellStyle name="40% - Accent5 7 2 2" xfId="2524" xr:uid="{00000000-0005-0000-0000-0000D6090000}"/>
    <cellStyle name="40% - Accent5 7 2 2 2" xfId="2525" xr:uid="{00000000-0005-0000-0000-0000D7090000}"/>
    <cellStyle name="40% - Accent5 7 2 2 2 2" xfId="2526" xr:uid="{00000000-0005-0000-0000-0000D8090000}"/>
    <cellStyle name="40% - Accent5 7 2 2 3" xfId="2527" xr:uid="{00000000-0005-0000-0000-0000D9090000}"/>
    <cellStyle name="40% - Accent5 7 2 2 3 2" xfId="2528" xr:uid="{00000000-0005-0000-0000-0000DA090000}"/>
    <cellStyle name="40% - Accent5 7 2 2 4" xfId="2529" xr:uid="{00000000-0005-0000-0000-0000DB090000}"/>
    <cellStyle name="40% - Accent5 7 2 3" xfId="2530" xr:uid="{00000000-0005-0000-0000-0000DC090000}"/>
    <cellStyle name="40% - Accent5 7 2 3 2" xfId="2531" xr:uid="{00000000-0005-0000-0000-0000DD090000}"/>
    <cellStyle name="40% - Accent5 7 2 4" xfId="2532" xr:uid="{00000000-0005-0000-0000-0000DE090000}"/>
    <cellStyle name="40% - Accent5 7 2 4 2" xfId="2533" xr:uid="{00000000-0005-0000-0000-0000DF090000}"/>
    <cellStyle name="40% - Accent5 7 2 5" xfId="2534" xr:uid="{00000000-0005-0000-0000-0000E0090000}"/>
    <cellStyle name="40% - Accent5 7 3" xfId="2535" xr:uid="{00000000-0005-0000-0000-0000E1090000}"/>
    <cellStyle name="40% - Accent5 7 3 2" xfId="2536" xr:uid="{00000000-0005-0000-0000-0000E2090000}"/>
    <cellStyle name="40% - Accent5 7 3 2 2" xfId="2537" xr:uid="{00000000-0005-0000-0000-0000E3090000}"/>
    <cellStyle name="40% - Accent5 7 3 3" xfId="2538" xr:uid="{00000000-0005-0000-0000-0000E4090000}"/>
    <cellStyle name="40% - Accent5 7 3 3 2" xfId="2539" xr:uid="{00000000-0005-0000-0000-0000E5090000}"/>
    <cellStyle name="40% - Accent5 7 3 4" xfId="2540" xr:uid="{00000000-0005-0000-0000-0000E6090000}"/>
    <cellStyle name="40% - Accent5 7 4" xfId="2541" xr:uid="{00000000-0005-0000-0000-0000E7090000}"/>
    <cellStyle name="40% - Accent5 7 4 2" xfId="2542" xr:uid="{00000000-0005-0000-0000-0000E8090000}"/>
    <cellStyle name="40% - Accent5 7 5" xfId="2543" xr:uid="{00000000-0005-0000-0000-0000E9090000}"/>
    <cellStyle name="40% - Accent5 7 5 2" xfId="2544" xr:uid="{00000000-0005-0000-0000-0000EA090000}"/>
    <cellStyle name="40% - Accent5 7 6" xfId="2545" xr:uid="{00000000-0005-0000-0000-0000EB090000}"/>
    <cellStyle name="40% - Accent5 8" xfId="2546" xr:uid="{00000000-0005-0000-0000-0000EC090000}"/>
    <cellStyle name="40% - Accent5 8 2" xfId="2547" xr:uid="{00000000-0005-0000-0000-0000ED090000}"/>
    <cellStyle name="40% - Accent5 8 2 2" xfId="2548" xr:uid="{00000000-0005-0000-0000-0000EE090000}"/>
    <cellStyle name="40% - Accent5 8 2 2 2" xfId="2549" xr:uid="{00000000-0005-0000-0000-0000EF090000}"/>
    <cellStyle name="40% - Accent5 8 2 3" xfId="2550" xr:uid="{00000000-0005-0000-0000-0000F0090000}"/>
    <cellStyle name="40% - Accent5 8 2 3 2" xfId="2551" xr:uid="{00000000-0005-0000-0000-0000F1090000}"/>
    <cellStyle name="40% - Accent5 8 2 4" xfId="2552" xr:uid="{00000000-0005-0000-0000-0000F2090000}"/>
    <cellStyle name="40% - Accent5 8 3" xfId="2553" xr:uid="{00000000-0005-0000-0000-0000F3090000}"/>
    <cellStyle name="40% - Accent5 8 3 2" xfId="2554" xr:uid="{00000000-0005-0000-0000-0000F4090000}"/>
    <cellStyle name="40% - Accent5 8 4" xfId="2555" xr:uid="{00000000-0005-0000-0000-0000F5090000}"/>
    <cellStyle name="40% - Accent5 8 4 2" xfId="2556" xr:uid="{00000000-0005-0000-0000-0000F6090000}"/>
    <cellStyle name="40% - Accent5 8 5" xfId="2557" xr:uid="{00000000-0005-0000-0000-0000F7090000}"/>
    <cellStyle name="40% - Accent5 9" xfId="2558" xr:uid="{00000000-0005-0000-0000-0000F8090000}"/>
    <cellStyle name="40% - Accent5 9 2" xfId="2559" xr:uid="{00000000-0005-0000-0000-0000F9090000}"/>
    <cellStyle name="40% - Accent5 9 2 2" xfId="2560" xr:uid="{00000000-0005-0000-0000-0000FA090000}"/>
    <cellStyle name="40% - Accent5 9 2 2 2" xfId="2561" xr:uid="{00000000-0005-0000-0000-0000FB090000}"/>
    <cellStyle name="40% - Accent5 9 2 3" xfId="2562" xr:uid="{00000000-0005-0000-0000-0000FC090000}"/>
    <cellStyle name="40% - Accent5 9 2 3 2" xfId="2563" xr:uid="{00000000-0005-0000-0000-0000FD090000}"/>
    <cellStyle name="40% - Accent5 9 2 4" xfId="2564" xr:uid="{00000000-0005-0000-0000-0000FE090000}"/>
    <cellStyle name="40% - Accent5 9 3" xfId="2565" xr:uid="{00000000-0005-0000-0000-0000FF090000}"/>
    <cellStyle name="40% - Accent5 9 3 2" xfId="2566" xr:uid="{00000000-0005-0000-0000-0000000A0000}"/>
    <cellStyle name="40% - Accent5 9 4" xfId="2567" xr:uid="{00000000-0005-0000-0000-0000010A0000}"/>
    <cellStyle name="40% - Accent5 9 4 2" xfId="2568" xr:uid="{00000000-0005-0000-0000-0000020A0000}"/>
    <cellStyle name="40% - Accent5 9 5" xfId="2569" xr:uid="{00000000-0005-0000-0000-0000030A0000}"/>
    <cellStyle name="40% - Accent6 10" xfId="2570" xr:uid="{00000000-0005-0000-0000-0000040A0000}"/>
    <cellStyle name="40% - Accent6 10 2" xfId="2571" xr:uid="{00000000-0005-0000-0000-0000050A0000}"/>
    <cellStyle name="40% - Accent6 10 2 2" xfId="2572" xr:uid="{00000000-0005-0000-0000-0000060A0000}"/>
    <cellStyle name="40% - Accent6 10 2 2 2" xfId="2573" xr:uid="{00000000-0005-0000-0000-0000070A0000}"/>
    <cellStyle name="40% - Accent6 10 2 3" xfId="2574" xr:uid="{00000000-0005-0000-0000-0000080A0000}"/>
    <cellStyle name="40% - Accent6 10 2 3 2" xfId="2575" xr:uid="{00000000-0005-0000-0000-0000090A0000}"/>
    <cellStyle name="40% - Accent6 10 2 4" xfId="2576" xr:uid="{00000000-0005-0000-0000-00000A0A0000}"/>
    <cellStyle name="40% - Accent6 10 3" xfId="2577" xr:uid="{00000000-0005-0000-0000-00000B0A0000}"/>
    <cellStyle name="40% - Accent6 10 3 2" xfId="2578" xr:uid="{00000000-0005-0000-0000-00000C0A0000}"/>
    <cellStyle name="40% - Accent6 10 4" xfId="2579" xr:uid="{00000000-0005-0000-0000-00000D0A0000}"/>
    <cellStyle name="40% - Accent6 10 4 2" xfId="2580" xr:uid="{00000000-0005-0000-0000-00000E0A0000}"/>
    <cellStyle name="40% - Accent6 10 5" xfId="2581" xr:uid="{00000000-0005-0000-0000-00000F0A0000}"/>
    <cellStyle name="40% - Accent6 11" xfId="2582" xr:uid="{00000000-0005-0000-0000-0000100A0000}"/>
    <cellStyle name="40% - Accent6 11 2" xfId="2583" xr:uid="{00000000-0005-0000-0000-0000110A0000}"/>
    <cellStyle name="40% - Accent6 11 2 2" xfId="2584" xr:uid="{00000000-0005-0000-0000-0000120A0000}"/>
    <cellStyle name="40% - Accent6 11 2 2 2" xfId="2585" xr:uid="{00000000-0005-0000-0000-0000130A0000}"/>
    <cellStyle name="40% - Accent6 11 2 3" xfId="2586" xr:uid="{00000000-0005-0000-0000-0000140A0000}"/>
    <cellStyle name="40% - Accent6 11 2 3 2" xfId="2587" xr:uid="{00000000-0005-0000-0000-0000150A0000}"/>
    <cellStyle name="40% - Accent6 11 2 4" xfId="2588" xr:uid="{00000000-0005-0000-0000-0000160A0000}"/>
    <cellStyle name="40% - Accent6 11 3" xfId="2589" xr:uid="{00000000-0005-0000-0000-0000170A0000}"/>
    <cellStyle name="40% - Accent6 11 3 2" xfId="2590" xr:uid="{00000000-0005-0000-0000-0000180A0000}"/>
    <cellStyle name="40% - Accent6 11 4" xfId="2591" xr:uid="{00000000-0005-0000-0000-0000190A0000}"/>
    <cellStyle name="40% - Accent6 11 4 2" xfId="2592" xr:uid="{00000000-0005-0000-0000-00001A0A0000}"/>
    <cellStyle name="40% - Accent6 11 5" xfId="2593" xr:uid="{00000000-0005-0000-0000-00001B0A0000}"/>
    <cellStyle name="40% - Accent6 12" xfId="2594" xr:uid="{00000000-0005-0000-0000-00001C0A0000}"/>
    <cellStyle name="40% - Accent6 12 2" xfId="2595" xr:uid="{00000000-0005-0000-0000-00001D0A0000}"/>
    <cellStyle name="40% - Accent6 12 2 2" xfId="2596" xr:uid="{00000000-0005-0000-0000-00001E0A0000}"/>
    <cellStyle name="40% - Accent6 12 3" xfId="2597" xr:uid="{00000000-0005-0000-0000-00001F0A0000}"/>
    <cellStyle name="40% - Accent6 12 3 2" xfId="2598" xr:uid="{00000000-0005-0000-0000-0000200A0000}"/>
    <cellStyle name="40% - Accent6 12 4" xfId="2599" xr:uid="{00000000-0005-0000-0000-0000210A0000}"/>
    <cellStyle name="40% - Accent6 13" xfId="2600" xr:uid="{00000000-0005-0000-0000-0000220A0000}"/>
    <cellStyle name="40% - Accent6 13 2" xfId="2601" xr:uid="{00000000-0005-0000-0000-0000230A0000}"/>
    <cellStyle name="40% - Accent6 13 2 2" xfId="2602" xr:uid="{00000000-0005-0000-0000-0000240A0000}"/>
    <cellStyle name="40% - Accent6 13 3" xfId="2603" xr:uid="{00000000-0005-0000-0000-0000250A0000}"/>
    <cellStyle name="40% - Accent6 13 3 2" xfId="2604" xr:uid="{00000000-0005-0000-0000-0000260A0000}"/>
    <cellStyle name="40% - Accent6 13 4" xfId="2605" xr:uid="{00000000-0005-0000-0000-0000270A0000}"/>
    <cellStyle name="40% - Accent6 14" xfId="2606" xr:uid="{00000000-0005-0000-0000-0000280A0000}"/>
    <cellStyle name="40% - Accent6 14 2" xfId="2607" xr:uid="{00000000-0005-0000-0000-0000290A0000}"/>
    <cellStyle name="40% - Accent6 14 2 2" xfId="2608" xr:uid="{00000000-0005-0000-0000-00002A0A0000}"/>
    <cellStyle name="40% - Accent6 14 3" xfId="2609" xr:uid="{00000000-0005-0000-0000-00002B0A0000}"/>
    <cellStyle name="40% - Accent6 14 3 2" xfId="2610" xr:uid="{00000000-0005-0000-0000-00002C0A0000}"/>
    <cellStyle name="40% - Accent6 14 4" xfId="2611" xr:uid="{00000000-0005-0000-0000-00002D0A0000}"/>
    <cellStyle name="40% - Accent6 15" xfId="2612" xr:uid="{00000000-0005-0000-0000-00002E0A0000}"/>
    <cellStyle name="40% - Accent6 15 2" xfId="2613" xr:uid="{00000000-0005-0000-0000-00002F0A0000}"/>
    <cellStyle name="40% - Accent6 15 2 2" xfId="2614" xr:uid="{00000000-0005-0000-0000-0000300A0000}"/>
    <cellStyle name="40% - Accent6 15 3" xfId="2615" xr:uid="{00000000-0005-0000-0000-0000310A0000}"/>
    <cellStyle name="40% - Accent6 15 3 2" xfId="2616" xr:uid="{00000000-0005-0000-0000-0000320A0000}"/>
    <cellStyle name="40% - Accent6 15 4" xfId="2617" xr:uid="{00000000-0005-0000-0000-0000330A0000}"/>
    <cellStyle name="40% - Accent6 16" xfId="2618" xr:uid="{00000000-0005-0000-0000-0000340A0000}"/>
    <cellStyle name="40% - Accent6 16 2" xfId="2619" xr:uid="{00000000-0005-0000-0000-0000350A0000}"/>
    <cellStyle name="40% - Accent6 17" xfId="2620" xr:uid="{00000000-0005-0000-0000-0000360A0000}"/>
    <cellStyle name="40% - Accent6 17 2" xfId="2621" xr:uid="{00000000-0005-0000-0000-0000370A0000}"/>
    <cellStyle name="40% - Accent6 17 2 2" xfId="2622" xr:uid="{00000000-0005-0000-0000-0000380A0000}"/>
    <cellStyle name="40% - Accent6 17 3" xfId="2623" xr:uid="{00000000-0005-0000-0000-0000390A0000}"/>
    <cellStyle name="40% - Accent6 18" xfId="2624" xr:uid="{00000000-0005-0000-0000-00003A0A0000}"/>
    <cellStyle name="40% - Accent6 18 2" xfId="2625" xr:uid="{00000000-0005-0000-0000-00003B0A0000}"/>
    <cellStyle name="40% - Accent6 18 2 2" xfId="2626" xr:uid="{00000000-0005-0000-0000-00003C0A0000}"/>
    <cellStyle name="40% - Accent6 18 3" xfId="2627" xr:uid="{00000000-0005-0000-0000-00003D0A0000}"/>
    <cellStyle name="40% - Accent6 19" xfId="2628" xr:uid="{00000000-0005-0000-0000-00003E0A0000}"/>
    <cellStyle name="40% - Accent6 2" xfId="2629" xr:uid="{00000000-0005-0000-0000-00003F0A0000}"/>
    <cellStyle name="40% - Accent6 2 2" xfId="2630" xr:uid="{00000000-0005-0000-0000-0000400A0000}"/>
    <cellStyle name="40% - Accent6 2 2 2" xfId="2631" xr:uid="{00000000-0005-0000-0000-0000410A0000}"/>
    <cellStyle name="40% - Accent6 2 2 2 2" xfId="2632" xr:uid="{00000000-0005-0000-0000-0000420A0000}"/>
    <cellStyle name="40% - Accent6 2 2 2 2 2" xfId="2633" xr:uid="{00000000-0005-0000-0000-0000430A0000}"/>
    <cellStyle name="40% - Accent6 2 2 2 3" xfId="2634" xr:uid="{00000000-0005-0000-0000-0000440A0000}"/>
    <cellStyle name="40% - Accent6 2 2 2 3 2" xfId="2635" xr:uid="{00000000-0005-0000-0000-0000450A0000}"/>
    <cellStyle name="40% - Accent6 2 2 2 4" xfId="2636" xr:uid="{00000000-0005-0000-0000-0000460A0000}"/>
    <cellStyle name="40% - Accent6 2 2 3" xfId="2637" xr:uid="{00000000-0005-0000-0000-0000470A0000}"/>
    <cellStyle name="40% - Accent6 2 2 3 2" xfId="2638" xr:uid="{00000000-0005-0000-0000-0000480A0000}"/>
    <cellStyle name="40% - Accent6 2 2 4" xfId="2639" xr:uid="{00000000-0005-0000-0000-0000490A0000}"/>
    <cellStyle name="40% - Accent6 2 2 4 2" xfId="2640" xr:uid="{00000000-0005-0000-0000-00004A0A0000}"/>
    <cellStyle name="40% - Accent6 2 2 5" xfId="2641" xr:uid="{00000000-0005-0000-0000-00004B0A0000}"/>
    <cellStyle name="40% - Accent6 2 3" xfId="2642" xr:uid="{00000000-0005-0000-0000-00004C0A0000}"/>
    <cellStyle name="40% - Accent6 2 3 2" xfId="2643" xr:uid="{00000000-0005-0000-0000-00004D0A0000}"/>
    <cellStyle name="40% - Accent6 2 3 2 2" xfId="2644" xr:uid="{00000000-0005-0000-0000-00004E0A0000}"/>
    <cellStyle name="40% - Accent6 2 3 3" xfId="2645" xr:uid="{00000000-0005-0000-0000-00004F0A0000}"/>
    <cellStyle name="40% - Accent6 2 3 3 2" xfId="2646" xr:uid="{00000000-0005-0000-0000-0000500A0000}"/>
    <cellStyle name="40% - Accent6 2 3 4" xfId="2647" xr:uid="{00000000-0005-0000-0000-0000510A0000}"/>
    <cellStyle name="40% - Accent6 2 4" xfId="2648" xr:uid="{00000000-0005-0000-0000-0000520A0000}"/>
    <cellStyle name="40% - Accent6 2 4 2" xfId="2649" xr:uid="{00000000-0005-0000-0000-0000530A0000}"/>
    <cellStyle name="40% - Accent6 2 5" xfId="2650" xr:uid="{00000000-0005-0000-0000-0000540A0000}"/>
    <cellStyle name="40% - Accent6 2 5 2" xfId="2651" xr:uid="{00000000-0005-0000-0000-0000550A0000}"/>
    <cellStyle name="40% - Accent6 2 6" xfId="2652" xr:uid="{00000000-0005-0000-0000-0000560A0000}"/>
    <cellStyle name="40% - Accent6 20" xfId="2653" xr:uid="{00000000-0005-0000-0000-0000570A0000}"/>
    <cellStyle name="40% - Accent6 21" xfId="2654" xr:uid="{00000000-0005-0000-0000-0000580A0000}"/>
    <cellStyle name="40% - Accent6 22" xfId="2655" xr:uid="{00000000-0005-0000-0000-0000590A0000}"/>
    <cellStyle name="40% - Accent6 23" xfId="2656" xr:uid="{00000000-0005-0000-0000-00005A0A0000}"/>
    <cellStyle name="40% - Accent6 24" xfId="2657" xr:uid="{00000000-0005-0000-0000-00005B0A0000}"/>
    <cellStyle name="40% - Accent6 25" xfId="2658" xr:uid="{00000000-0005-0000-0000-00005C0A0000}"/>
    <cellStyle name="40% - Accent6 3" xfId="2659" xr:uid="{00000000-0005-0000-0000-00005D0A0000}"/>
    <cellStyle name="40% - Accent6 3 2" xfId="2660" xr:uid="{00000000-0005-0000-0000-00005E0A0000}"/>
    <cellStyle name="40% - Accent6 3 2 2" xfId="2661" xr:uid="{00000000-0005-0000-0000-00005F0A0000}"/>
    <cellStyle name="40% - Accent6 3 2 2 2" xfId="2662" xr:uid="{00000000-0005-0000-0000-0000600A0000}"/>
    <cellStyle name="40% - Accent6 3 2 2 2 2" xfId="2663" xr:uid="{00000000-0005-0000-0000-0000610A0000}"/>
    <cellStyle name="40% - Accent6 3 2 2 3" xfId="2664" xr:uid="{00000000-0005-0000-0000-0000620A0000}"/>
    <cellStyle name="40% - Accent6 3 2 2 3 2" xfId="2665" xr:uid="{00000000-0005-0000-0000-0000630A0000}"/>
    <cellStyle name="40% - Accent6 3 2 2 4" xfId="2666" xr:uid="{00000000-0005-0000-0000-0000640A0000}"/>
    <cellStyle name="40% - Accent6 3 2 3" xfId="2667" xr:uid="{00000000-0005-0000-0000-0000650A0000}"/>
    <cellStyle name="40% - Accent6 3 2 3 2" xfId="2668" xr:uid="{00000000-0005-0000-0000-0000660A0000}"/>
    <cellStyle name="40% - Accent6 3 2 4" xfId="2669" xr:uid="{00000000-0005-0000-0000-0000670A0000}"/>
    <cellStyle name="40% - Accent6 3 2 4 2" xfId="2670" xr:uid="{00000000-0005-0000-0000-0000680A0000}"/>
    <cellStyle name="40% - Accent6 3 2 5" xfId="2671" xr:uid="{00000000-0005-0000-0000-0000690A0000}"/>
    <cellStyle name="40% - Accent6 3 3" xfId="2672" xr:uid="{00000000-0005-0000-0000-00006A0A0000}"/>
    <cellStyle name="40% - Accent6 3 3 2" xfId="2673" xr:uid="{00000000-0005-0000-0000-00006B0A0000}"/>
    <cellStyle name="40% - Accent6 3 3 2 2" xfId="2674" xr:uid="{00000000-0005-0000-0000-00006C0A0000}"/>
    <cellStyle name="40% - Accent6 3 3 3" xfId="2675" xr:uid="{00000000-0005-0000-0000-00006D0A0000}"/>
    <cellStyle name="40% - Accent6 3 3 3 2" xfId="2676" xr:uid="{00000000-0005-0000-0000-00006E0A0000}"/>
    <cellStyle name="40% - Accent6 3 3 4" xfId="2677" xr:uid="{00000000-0005-0000-0000-00006F0A0000}"/>
    <cellStyle name="40% - Accent6 3 4" xfId="2678" xr:uid="{00000000-0005-0000-0000-0000700A0000}"/>
    <cellStyle name="40% - Accent6 3 4 2" xfId="2679" xr:uid="{00000000-0005-0000-0000-0000710A0000}"/>
    <cellStyle name="40% - Accent6 3 5" xfId="2680" xr:uid="{00000000-0005-0000-0000-0000720A0000}"/>
    <cellStyle name="40% - Accent6 3 5 2" xfId="2681" xr:uid="{00000000-0005-0000-0000-0000730A0000}"/>
    <cellStyle name="40% - Accent6 3 6" xfId="2682" xr:uid="{00000000-0005-0000-0000-0000740A0000}"/>
    <cellStyle name="40% - Accent6 4" xfId="2683" xr:uid="{00000000-0005-0000-0000-0000750A0000}"/>
    <cellStyle name="40% - Accent6 4 2" xfId="2684" xr:uid="{00000000-0005-0000-0000-0000760A0000}"/>
    <cellStyle name="40% - Accent6 4 2 2" xfId="2685" xr:uid="{00000000-0005-0000-0000-0000770A0000}"/>
    <cellStyle name="40% - Accent6 4 2 2 2" xfId="2686" xr:uid="{00000000-0005-0000-0000-0000780A0000}"/>
    <cellStyle name="40% - Accent6 4 2 2 2 2" xfId="2687" xr:uid="{00000000-0005-0000-0000-0000790A0000}"/>
    <cellStyle name="40% - Accent6 4 2 2 3" xfId="2688" xr:uid="{00000000-0005-0000-0000-00007A0A0000}"/>
    <cellStyle name="40% - Accent6 4 2 2 3 2" xfId="2689" xr:uid="{00000000-0005-0000-0000-00007B0A0000}"/>
    <cellStyle name="40% - Accent6 4 2 2 4" xfId="2690" xr:uid="{00000000-0005-0000-0000-00007C0A0000}"/>
    <cellStyle name="40% - Accent6 4 2 3" xfId="2691" xr:uid="{00000000-0005-0000-0000-00007D0A0000}"/>
    <cellStyle name="40% - Accent6 4 2 3 2" xfId="2692" xr:uid="{00000000-0005-0000-0000-00007E0A0000}"/>
    <cellStyle name="40% - Accent6 4 2 4" xfId="2693" xr:uid="{00000000-0005-0000-0000-00007F0A0000}"/>
    <cellStyle name="40% - Accent6 4 2 4 2" xfId="2694" xr:uid="{00000000-0005-0000-0000-0000800A0000}"/>
    <cellStyle name="40% - Accent6 4 2 5" xfId="2695" xr:uid="{00000000-0005-0000-0000-0000810A0000}"/>
    <cellStyle name="40% - Accent6 4 3" xfId="2696" xr:uid="{00000000-0005-0000-0000-0000820A0000}"/>
    <cellStyle name="40% - Accent6 4 3 2" xfId="2697" xr:uid="{00000000-0005-0000-0000-0000830A0000}"/>
    <cellStyle name="40% - Accent6 4 3 2 2" xfId="2698" xr:uid="{00000000-0005-0000-0000-0000840A0000}"/>
    <cellStyle name="40% - Accent6 4 3 3" xfId="2699" xr:uid="{00000000-0005-0000-0000-0000850A0000}"/>
    <cellStyle name="40% - Accent6 4 3 3 2" xfId="2700" xr:uid="{00000000-0005-0000-0000-0000860A0000}"/>
    <cellStyle name="40% - Accent6 4 3 4" xfId="2701" xr:uid="{00000000-0005-0000-0000-0000870A0000}"/>
    <cellStyle name="40% - Accent6 4 4" xfId="2702" xr:uid="{00000000-0005-0000-0000-0000880A0000}"/>
    <cellStyle name="40% - Accent6 4 4 2" xfId="2703" xr:uid="{00000000-0005-0000-0000-0000890A0000}"/>
    <cellStyle name="40% - Accent6 4 5" xfId="2704" xr:uid="{00000000-0005-0000-0000-00008A0A0000}"/>
    <cellStyle name="40% - Accent6 4 5 2" xfId="2705" xr:uid="{00000000-0005-0000-0000-00008B0A0000}"/>
    <cellStyle name="40% - Accent6 4 6" xfId="2706" xr:uid="{00000000-0005-0000-0000-00008C0A0000}"/>
    <cellStyle name="40% - Accent6 5" xfId="2707" xr:uid="{00000000-0005-0000-0000-00008D0A0000}"/>
    <cellStyle name="40% - Accent6 5 2" xfId="2708" xr:uid="{00000000-0005-0000-0000-00008E0A0000}"/>
    <cellStyle name="40% - Accent6 5 2 2" xfId="2709" xr:uid="{00000000-0005-0000-0000-00008F0A0000}"/>
    <cellStyle name="40% - Accent6 5 2 2 2" xfId="2710" xr:uid="{00000000-0005-0000-0000-0000900A0000}"/>
    <cellStyle name="40% - Accent6 5 2 2 2 2" xfId="2711" xr:uid="{00000000-0005-0000-0000-0000910A0000}"/>
    <cellStyle name="40% - Accent6 5 2 2 3" xfId="2712" xr:uid="{00000000-0005-0000-0000-0000920A0000}"/>
    <cellStyle name="40% - Accent6 5 2 2 3 2" xfId="2713" xr:uid="{00000000-0005-0000-0000-0000930A0000}"/>
    <cellStyle name="40% - Accent6 5 2 2 4" xfId="2714" xr:uid="{00000000-0005-0000-0000-0000940A0000}"/>
    <cellStyle name="40% - Accent6 5 2 3" xfId="2715" xr:uid="{00000000-0005-0000-0000-0000950A0000}"/>
    <cellStyle name="40% - Accent6 5 2 3 2" xfId="2716" xr:uid="{00000000-0005-0000-0000-0000960A0000}"/>
    <cellStyle name="40% - Accent6 5 2 4" xfId="2717" xr:uid="{00000000-0005-0000-0000-0000970A0000}"/>
    <cellStyle name="40% - Accent6 5 2 4 2" xfId="2718" xr:uid="{00000000-0005-0000-0000-0000980A0000}"/>
    <cellStyle name="40% - Accent6 5 2 5" xfId="2719" xr:uid="{00000000-0005-0000-0000-0000990A0000}"/>
    <cellStyle name="40% - Accent6 5 3" xfId="2720" xr:uid="{00000000-0005-0000-0000-00009A0A0000}"/>
    <cellStyle name="40% - Accent6 5 3 2" xfId="2721" xr:uid="{00000000-0005-0000-0000-00009B0A0000}"/>
    <cellStyle name="40% - Accent6 5 3 2 2" xfId="2722" xr:uid="{00000000-0005-0000-0000-00009C0A0000}"/>
    <cellStyle name="40% - Accent6 5 3 3" xfId="2723" xr:uid="{00000000-0005-0000-0000-00009D0A0000}"/>
    <cellStyle name="40% - Accent6 5 3 3 2" xfId="2724" xr:uid="{00000000-0005-0000-0000-00009E0A0000}"/>
    <cellStyle name="40% - Accent6 5 3 4" xfId="2725" xr:uid="{00000000-0005-0000-0000-00009F0A0000}"/>
    <cellStyle name="40% - Accent6 5 4" xfId="2726" xr:uid="{00000000-0005-0000-0000-0000A00A0000}"/>
    <cellStyle name="40% - Accent6 5 4 2" xfId="2727" xr:uid="{00000000-0005-0000-0000-0000A10A0000}"/>
    <cellStyle name="40% - Accent6 5 5" xfId="2728" xr:uid="{00000000-0005-0000-0000-0000A20A0000}"/>
    <cellStyle name="40% - Accent6 5 5 2" xfId="2729" xr:uid="{00000000-0005-0000-0000-0000A30A0000}"/>
    <cellStyle name="40% - Accent6 5 6" xfId="2730" xr:uid="{00000000-0005-0000-0000-0000A40A0000}"/>
    <cellStyle name="40% - Accent6 6" xfId="2731" xr:uid="{00000000-0005-0000-0000-0000A50A0000}"/>
    <cellStyle name="40% - Accent6 6 2" xfId="2732" xr:uid="{00000000-0005-0000-0000-0000A60A0000}"/>
    <cellStyle name="40% - Accent6 6 2 2" xfId="2733" xr:uid="{00000000-0005-0000-0000-0000A70A0000}"/>
    <cellStyle name="40% - Accent6 6 2 2 2" xfId="2734" xr:uid="{00000000-0005-0000-0000-0000A80A0000}"/>
    <cellStyle name="40% - Accent6 6 2 2 2 2" xfId="2735" xr:uid="{00000000-0005-0000-0000-0000A90A0000}"/>
    <cellStyle name="40% - Accent6 6 2 2 3" xfId="2736" xr:uid="{00000000-0005-0000-0000-0000AA0A0000}"/>
    <cellStyle name="40% - Accent6 6 2 2 3 2" xfId="2737" xr:uid="{00000000-0005-0000-0000-0000AB0A0000}"/>
    <cellStyle name="40% - Accent6 6 2 2 4" xfId="2738" xr:uid="{00000000-0005-0000-0000-0000AC0A0000}"/>
    <cellStyle name="40% - Accent6 6 2 3" xfId="2739" xr:uid="{00000000-0005-0000-0000-0000AD0A0000}"/>
    <cellStyle name="40% - Accent6 6 2 3 2" xfId="2740" xr:uid="{00000000-0005-0000-0000-0000AE0A0000}"/>
    <cellStyle name="40% - Accent6 6 2 4" xfId="2741" xr:uid="{00000000-0005-0000-0000-0000AF0A0000}"/>
    <cellStyle name="40% - Accent6 6 2 4 2" xfId="2742" xr:uid="{00000000-0005-0000-0000-0000B00A0000}"/>
    <cellStyle name="40% - Accent6 6 2 5" xfId="2743" xr:uid="{00000000-0005-0000-0000-0000B10A0000}"/>
    <cellStyle name="40% - Accent6 6 3" xfId="2744" xr:uid="{00000000-0005-0000-0000-0000B20A0000}"/>
    <cellStyle name="40% - Accent6 6 3 2" xfId="2745" xr:uid="{00000000-0005-0000-0000-0000B30A0000}"/>
    <cellStyle name="40% - Accent6 6 3 2 2" xfId="2746" xr:uid="{00000000-0005-0000-0000-0000B40A0000}"/>
    <cellStyle name="40% - Accent6 6 3 3" xfId="2747" xr:uid="{00000000-0005-0000-0000-0000B50A0000}"/>
    <cellStyle name="40% - Accent6 6 3 3 2" xfId="2748" xr:uid="{00000000-0005-0000-0000-0000B60A0000}"/>
    <cellStyle name="40% - Accent6 6 3 4" xfId="2749" xr:uid="{00000000-0005-0000-0000-0000B70A0000}"/>
    <cellStyle name="40% - Accent6 6 4" xfId="2750" xr:uid="{00000000-0005-0000-0000-0000B80A0000}"/>
    <cellStyle name="40% - Accent6 6 4 2" xfId="2751" xr:uid="{00000000-0005-0000-0000-0000B90A0000}"/>
    <cellStyle name="40% - Accent6 6 5" xfId="2752" xr:uid="{00000000-0005-0000-0000-0000BA0A0000}"/>
    <cellStyle name="40% - Accent6 6 5 2" xfId="2753" xr:uid="{00000000-0005-0000-0000-0000BB0A0000}"/>
    <cellStyle name="40% - Accent6 6 6" xfId="2754" xr:uid="{00000000-0005-0000-0000-0000BC0A0000}"/>
    <cellStyle name="40% - Accent6 7" xfId="2755" xr:uid="{00000000-0005-0000-0000-0000BD0A0000}"/>
    <cellStyle name="40% - Accent6 7 2" xfId="2756" xr:uid="{00000000-0005-0000-0000-0000BE0A0000}"/>
    <cellStyle name="40% - Accent6 7 2 2" xfId="2757" xr:uid="{00000000-0005-0000-0000-0000BF0A0000}"/>
    <cellStyle name="40% - Accent6 7 2 2 2" xfId="2758" xr:uid="{00000000-0005-0000-0000-0000C00A0000}"/>
    <cellStyle name="40% - Accent6 7 2 2 2 2" xfId="2759" xr:uid="{00000000-0005-0000-0000-0000C10A0000}"/>
    <cellStyle name="40% - Accent6 7 2 2 3" xfId="2760" xr:uid="{00000000-0005-0000-0000-0000C20A0000}"/>
    <cellStyle name="40% - Accent6 7 2 2 3 2" xfId="2761" xr:uid="{00000000-0005-0000-0000-0000C30A0000}"/>
    <cellStyle name="40% - Accent6 7 2 2 4" xfId="2762" xr:uid="{00000000-0005-0000-0000-0000C40A0000}"/>
    <cellStyle name="40% - Accent6 7 2 3" xfId="2763" xr:uid="{00000000-0005-0000-0000-0000C50A0000}"/>
    <cellStyle name="40% - Accent6 7 2 3 2" xfId="2764" xr:uid="{00000000-0005-0000-0000-0000C60A0000}"/>
    <cellStyle name="40% - Accent6 7 2 4" xfId="2765" xr:uid="{00000000-0005-0000-0000-0000C70A0000}"/>
    <cellStyle name="40% - Accent6 7 2 4 2" xfId="2766" xr:uid="{00000000-0005-0000-0000-0000C80A0000}"/>
    <cellStyle name="40% - Accent6 7 2 5" xfId="2767" xr:uid="{00000000-0005-0000-0000-0000C90A0000}"/>
    <cellStyle name="40% - Accent6 7 3" xfId="2768" xr:uid="{00000000-0005-0000-0000-0000CA0A0000}"/>
    <cellStyle name="40% - Accent6 7 3 2" xfId="2769" xr:uid="{00000000-0005-0000-0000-0000CB0A0000}"/>
    <cellStyle name="40% - Accent6 7 3 2 2" xfId="2770" xr:uid="{00000000-0005-0000-0000-0000CC0A0000}"/>
    <cellStyle name="40% - Accent6 7 3 3" xfId="2771" xr:uid="{00000000-0005-0000-0000-0000CD0A0000}"/>
    <cellStyle name="40% - Accent6 7 3 3 2" xfId="2772" xr:uid="{00000000-0005-0000-0000-0000CE0A0000}"/>
    <cellStyle name="40% - Accent6 7 3 4" xfId="2773" xr:uid="{00000000-0005-0000-0000-0000CF0A0000}"/>
    <cellStyle name="40% - Accent6 7 4" xfId="2774" xr:uid="{00000000-0005-0000-0000-0000D00A0000}"/>
    <cellStyle name="40% - Accent6 7 4 2" xfId="2775" xr:uid="{00000000-0005-0000-0000-0000D10A0000}"/>
    <cellStyle name="40% - Accent6 7 5" xfId="2776" xr:uid="{00000000-0005-0000-0000-0000D20A0000}"/>
    <cellStyle name="40% - Accent6 7 5 2" xfId="2777" xr:uid="{00000000-0005-0000-0000-0000D30A0000}"/>
    <cellStyle name="40% - Accent6 7 6" xfId="2778" xr:uid="{00000000-0005-0000-0000-0000D40A0000}"/>
    <cellStyle name="40% - Accent6 8" xfId="2779" xr:uid="{00000000-0005-0000-0000-0000D50A0000}"/>
    <cellStyle name="40% - Accent6 8 2" xfId="2780" xr:uid="{00000000-0005-0000-0000-0000D60A0000}"/>
    <cellStyle name="40% - Accent6 8 2 2" xfId="2781" xr:uid="{00000000-0005-0000-0000-0000D70A0000}"/>
    <cellStyle name="40% - Accent6 8 2 2 2" xfId="2782" xr:uid="{00000000-0005-0000-0000-0000D80A0000}"/>
    <cellStyle name="40% - Accent6 8 2 3" xfId="2783" xr:uid="{00000000-0005-0000-0000-0000D90A0000}"/>
    <cellStyle name="40% - Accent6 8 2 3 2" xfId="2784" xr:uid="{00000000-0005-0000-0000-0000DA0A0000}"/>
    <cellStyle name="40% - Accent6 8 2 4" xfId="2785" xr:uid="{00000000-0005-0000-0000-0000DB0A0000}"/>
    <cellStyle name="40% - Accent6 8 3" xfId="2786" xr:uid="{00000000-0005-0000-0000-0000DC0A0000}"/>
    <cellStyle name="40% - Accent6 8 3 2" xfId="2787" xr:uid="{00000000-0005-0000-0000-0000DD0A0000}"/>
    <cellStyle name="40% - Accent6 8 4" xfId="2788" xr:uid="{00000000-0005-0000-0000-0000DE0A0000}"/>
    <cellStyle name="40% - Accent6 8 4 2" xfId="2789" xr:uid="{00000000-0005-0000-0000-0000DF0A0000}"/>
    <cellStyle name="40% - Accent6 8 5" xfId="2790" xr:uid="{00000000-0005-0000-0000-0000E00A0000}"/>
    <cellStyle name="40% - Accent6 9" xfId="2791" xr:uid="{00000000-0005-0000-0000-0000E10A0000}"/>
    <cellStyle name="40% - Accent6 9 2" xfId="2792" xr:uid="{00000000-0005-0000-0000-0000E20A0000}"/>
    <cellStyle name="40% - Accent6 9 2 2" xfId="2793" xr:uid="{00000000-0005-0000-0000-0000E30A0000}"/>
    <cellStyle name="40% - Accent6 9 2 2 2" xfId="2794" xr:uid="{00000000-0005-0000-0000-0000E40A0000}"/>
    <cellStyle name="40% - Accent6 9 2 3" xfId="2795" xr:uid="{00000000-0005-0000-0000-0000E50A0000}"/>
    <cellStyle name="40% - Accent6 9 2 3 2" xfId="2796" xr:uid="{00000000-0005-0000-0000-0000E60A0000}"/>
    <cellStyle name="40% - Accent6 9 2 4" xfId="2797" xr:uid="{00000000-0005-0000-0000-0000E70A0000}"/>
    <cellStyle name="40% - Accent6 9 3" xfId="2798" xr:uid="{00000000-0005-0000-0000-0000E80A0000}"/>
    <cellStyle name="40% - Accent6 9 3 2" xfId="2799" xr:uid="{00000000-0005-0000-0000-0000E90A0000}"/>
    <cellStyle name="40% - Accent6 9 4" xfId="2800" xr:uid="{00000000-0005-0000-0000-0000EA0A0000}"/>
    <cellStyle name="40% - Accent6 9 4 2" xfId="2801" xr:uid="{00000000-0005-0000-0000-0000EB0A0000}"/>
    <cellStyle name="40% - Accent6 9 5" xfId="2802" xr:uid="{00000000-0005-0000-0000-0000EC0A0000}"/>
    <cellStyle name="60% - Accent1 2" xfId="2803" xr:uid="{00000000-0005-0000-0000-0000ED0A0000}"/>
    <cellStyle name="60% - Accent1 2 2" xfId="2804" xr:uid="{00000000-0005-0000-0000-0000EE0A0000}"/>
    <cellStyle name="60% - Accent2 2" xfId="2805" xr:uid="{00000000-0005-0000-0000-0000EF0A0000}"/>
    <cellStyle name="60% - Accent2 2 2" xfId="2806" xr:uid="{00000000-0005-0000-0000-0000F00A0000}"/>
    <cellStyle name="60% - Accent3 2" xfId="2807" xr:uid="{00000000-0005-0000-0000-0000F10A0000}"/>
    <cellStyle name="60% - Accent3 2 2" xfId="2808" xr:uid="{00000000-0005-0000-0000-0000F20A0000}"/>
    <cellStyle name="60% - Accent4 2" xfId="2809" xr:uid="{00000000-0005-0000-0000-0000F30A0000}"/>
    <cellStyle name="60% - Accent4 2 2" xfId="2810" xr:uid="{00000000-0005-0000-0000-0000F40A0000}"/>
    <cellStyle name="60% - Accent5 2" xfId="2811" xr:uid="{00000000-0005-0000-0000-0000F50A0000}"/>
    <cellStyle name="60% - Accent5 2 2" xfId="2812" xr:uid="{00000000-0005-0000-0000-0000F60A0000}"/>
    <cellStyle name="60% - Accent6 2" xfId="2813" xr:uid="{00000000-0005-0000-0000-0000F70A0000}"/>
    <cellStyle name="60% - Accent6 2 2" xfId="2814" xr:uid="{00000000-0005-0000-0000-0000F80A0000}"/>
    <cellStyle name="Accent1 2" xfId="2815" xr:uid="{00000000-0005-0000-0000-0000F90A0000}"/>
    <cellStyle name="Accent1 2 2" xfId="2816" xr:uid="{00000000-0005-0000-0000-0000FA0A0000}"/>
    <cellStyle name="Accent2 2" xfId="2817" xr:uid="{00000000-0005-0000-0000-0000FB0A0000}"/>
    <cellStyle name="Accent2 2 2" xfId="2818" xr:uid="{00000000-0005-0000-0000-0000FC0A0000}"/>
    <cellStyle name="Accent3 2" xfId="2819" xr:uid="{00000000-0005-0000-0000-0000FD0A0000}"/>
    <cellStyle name="Accent3 2 2" xfId="2820" xr:uid="{00000000-0005-0000-0000-0000FE0A0000}"/>
    <cellStyle name="Accent4 2" xfId="2821" xr:uid="{00000000-0005-0000-0000-0000FF0A0000}"/>
    <cellStyle name="Accent4 2 2" xfId="2822" xr:uid="{00000000-0005-0000-0000-0000000B0000}"/>
    <cellStyle name="Accent5 2" xfId="2823" xr:uid="{00000000-0005-0000-0000-0000010B0000}"/>
    <cellStyle name="Accent5 2 2" xfId="2824" xr:uid="{00000000-0005-0000-0000-0000020B0000}"/>
    <cellStyle name="Accent6 2" xfId="2825" xr:uid="{00000000-0005-0000-0000-0000030B0000}"/>
    <cellStyle name="Accent6 2 2" xfId="2826" xr:uid="{00000000-0005-0000-0000-0000040B0000}"/>
    <cellStyle name="Bad 2" xfId="2827" xr:uid="{00000000-0005-0000-0000-0000050B0000}"/>
    <cellStyle name="Bad 2 2" xfId="2828" xr:uid="{00000000-0005-0000-0000-0000060B0000}"/>
    <cellStyle name="Calculation 2" xfId="2829" xr:uid="{00000000-0005-0000-0000-0000070B0000}"/>
    <cellStyle name="Calculation 2 2" xfId="2830" xr:uid="{00000000-0005-0000-0000-0000080B0000}"/>
    <cellStyle name="Check Cell 2" xfId="2831" xr:uid="{00000000-0005-0000-0000-0000090B0000}"/>
    <cellStyle name="Check Cell 2 2" xfId="2832" xr:uid="{00000000-0005-0000-0000-00000A0B0000}"/>
    <cellStyle name="Comma" xfId="1" builtinId="3"/>
    <cellStyle name="Comma 2" xfId="4" xr:uid="{00000000-0005-0000-0000-00000C0B0000}"/>
    <cellStyle name="Comma 2 2" xfId="2833" xr:uid="{00000000-0005-0000-0000-00000D0B0000}"/>
    <cellStyle name="Comma 3" xfId="2834" xr:uid="{00000000-0005-0000-0000-00000E0B0000}"/>
    <cellStyle name="Comma 3 2" xfId="2835" xr:uid="{00000000-0005-0000-0000-00000F0B0000}"/>
    <cellStyle name="Comma 4" xfId="2836" xr:uid="{00000000-0005-0000-0000-0000100B0000}"/>
    <cellStyle name="Comma 4 2" xfId="2837" xr:uid="{00000000-0005-0000-0000-0000110B0000}"/>
    <cellStyle name="Comma 5" xfId="2838" xr:uid="{00000000-0005-0000-0000-0000120B0000}"/>
    <cellStyle name="Comma 5 2" xfId="2839" xr:uid="{00000000-0005-0000-0000-0000130B0000}"/>
    <cellStyle name="Comma 6" xfId="2840" xr:uid="{00000000-0005-0000-0000-0000140B0000}"/>
    <cellStyle name="Comma 7" xfId="3557" xr:uid="{00000000-0005-0000-0000-0000150B0000}"/>
    <cellStyle name="Explanatory Text 2" xfId="2841" xr:uid="{00000000-0005-0000-0000-0000160B0000}"/>
    <cellStyle name="Explanatory Text 2 2" xfId="2842" xr:uid="{00000000-0005-0000-0000-0000170B0000}"/>
    <cellStyle name="Good 2" xfId="2843" xr:uid="{00000000-0005-0000-0000-0000180B0000}"/>
    <cellStyle name="Good 2 2" xfId="2844" xr:uid="{00000000-0005-0000-0000-0000190B0000}"/>
    <cellStyle name="Heading 1 2" xfId="2845" xr:uid="{00000000-0005-0000-0000-00001A0B0000}"/>
    <cellStyle name="Heading 1 2 2" xfId="2846" xr:uid="{00000000-0005-0000-0000-00001B0B0000}"/>
    <cellStyle name="Heading 2 2" xfId="2847" xr:uid="{00000000-0005-0000-0000-00001C0B0000}"/>
    <cellStyle name="Heading 2 2 2" xfId="2848" xr:uid="{00000000-0005-0000-0000-00001D0B0000}"/>
    <cellStyle name="Heading 3 2" xfId="2849" xr:uid="{00000000-0005-0000-0000-00001E0B0000}"/>
    <cellStyle name="Heading 3 2 2" xfId="2850" xr:uid="{00000000-0005-0000-0000-00001F0B0000}"/>
    <cellStyle name="Heading 4 2" xfId="2851" xr:uid="{00000000-0005-0000-0000-0000200B0000}"/>
    <cellStyle name="Heading 4 2 2" xfId="2852" xr:uid="{00000000-0005-0000-0000-0000210B0000}"/>
    <cellStyle name="Input 2" xfId="2853" xr:uid="{00000000-0005-0000-0000-0000220B0000}"/>
    <cellStyle name="Input 2 2" xfId="2854" xr:uid="{00000000-0005-0000-0000-0000230B0000}"/>
    <cellStyle name="Linked Cell 2" xfId="2855" xr:uid="{00000000-0005-0000-0000-0000240B0000}"/>
    <cellStyle name="Linked Cell 2 2" xfId="2856" xr:uid="{00000000-0005-0000-0000-0000250B0000}"/>
    <cellStyle name="Neutral 2" xfId="2857" xr:uid="{00000000-0005-0000-0000-0000260B0000}"/>
    <cellStyle name="Neutral 2 2" xfId="2858" xr:uid="{00000000-0005-0000-0000-0000270B0000}"/>
    <cellStyle name="Normal" xfId="0" builtinId="0"/>
    <cellStyle name="Normal 10" xfId="2859" xr:uid="{00000000-0005-0000-0000-0000290B0000}"/>
    <cellStyle name="Normal 10 2" xfId="2860" xr:uid="{00000000-0005-0000-0000-00002A0B0000}"/>
    <cellStyle name="Normal 10 2 2" xfId="2861" xr:uid="{00000000-0005-0000-0000-00002B0B0000}"/>
    <cellStyle name="Normal 10 2 2 2" xfId="2862" xr:uid="{00000000-0005-0000-0000-00002C0B0000}"/>
    <cellStyle name="Normal 10 2 2 2 2" xfId="2863" xr:uid="{00000000-0005-0000-0000-00002D0B0000}"/>
    <cellStyle name="Normal 10 2 2 3" xfId="2864" xr:uid="{00000000-0005-0000-0000-00002E0B0000}"/>
    <cellStyle name="Normal 10 2 2 3 2" xfId="2865" xr:uid="{00000000-0005-0000-0000-00002F0B0000}"/>
    <cellStyle name="Normal 10 2 2 4" xfId="2866" xr:uid="{00000000-0005-0000-0000-0000300B0000}"/>
    <cellStyle name="Normal 10 2 3" xfId="2867" xr:uid="{00000000-0005-0000-0000-0000310B0000}"/>
    <cellStyle name="Normal 10 2 3 2" xfId="2868" xr:uid="{00000000-0005-0000-0000-0000320B0000}"/>
    <cellStyle name="Normal 10 2 4" xfId="2869" xr:uid="{00000000-0005-0000-0000-0000330B0000}"/>
    <cellStyle name="Normal 10 2 4 2" xfId="2870" xr:uid="{00000000-0005-0000-0000-0000340B0000}"/>
    <cellStyle name="Normal 10 2 5" xfId="2871" xr:uid="{00000000-0005-0000-0000-0000350B0000}"/>
    <cellStyle name="Normal 10 3" xfId="2872" xr:uid="{00000000-0005-0000-0000-0000360B0000}"/>
    <cellStyle name="Normal 10 3 2" xfId="2873" xr:uid="{00000000-0005-0000-0000-0000370B0000}"/>
    <cellStyle name="Normal 10 3 2 2" xfId="2874" xr:uid="{00000000-0005-0000-0000-0000380B0000}"/>
    <cellStyle name="Normal 10 3 3" xfId="2875" xr:uid="{00000000-0005-0000-0000-0000390B0000}"/>
    <cellStyle name="Normal 10 3 3 2" xfId="2876" xr:uid="{00000000-0005-0000-0000-00003A0B0000}"/>
    <cellStyle name="Normal 10 3 4" xfId="2877" xr:uid="{00000000-0005-0000-0000-00003B0B0000}"/>
    <cellStyle name="Normal 10 4" xfId="2878" xr:uid="{00000000-0005-0000-0000-00003C0B0000}"/>
    <cellStyle name="Normal 10 4 2" xfId="2879" xr:uid="{00000000-0005-0000-0000-00003D0B0000}"/>
    <cellStyle name="Normal 10 5" xfId="2880" xr:uid="{00000000-0005-0000-0000-00003E0B0000}"/>
    <cellStyle name="Normal 10 5 2" xfId="2881" xr:uid="{00000000-0005-0000-0000-00003F0B0000}"/>
    <cellStyle name="Normal 10 6" xfId="2882" xr:uid="{00000000-0005-0000-0000-0000400B0000}"/>
    <cellStyle name="Normal 11" xfId="2883" xr:uid="{00000000-0005-0000-0000-0000410B0000}"/>
    <cellStyle name="Normal 11 2" xfId="2884" xr:uid="{00000000-0005-0000-0000-0000420B0000}"/>
    <cellStyle name="Normal 11 2 2" xfId="2885" xr:uid="{00000000-0005-0000-0000-0000430B0000}"/>
    <cellStyle name="Normal 11 2 2 2" xfId="2886" xr:uid="{00000000-0005-0000-0000-0000440B0000}"/>
    <cellStyle name="Normal 11 2 2 2 2" xfId="2887" xr:uid="{00000000-0005-0000-0000-0000450B0000}"/>
    <cellStyle name="Normal 11 2 2 3" xfId="2888" xr:uid="{00000000-0005-0000-0000-0000460B0000}"/>
    <cellStyle name="Normal 11 2 2 3 2" xfId="2889" xr:uid="{00000000-0005-0000-0000-0000470B0000}"/>
    <cellStyle name="Normal 11 2 2 4" xfId="2890" xr:uid="{00000000-0005-0000-0000-0000480B0000}"/>
    <cellStyle name="Normal 11 2 3" xfId="2891" xr:uid="{00000000-0005-0000-0000-0000490B0000}"/>
    <cellStyle name="Normal 11 2 3 2" xfId="2892" xr:uid="{00000000-0005-0000-0000-00004A0B0000}"/>
    <cellStyle name="Normal 11 2 4" xfId="2893" xr:uid="{00000000-0005-0000-0000-00004B0B0000}"/>
    <cellStyle name="Normal 11 2 4 2" xfId="2894" xr:uid="{00000000-0005-0000-0000-00004C0B0000}"/>
    <cellStyle name="Normal 11 2 5" xfId="2895" xr:uid="{00000000-0005-0000-0000-00004D0B0000}"/>
    <cellStyle name="Normal 11 3" xfId="2896" xr:uid="{00000000-0005-0000-0000-00004E0B0000}"/>
    <cellStyle name="Normal 11 3 2" xfId="2897" xr:uid="{00000000-0005-0000-0000-00004F0B0000}"/>
    <cellStyle name="Normal 11 3 2 2" xfId="2898" xr:uid="{00000000-0005-0000-0000-0000500B0000}"/>
    <cellStyle name="Normal 11 3 3" xfId="2899" xr:uid="{00000000-0005-0000-0000-0000510B0000}"/>
    <cellStyle name="Normal 11 3 3 2" xfId="2900" xr:uid="{00000000-0005-0000-0000-0000520B0000}"/>
    <cellStyle name="Normal 11 3 4" xfId="2901" xr:uid="{00000000-0005-0000-0000-0000530B0000}"/>
    <cellStyle name="Normal 11 4" xfId="2902" xr:uid="{00000000-0005-0000-0000-0000540B0000}"/>
    <cellStyle name="Normal 11 4 2" xfId="2903" xr:uid="{00000000-0005-0000-0000-0000550B0000}"/>
    <cellStyle name="Normal 11 5" xfId="2904" xr:uid="{00000000-0005-0000-0000-0000560B0000}"/>
    <cellStyle name="Normal 11 5 2" xfId="2905" xr:uid="{00000000-0005-0000-0000-0000570B0000}"/>
    <cellStyle name="Normal 11 6" xfId="2906" xr:uid="{00000000-0005-0000-0000-0000580B0000}"/>
    <cellStyle name="Normal 12" xfId="2907" xr:uid="{00000000-0005-0000-0000-0000590B0000}"/>
    <cellStyle name="Normal 12 2" xfId="2908" xr:uid="{00000000-0005-0000-0000-00005A0B0000}"/>
    <cellStyle name="Normal 12 2 2" xfId="2909" xr:uid="{00000000-0005-0000-0000-00005B0B0000}"/>
    <cellStyle name="Normal 12 2 2 2" xfId="2910" xr:uid="{00000000-0005-0000-0000-00005C0B0000}"/>
    <cellStyle name="Normal 12 2 2 2 2" xfId="2911" xr:uid="{00000000-0005-0000-0000-00005D0B0000}"/>
    <cellStyle name="Normal 12 2 2 3" xfId="2912" xr:uid="{00000000-0005-0000-0000-00005E0B0000}"/>
    <cellStyle name="Normal 12 2 2 3 2" xfId="2913" xr:uid="{00000000-0005-0000-0000-00005F0B0000}"/>
    <cellStyle name="Normal 12 2 2 4" xfId="2914" xr:uid="{00000000-0005-0000-0000-0000600B0000}"/>
    <cellStyle name="Normal 12 2 3" xfId="2915" xr:uid="{00000000-0005-0000-0000-0000610B0000}"/>
    <cellStyle name="Normal 12 2 3 2" xfId="2916" xr:uid="{00000000-0005-0000-0000-0000620B0000}"/>
    <cellStyle name="Normal 12 2 4" xfId="2917" xr:uid="{00000000-0005-0000-0000-0000630B0000}"/>
    <cellStyle name="Normal 12 2 4 2" xfId="2918" xr:uid="{00000000-0005-0000-0000-0000640B0000}"/>
    <cellStyle name="Normal 12 2 5" xfId="2919" xr:uid="{00000000-0005-0000-0000-0000650B0000}"/>
    <cellStyle name="Normal 12 3" xfId="2920" xr:uid="{00000000-0005-0000-0000-0000660B0000}"/>
    <cellStyle name="Normal 12 3 2" xfId="2921" xr:uid="{00000000-0005-0000-0000-0000670B0000}"/>
    <cellStyle name="Normal 12 3 2 2" xfId="2922" xr:uid="{00000000-0005-0000-0000-0000680B0000}"/>
    <cellStyle name="Normal 12 3 3" xfId="2923" xr:uid="{00000000-0005-0000-0000-0000690B0000}"/>
    <cellStyle name="Normal 12 3 3 2" xfId="2924" xr:uid="{00000000-0005-0000-0000-00006A0B0000}"/>
    <cellStyle name="Normal 12 3 4" xfId="2925" xr:uid="{00000000-0005-0000-0000-00006B0B0000}"/>
    <cellStyle name="Normal 12 4" xfId="2926" xr:uid="{00000000-0005-0000-0000-00006C0B0000}"/>
    <cellStyle name="Normal 12 4 2" xfId="2927" xr:uid="{00000000-0005-0000-0000-00006D0B0000}"/>
    <cellStyle name="Normal 12 5" xfId="2928" xr:uid="{00000000-0005-0000-0000-00006E0B0000}"/>
    <cellStyle name="Normal 12 5 2" xfId="2929" xr:uid="{00000000-0005-0000-0000-00006F0B0000}"/>
    <cellStyle name="Normal 12 6" xfId="2930" xr:uid="{00000000-0005-0000-0000-0000700B0000}"/>
    <cellStyle name="Normal 13" xfId="2931" xr:uid="{00000000-0005-0000-0000-0000710B0000}"/>
    <cellStyle name="Normal 13 2" xfId="2932" xr:uid="{00000000-0005-0000-0000-0000720B0000}"/>
    <cellStyle name="Normal 13 2 2" xfId="2933" xr:uid="{00000000-0005-0000-0000-0000730B0000}"/>
    <cellStyle name="Normal 13 2 2 2" xfId="2934" xr:uid="{00000000-0005-0000-0000-0000740B0000}"/>
    <cellStyle name="Normal 13 2 2 2 2" xfId="2935" xr:uid="{00000000-0005-0000-0000-0000750B0000}"/>
    <cellStyle name="Normal 13 2 2 3" xfId="2936" xr:uid="{00000000-0005-0000-0000-0000760B0000}"/>
    <cellStyle name="Normal 13 2 2 3 2" xfId="2937" xr:uid="{00000000-0005-0000-0000-0000770B0000}"/>
    <cellStyle name="Normal 13 2 2 4" xfId="2938" xr:uid="{00000000-0005-0000-0000-0000780B0000}"/>
    <cellStyle name="Normal 13 2 3" xfId="2939" xr:uid="{00000000-0005-0000-0000-0000790B0000}"/>
    <cellStyle name="Normal 13 2 3 2" xfId="2940" xr:uid="{00000000-0005-0000-0000-00007A0B0000}"/>
    <cellStyle name="Normal 13 2 4" xfId="2941" xr:uid="{00000000-0005-0000-0000-00007B0B0000}"/>
    <cellStyle name="Normal 13 2 4 2" xfId="2942" xr:uid="{00000000-0005-0000-0000-00007C0B0000}"/>
    <cellStyle name="Normal 13 2 5" xfId="2943" xr:uid="{00000000-0005-0000-0000-00007D0B0000}"/>
    <cellStyle name="Normal 13 3" xfId="2944" xr:uid="{00000000-0005-0000-0000-00007E0B0000}"/>
    <cellStyle name="Normal 13 3 2" xfId="2945" xr:uid="{00000000-0005-0000-0000-00007F0B0000}"/>
    <cellStyle name="Normal 13 3 2 2" xfId="2946" xr:uid="{00000000-0005-0000-0000-0000800B0000}"/>
    <cellStyle name="Normal 13 3 3" xfId="2947" xr:uid="{00000000-0005-0000-0000-0000810B0000}"/>
    <cellStyle name="Normal 13 3 3 2" xfId="2948" xr:uid="{00000000-0005-0000-0000-0000820B0000}"/>
    <cellStyle name="Normal 13 3 4" xfId="2949" xr:uid="{00000000-0005-0000-0000-0000830B0000}"/>
    <cellStyle name="Normal 13 4" xfId="2950" xr:uid="{00000000-0005-0000-0000-0000840B0000}"/>
    <cellStyle name="Normal 13 4 2" xfId="2951" xr:uid="{00000000-0005-0000-0000-0000850B0000}"/>
    <cellStyle name="Normal 13 5" xfId="2952" xr:uid="{00000000-0005-0000-0000-0000860B0000}"/>
    <cellStyle name="Normal 13 5 2" xfId="2953" xr:uid="{00000000-0005-0000-0000-0000870B0000}"/>
    <cellStyle name="Normal 13 6" xfId="2954" xr:uid="{00000000-0005-0000-0000-0000880B0000}"/>
    <cellStyle name="Normal 14" xfId="2955" xr:uid="{00000000-0005-0000-0000-0000890B0000}"/>
    <cellStyle name="Normal 14 2" xfId="2956" xr:uid="{00000000-0005-0000-0000-00008A0B0000}"/>
    <cellStyle name="Normal 14 2 2" xfId="2957" xr:uid="{00000000-0005-0000-0000-00008B0B0000}"/>
    <cellStyle name="Normal 14 2 2 2" xfId="2958" xr:uid="{00000000-0005-0000-0000-00008C0B0000}"/>
    <cellStyle name="Normal 14 2 2 2 2" xfId="2959" xr:uid="{00000000-0005-0000-0000-00008D0B0000}"/>
    <cellStyle name="Normal 14 2 2 3" xfId="2960" xr:uid="{00000000-0005-0000-0000-00008E0B0000}"/>
    <cellStyle name="Normal 14 2 2 3 2" xfId="2961" xr:uid="{00000000-0005-0000-0000-00008F0B0000}"/>
    <cellStyle name="Normal 14 2 2 4" xfId="2962" xr:uid="{00000000-0005-0000-0000-0000900B0000}"/>
    <cellStyle name="Normal 14 2 3" xfId="2963" xr:uid="{00000000-0005-0000-0000-0000910B0000}"/>
    <cellStyle name="Normal 14 2 3 2" xfId="2964" xr:uid="{00000000-0005-0000-0000-0000920B0000}"/>
    <cellStyle name="Normal 14 2 4" xfId="2965" xr:uid="{00000000-0005-0000-0000-0000930B0000}"/>
    <cellStyle name="Normal 14 2 4 2" xfId="2966" xr:uid="{00000000-0005-0000-0000-0000940B0000}"/>
    <cellStyle name="Normal 14 2 5" xfId="2967" xr:uid="{00000000-0005-0000-0000-0000950B0000}"/>
    <cellStyle name="Normal 14 3" xfId="2968" xr:uid="{00000000-0005-0000-0000-0000960B0000}"/>
    <cellStyle name="Normal 14 3 2" xfId="2969" xr:uid="{00000000-0005-0000-0000-0000970B0000}"/>
    <cellStyle name="Normal 14 3 2 2" xfId="2970" xr:uid="{00000000-0005-0000-0000-0000980B0000}"/>
    <cellStyle name="Normal 14 3 3" xfId="2971" xr:uid="{00000000-0005-0000-0000-0000990B0000}"/>
    <cellStyle name="Normal 14 3 3 2" xfId="2972" xr:uid="{00000000-0005-0000-0000-00009A0B0000}"/>
    <cellStyle name="Normal 14 3 4" xfId="2973" xr:uid="{00000000-0005-0000-0000-00009B0B0000}"/>
    <cellStyle name="Normal 14 4" xfId="2974" xr:uid="{00000000-0005-0000-0000-00009C0B0000}"/>
    <cellStyle name="Normal 14 4 2" xfId="2975" xr:uid="{00000000-0005-0000-0000-00009D0B0000}"/>
    <cellStyle name="Normal 14 5" xfId="2976" xr:uid="{00000000-0005-0000-0000-00009E0B0000}"/>
    <cellStyle name="Normal 14 5 2" xfId="2977" xr:uid="{00000000-0005-0000-0000-00009F0B0000}"/>
    <cellStyle name="Normal 14 6" xfId="2978" xr:uid="{00000000-0005-0000-0000-0000A00B0000}"/>
    <cellStyle name="Normal 15" xfId="2979" xr:uid="{00000000-0005-0000-0000-0000A10B0000}"/>
    <cellStyle name="Normal 15 2" xfId="2980" xr:uid="{00000000-0005-0000-0000-0000A20B0000}"/>
    <cellStyle name="Normal 16" xfId="2981" xr:uid="{00000000-0005-0000-0000-0000A30B0000}"/>
    <cellStyle name="Normal 16 2" xfId="2982" xr:uid="{00000000-0005-0000-0000-0000A40B0000}"/>
    <cellStyle name="Normal 16 2 2" xfId="2983" xr:uid="{00000000-0005-0000-0000-0000A50B0000}"/>
    <cellStyle name="Normal 16 2 2 2" xfId="2984" xr:uid="{00000000-0005-0000-0000-0000A60B0000}"/>
    <cellStyle name="Normal 16 2 3" xfId="2985" xr:uid="{00000000-0005-0000-0000-0000A70B0000}"/>
    <cellStyle name="Normal 16 2 3 2" xfId="2986" xr:uid="{00000000-0005-0000-0000-0000A80B0000}"/>
    <cellStyle name="Normal 16 2 4" xfId="2987" xr:uid="{00000000-0005-0000-0000-0000A90B0000}"/>
    <cellStyle name="Normal 16 3" xfId="2988" xr:uid="{00000000-0005-0000-0000-0000AA0B0000}"/>
    <cellStyle name="Normal 16 3 2" xfId="2989" xr:uid="{00000000-0005-0000-0000-0000AB0B0000}"/>
    <cellStyle name="Normal 16 4" xfId="2990" xr:uid="{00000000-0005-0000-0000-0000AC0B0000}"/>
    <cellStyle name="Normal 16 4 2" xfId="2991" xr:uid="{00000000-0005-0000-0000-0000AD0B0000}"/>
    <cellStyle name="Normal 16 5" xfId="2992" xr:uid="{00000000-0005-0000-0000-0000AE0B0000}"/>
    <cellStyle name="Normal 17" xfId="2993" xr:uid="{00000000-0005-0000-0000-0000AF0B0000}"/>
    <cellStyle name="Normal 17 2" xfId="2994" xr:uid="{00000000-0005-0000-0000-0000B00B0000}"/>
    <cellStyle name="Normal 17 2 2" xfId="2995" xr:uid="{00000000-0005-0000-0000-0000B10B0000}"/>
    <cellStyle name="Normal 17 2 2 2" xfId="2996" xr:uid="{00000000-0005-0000-0000-0000B20B0000}"/>
    <cellStyle name="Normal 17 2 3" xfId="2997" xr:uid="{00000000-0005-0000-0000-0000B30B0000}"/>
    <cellStyle name="Normal 17 2 3 2" xfId="2998" xr:uid="{00000000-0005-0000-0000-0000B40B0000}"/>
    <cellStyle name="Normal 17 2 4" xfId="2999" xr:uid="{00000000-0005-0000-0000-0000B50B0000}"/>
    <cellStyle name="Normal 17 3" xfId="3000" xr:uid="{00000000-0005-0000-0000-0000B60B0000}"/>
    <cellStyle name="Normal 17 3 2" xfId="3001" xr:uid="{00000000-0005-0000-0000-0000B70B0000}"/>
    <cellStyle name="Normal 17 4" xfId="3002" xr:uid="{00000000-0005-0000-0000-0000B80B0000}"/>
    <cellStyle name="Normal 17 4 2" xfId="3003" xr:uid="{00000000-0005-0000-0000-0000B90B0000}"/>
    <cellStyle name="Normal 17 5" xfId="3004" xr:uid="{00000000-0005-0000-0000-0000BA0B0000}"/>
    <cellStyle name="Normal 18" xfId="3005" xr:uid="{00000000-0005-0000-0000-0000BB0B0000}"/>
    <cellStyle name="Normal 18 2" xfId="3006" xr:uid="{00000000-0005-0000-0000-0000BC0B0000}"/>
    <cellStyle name="Normal 18 2 2" xfId="3007" xr:uid="{00000000-0005-0000-0000-0000BD0B0000}"/>
    <cellStyle name="Normal 18 2 2 2" xfId="3008" xr:uid="{00000000-0005-0000-0000-0000BE0B0000}"/>
    <cellStyle name="Normal 18 2 3" xfId="3009" xr:uid="{00000000-0005-0000-0000-0000BF0B0000}"/>
    <cellStyle name="Normal 18 2 3 2" xfId="3010" xr:uid="{00000000-0005-0000-0000-0000C00B0000}"/>
    <cellStyle name="Normal 18 2 4" xfId="3011" xr:uid="{00000000-0005-0000-0000-0000C10B0000}"/>
    <cellStyle name="Normal 18 3" xfId="3012" xr:uid="{00000000-0005-0000-0000-0000C20B0000}"/>
    <cellStyle name="Normal 18 3 2" xfId="3013" xr:uid="{00000000-0005-0000-0000-0000C30B0000}"/>
    <cellStyle name="Normal 18 4" xfId="3014" xr:uid="{00000000-0005-0000-0000-0000C40B0000}"/>
    <cellStyle name="Normal 18 4 2" xfId="3015" xr:uid="{00000000-0005-0000-0000-0000C50B0000}"/>
    <cellStyle name="Normal 18 5" xfId="3016" xr:uid="{00000000-0005-0000-0000-0000C60B0000}"/>
    <cellStyle name="Normal 19" xfId="3017" xr:uid="{00000000-0005-0000-0000-0000C70B0000}"/>
    <cellStyle name="Normal 19 2" xfId="3018" xr:uid="{00000000-0005-0000-0000-0000C80B0000}"/>
    <cellStyle name="Normal 19 2 2" xfId="3019" xr:uid="{00000000-0005-0000-0000-0000C90B0000}"/>
    <cellStyle name="Normal 19 2 2 2" xfId="3020" xr:uid="{00000000-0005-0000-0000-0000CA0B0000}"/>
    <cellStyle name="Normal 19 2 3" xfId="3021" xr:uid="{00000000-0005-0000-0000-0000CB0B0000}"/>
    <cellStyle name="Normal 19 2 3 2" xfId="3022" xr:uid="{00000000-0005-0000-0000-0000CC0B0000}"/>
    <cellStyle name="Normal 19 2 4" xfId="3023" xr:uid="{00000000-0005-0000-0000-0000CD0B0000}"/>
    <cellStyle name="Normal 19 3" xfId="3024" xr:uid="{00000000-0005-0000-0000-0000CE0B0000}"/>
    <cellStyle name="Normal 19 3 2" xfId="3025" xr:uid="{00000000-0005-0000-0000-0000CF0B0000}"/>
    <cellStyle name="Normal 19 4" xfId="3026" xr:uid="{00000000-0005-0000-0000-0000D00B0000}"/>
    <cellStyle name="Normal 19 4 2" xfId="3027" xr:uid="{00000000-0005-0000-0000-0000D10B0000}"/>
    <cellStyle name="Normal 19 5" xfId="3028" xr:uid="{00000000-0005-0000-0000-0000D20B0000}"/>
    <cellStyle name="Normal 2" xfId="3" xr:uid="{00000000-0005-0000-0000-0000D30B0000}"/>
    <cellStyle name="Normal 2 2" xfId="3029" xr:uid="{00000000-0005-0000-0000-0000D40B0000}"/>
    <cellStyle name="Normal 2 2 2" xfId="3030" xr:uid="{00000000-0005-0000-0000-0000D50B0000}"/>
    <cellStyle name="Normal 2 2 2 2" xfId="3031" xr:uid="{00000000-0005-0000-0000-0000D60B0000}"/>
    <cellStyle name="Normal 2 2 3" xfId="3032" xr:uid="{00000000-0005-0000-0000-0000D70B0000}"/>
    <cellStyle name="Normal 2 3" xfId="3033" xr:uid="{00000000-0005-0000-0000-0000D80B0000}"/>
    <cellStyle name="Normal 2 3 2" xfId="3034" xr:uid="{00000000-0005-0000-0000-0000D90B0000}"/>
    <cellStyle name="Normal 2 3 2 2" xfId="3035" xr:uid="{00000000-0005-0000-0000-0000DA0B0000}"/>
    <cellStyle name="Normal 2 3 2 2 2" xfId="3036" xr:uid="{00000000-0005-0000-0000-0000DB0B0000}"/>
    <cellStyle name="Normal 2 3 2 3" xfId="3037" xr:uid="{00000000-0005-0000-0000-0000DC0B0000}"/>
    <cellStyle name="Normal 2 3 2 3 2" xfId="3038" xr:uid="{00000000-0005-0000-0000-0000DD0B0000}"/>
    <cellStyle name="Normal 2 3 2 4" xfId="3039" xr:uid="{00000000-0005-0000-0000-0000DE0B0000}"/>
    <cellStyle name="Normal 2 3 3" xfId="3040" xr:uid="{00000000-0005-0000-0000-0000DF0B0000}"/>
    <cellStyle name="Normal 2 3 3 2" xfId="3041" xr:uid="{00000000-0005-0000-0000-0000E00B0000}"/>
    <cellStyle name="Normal 2 3 4" xfId="3042" xr:uid="{00000000-0005-0000-0000-0000E10B0000}"/>
    <cellStyle name="Normal 2 3 4 2" xfId="3043" xr:uid="{00000000-0005-0000-0000-0000E20B0000}"/>
    <cellStyle name="Normal 2 3 5" xfId="3044" xr:uid="{00000000-0005-0000-0000-0000E30B0000}"/>
    <cellStyle name="Normal 2 4" xfId="3045" xr:uid="{00000000-0005-0000-0000-0000E40B0000}"/>
    <cellStyle name="Normal 2 4 2" xfId="3046" xr:uid="{00000000-0005-0000-0000-0000E50B0000}"/>
    <cellStyle name="Normal 2 4 2 2" xfId="3047" xr:uid="{00000000-0005-0000-0000-0000E60B0000}"/>
    <cellStyle name="Normal 2 4 3" xfId="3048" xr:uid="{00000000-0005-0000-0000-0000E70B0000}"/>
    <cellStyle name="Normal 2 4 3 2" xfId="3049" xr:uid="{00000000-0005-0000-0000-0000E80B0000}"/>
    <cellStyle name="Normal 2 4 4" xfId="3050" xr:uid="{00000000-0005-0000-0000-0000E90B0000}"/>
    <cellStyle name="Normal 2 5" xfId="3051" xr:uid="{00000000-0005-0000-0000-0000EA0B0000}"/>
    <cellStyle name="Normal 2 5 2" xfId="3052" xr:uid="{00000000-0005-0000-0000-0000EB0B0000}"/>
    <cellStyle name="Normal 2 5 3" xfId="3053" xr:uid="{00000000-0005-0000-0000-0000EC0B0000}"/>
    <cellStyle name="Normal 2 5 4" xfId="3054" xr:uid="{00000000-0005-0000-0000-0000ED0B0000}"/>
    <cellStyle name="Normal 2 6" xfId="3055" xr:uid="{00000000-0005-0000-0000-0000EE0B0000}"/>
    <cellStyle name="Normal 2 6 2" xfId="3056" xr:uid="{00000000-0005-0000-0000-0000EF0B0000}"/>
    <cellStyle name="Normal 2 7" xfId="3057" xr:uid="{00000000-0005-0000-0000-0000F00B0000}"/>
    <cellStyle name="Normal 2 7 2" xfId="3058" xr:uid="{00000000-0005-0000-0000-0000F10B0000}"/>
    <cellStyle name="Normal 20" xfId="3059" xr:uid="{00000000-0005-0000-0000-0000F20B0000}"/>
    <cellStyle name="Normal 20 2" xfId="3060" xr:uid="{00000000-0005-0000-0000-0000F30B0000}"/>
    <cellStyle name="Normal 20 2 2" xfId="3061" xr:uid="{00000000-0005-0000-0000-0000F40B0000}"/>
    <cellStyle name="Normal 20 2 2 2" xfId="3062" xr:uid="{00000000-0005-0000-0000-0000F50B0000}"/>
    <cellStyle name="Normal 20 2 3" xfId="3063" xr:uid="{00000000-0005-0000-0000-0000F60B0000}"/>
    <cellStyle name="Normal 20 2 3 2" xfId="3064" xr:uid="{00000000-0005-0000-0000-0000F70B0000}"/>
    <cellStyle name="Normal 20 2 4" xfId="3065" xr:uid="{00000000-0005-0000-0000-0000F80B0000}"/>
    <cellStyle name="Normal 20 3" xfId="3066" xr:uid="{00000000-0005-0000-0000-0000F90B0000}"/>
    <cellStyle name="Normal 20 3 2" xfId="3067" xr:uid="{00000000-0005-0000-0000-0000FA0B0000}"/>
    <cellStyle name="Normal 20 4" xfId="3068" xr:uid="{00000000-0005-0000-0000-0000FB0B0000}"/>
    <cellStyle name="Normal 20 4 2" xfId="3069" xr:uid="{00000000-0005-0000-0000-0000FC0B0000}"/>
    <cellStyle name="Normal 20 5" xfId="3070" xr:uid="{00000000-0005-0000-0000-0000FD0B0000}"/>
    <cellStyle name="Normal 21" xfId="3071" xr:uid="{00000000-0005-0000-0000-0000FE0B0000}"/>
    <cellStyle name="Normal 21 2" xfId="3072" xr:uid="{00000000-0005-0000-0000-0000FF0B0000}"/>
    <cellStyle name="Normal 21 2 2" xfId="3073" xr:uid="{00000000-0005-0000-0000-0000000C0000}"/>
    <cellStyle name="Normal 21 3" xfId="3074" xr:uid="{00000000-0005-0000-0000-0000010C0000}"/>
    <cellStyle name="Normal 21 3 2" xfId="3075" xr:uid="{00000000-0005-0000-0000-0000020C0000}"/>
    <cellStyle name="Normal 21 4" xfId="3076" xr:uid="{00000000-0005-0000-0000-0000030C0000}"/>
    <cellStyle name="Normal 22" xfId="3077" xr:uid="{00000000-0005-0000-0000-0000040C0000}"/>
    <cellStyle name="Normal 22 2" xfId="3078" xr:uid="{00000000-0005-0000-0000-0000050C0000}"/>
    <cellStyle name="Normal 22 2 2" xfId="3079" xr:uid="{00000000-0005-0000-0000-0000060C0000}"/>
    <cellStyle name="Normal 22 3" xfId="3080" xr:uid="{00000000-0005-0000-0000-0000070C0000}"/>
    <cellStyle name="Normal 22 3 2" xfId="3081" xr:uid="{00000000-0005-0000-0000-0000080C0000}"/>
    <cellStyle name="Normal 22 4" xfId="3082" xr:uid="{00000000-0005-0000-0000-0000090C0000}"/>
    <cellStyle name="Normal 23" xfId="3083" xr:uid="{00000000-0005-0000-0000-00000A0C0000}"/>
    <cellStyle name="Normal 23 2" xfId="3084" xr:uid="{00000000-0005-0000-0000-00000B0C0000}"/>
    <cellStyle name="Normal 23 2 2" xfId="3085" xr:uid="{00000000-0005-0000-0000-00000C0C0000}"/>
    <cellStyle name="Normal 23 3" xfId="3086" xr:uid="{00000000-0005-0000-0000-00000D0C0000}"/>
    <cellStyle name="Normal 23 3 2" xfId="3087" xr:uid="{00000000-0005-0000-0000-00000E0C0000}"/>
    <cellStyle name="Normal 23 4" xfId="3088" xr:uid="{00000000-0005-0000-0000-00000F0C0000}"/>
    <cellStyle name="Normal 24" xfId="3089" xr:uid="{00000000-0005-0000-0000-0000100C0000}"/>
    <cellStyle name="Normal 24 2" xfId="3090" xr:uid="{00000000-0005-0000-0000-0000110C0000}"/>
    <cellStyle name="Normal 24 2 2" xfId="3091" xr:uid="{00000000-0005-0000-0000-0000120C0000}"/>
    <cellStyle name="Normal 24 3" xfId="3092" xr:uid="{00000000-0005-0000-0000-0000130C0000}"/>
    <cellStyle name="Normal 24 3 2" xfId="3093" xr:uid="{00000000-0005-0000-0000-0000140C0000}"/>
    <cellStyle name="Normal 24 4" xfId="3094" xr:uid="{00000000-0005-0000-0000-0000150C0000}"/>
    <cellStyle name="Normal 25" xfId="3095" xr:uid="{00000000-0005-0000-0000-0000160C0000}"/>
    <cellStyle name="Normal 25 2" xfId="3096" xr:uid="{00000000-0005-0000-0000-0000170C0000}"/>
    <cellStyle name="Normal 25 2 2" xfId="3097" xr:uid="{00000000-0005-0000-0000-0000180C0000}"/>
    <cellStyle name="Normal 25 3" xfId="3098" xr:uid="{00000000-0005-0000-0000-0000190C0000}"/>
    <cellStyle name="Normal 25 3 2" xfId="3099" xr:uid="{00000000-0005-0000-0000-00001A0C0000}"/>
    <cellStyle name="Normal 25 4" xfId="3100" xr:uid="{00000000-0005-0000-0000-00001B0C0000}"/>
    <cellStyle name="Normal 26" xfId="3101" xr:uid="{00000000-0005-0000-0000-00001C0C0000}"/>
    <cellStyle name="Normal 26 2" xfId="3102" xr:uid="{00000000-0005-0000-0000-00001D0C0000}"/>
    <cellStyle name="Normal 26 3" xfId="3103" xr:uid="{00000000-0005-0000-0000-00001E0C0000}"/>
    <cellStyle name="Normal 27" xfId="3104" xr:uid="{00000000-0005-0000-0000-00001F0C0000}"/>
    <cellStyle name="Normal 27 2" xfId="3105" xr:uid="{00000000-0005-0000-0000-0000200C0000}"/>
    <cellStyle name="Normal 28" xfId="3106" xr:uid="{00000000-0005-0000-0000-0000210C0000}"/>
    <cellStyle name="Normal 28 2" xfId="3107" xr:uid="{00000000-0005-0000-0000-0000220C0000}"/>
    <cellStyle name="Normal 28 2 2" xfId="3108" xr:uid="{00000000-0005-0000-0000-0000230C0000}"/>
    <cellStyle name="Normal 28 3" xfId="3109" xr:uid="{00000000-0005-0000-0000-0000240C0000}"/>
    <cellStyle name="Normal 29" xfId="3110" xr:uid="{00000000-0005-0000-0000-0000250C0000}"/>
    <cellStyle name="Normal 29 2" xfId="3111" xr:uid="{00000000-0005-0000-0000-0000260C0000}"/>
    <cellStyle name="Normal 3" xfId="3112" xr:uid="{00000000-0005-0000-0000-0000270C0000}"/>
    <cellStyle name="Normal 3 2" xfId="3113" xr:uid="{00000000-0005-0000-0000-0000280C0000}"/>
    <cellStyle name="Normal 3 2 2" xfId="3114" xr:uid="{00000000-0005-0000-0000-0000290C0000}"/>
    <cellStyle name="Normal 3 2 2 2" xfId="3115" xr:uid="{00000000-0005-0000-0000-00002A0C0000}"/>
    <cellStyle name="Normal 3 2 2 2 2" xfId="3116" xr:uid="{00000000-0005-0000-0000-00002B0C0000}"/>
    <cellStyle name="Normal 3 2 2 3" xfId="3117" xr:uid="{00000000-0005-0000-0000-00002C0C0000}"/>
    <cellStyle name="Normal 3 2 2 3 2" xfId="3118" xr:uid="{00000000-0005-0000-0000-00002D0C0000}"/>
    <cellStyle name="Normal 3 2 2 4" xfId="3119" xr:uid="{00000000-0005-0000-0000-00002E0C0000}"/>
    <cellStyle name="Normal 3 2 3" xfId="3120" xr:uid="{00000000-0005-0000-0000-00002F0C0000}"/>
    <cellStyle name="Normal 3 2 3 2" xfId="3121" xr:uid="{00000000-0005-0000-0000-0000300C0000}"/>
    <cellStyle name="Normal 3 2 4" xfId="3122" xr:uid="{00000000-0005-0000-0000-0000310C0000}"/>
    <cellStyle name="Normal 3 2 4 2" xfId="3123" xr:uid="{00000000-0005-0000-0000-0000320C0000}"/>
    <cellStyle name="Normal 3 2 5" xfId="3124" xr:uid="{00000000-0005-0000-0000-0000330C0000}"/>
    <cellStyle name="Normal 3 3" xfId="3125" xr:uid="{00000000-0005-0000-0000-0000340C0000}"/>
    <cellStyle name="Normal 3 3 2" xfId="3126" xr:uid="{00000000-0005-0000-0000-0000350C0000}"/>
    <cellStyle name="Normal 3 3 2 2" xfId="3127" xr:uid="{00000000-0005-0000-0000-0000360C0000}"/>
    <cellStyle name="Normal 3 3 3" xfId="3128" xr:uid="{00000000-0005-0000-0000-0000370C0000}"/>
    <cellStyle name="Normal 3 3 3 2" xfId="3129" xr:uid="{00000000-0005-0000-0000-0000380C0000}"/>
    <cellStyle name="Normal 3 3 4" xfId="3130" xr:uid="{00000000-0005-0000-0000-0000390C0000}"/>
    <cellStyle name="Normal 3 4" xfId="3131" xr:uid="{00000000-0005-0000-0000-00003A0C0000}"/>
    <cellStyle name="Normal 3 4 2" xfId="3132" xr:uid="{00000000-0005-0000-0000-00003B0C0000}"/>
    <cellStyle name="Normal 3 5" xfId="3133" xr:uid="{00000000-0005-0000-0000-00003C0C0000}"/>
    <cellStyle name="Normal 3 5 2" xfId="3134" xr:uid="{00000000-0005-0000-0000-00003D0C0000}"/>
    <cellStyle name="Normal 3 5 3" xfId="3135" xr:uid="{00000000-0005-0000-0000-00003E0C0000}"/>
    <cellStyle name="Normal 3 5 3 2" xfId="3136" xr:uid="{00000000-0005-0000-0000-00003F0C0000}"/>
    <cellStyle name="Normal 3 6" xfId="3137" xr:uid="{00000000-0005-0000-0000-0000400C0000}"/>
    <cellStyle name="Normal 30" xfId="3138" xr:uid="{00000000-0005-0000-0000-0000410C0000}"/>
    <cellStyle name="Normal 30 2" xfId="3139" xr:uid="{00000000-0005-0000-0000-0000420C0000}"/>
    <cellStyle name="Normal 30 3" xfId="3140" xr:uid="{00000000-0005-0000-0000-0000430C0000}"/>
    <cellStyle name="Normal 31" xfId="3141" xr:uid="{00000000-0005-0000-0000-0000440C0000}"/>
    <cellStyle name="Normal 31 2" xfId="3142" xr:uid="{00000000-0005-0000-0000-0000450C0000}"/>
    <cellStyle name="Normal 31 3" xfId="3143" xr:uid="{00000000-0005-0000-0000-0000460C0000}"/>
    <cellStyle name="Normal 32" xfId="3144" xr:uid="{00000000-0005-0000-0000-0000470C0000}"/>
    <cellStyle name="Normal 32 2" xfId="3145" xr:uid="{00000000-0005-0000-0000-0000480C0000}"/>
    <cellStyle name="Normal 32 3" xfId="3146" xr:uid="{00000000-0005-0000-0000-0000490C0000}"/>
    <cellStyle name="Normal 33" xfId="3147" xr:uid="{00000000-0005-0000-0000-00004A0C0000}"/>
    <cellStyle name="Normal 34" xfId="3148" xr:uid="{00000000-0005-0000-0000-00004B0C0000}"/>
    <cellStyle name="Normal 35" xfId="3149" xr:uid="{00000000-0005-0000-0000-00004C0C0000}"/>
    <cellStyle name="Normal 36" xfId="3150" xr:uid="{00000000-0005-0000-0000-00004D0C0000}"/>
    <cellStyle name="Normal 37" xfId="3151" xr:uid="{00000000-0005-0000-0000-00004E0C0000}"/>
    <cellStyle name="Normal 4" xfId="3152" xr:uid="{00000000-0005-0000-0000-00004F0C0000}"/>
    <cellStyle name="Normal 4 2" xfId="3153" xr:uid="{00000000-0005-0000-0000-0000500C0000}"/>
    <cellStyle name="Normal 4 2 2" xfId="3154" xr:uid="{00000000-0005-0000-0000-0000510C0000}"/>
    <cellStyle name="Normal 4 2 2 2" xfId="3155" xr:uid="{00000000-0005-0000-0000-0000520C0000}"/>
    <cellStyle name="Normal 4 2 2 2 2" xfId="3156" xr:uid="{00000000-0005-0000-0000-0000530C0000}"/>
    <cellStyle name="Normal 4 2 2 3" xfId="3157" xr:uid="{00000000-0005-0000-0000-0000540C0000}"/>
    <cellStyle name="Normal 4 2 2 3 2" xfId="3158" xr:uid="{00000000-0005-0000-0000-0000550C0000}"/>
    <cellStyle name="Normal 4 2 2 4" xfId="3159" xr:uid="{00000000-0005-0000-0000-0000560C0000}"/>
    <cellStyle name="Normal 4 2 3" xfId="3160" xr:uid="{00000000-0005-0000-0000-0000570C0000}"/>
    <cellStyle name="Normal 4 2 3 2" xfId="3161" xr:uid="{00000000-0005-0000-0000-0000580C0000}"/>
    <cellStyle name="Normal 4 2 4" xfId="3162" xr:uid="{00000000-0005-0000-0000-0000590C0000}"/>
    <cellStyle name="Normal 4 2 4 2" xfId="3163" xr:uid="{00000000-0005-0000-0000-00005A0C0000}"/>
    <cellStyle name="Normal 4 2 5" xfId="3164" xr:uid="{00000000-0005-0000-0000-00005B0C0000}"/>
    <cellStyle name="Normal 4 3" xfId="3165" xr:uid="{00000000-0005-0000-0000-00005C0C0000}"/>
    <cellStyle name="Normal 4 3 2" xfId="3166" xr:uid="{00000000-0005-0000-0000-00005D0C0000}"/>
    <cellStyle name="Normal 4 3 2 2" xfId="3167" xr:uid="{00000000-0005-0000-0000-00005E0C0000}"/>
    <cellStyle name="Normal 4 3 3" xfId="3168" xr:uid="{00000000-0005-0000-0000-00005F0C0000}"/>
    <cellStyle name="Normal 4 3 3 2" xfId="3169" xr:uid="{00000000-0005-0000-0000-0000600C0000}"/>
    <cellStyle name="Normal 4 3 4" xfId="3170" xr:uid="{00000000-0005-0000-0000-0000610C0000}"/>
    <cellStyle name="Normal 4 4" xfId="3171" xr:uid="{00000000-0005-0000-0000-0000620C0000}"/>
    <cellStyle name="Normal 4 4 2" xfId="3172" xr:uid="{00000000-0005-0000-0000-0000630C0000}"/>
    <cellStyle name="Normal 4 5" xfId="3173" xr:uid="{00000000-0005-0000-0000-0000640C0000}"/>
    <cellStyle name="Normal 4 5 2" xfId="3174" xr:uid="{00000000-0005-0000-0000-0000650C0000}"/>
    <cellStyle name="Normal 4 6" xfId="3175" xr:uid="{00000000-0005-0000-0000-0000660C0000}"/>
    <cellStyle name="Normal 5" xfId="3176" xr:uid="{00000000-0005-0000-0000-0000670C0000}"/>
    <cellStyle name="Normal 5 2" xfId="3177" xr:uid="{00000000-0005-0000-0000-0000680C0000}"/>
    <cellStyle name="Normal 5 2 2" xfId="3178" xr:uid="{00000000-0005-0000-0000-0000690C0000}"/>
    <cellStyle name="Normal 5 2 2 2" xfId="3179" xr:uid="{00000000-0005-0000-0000-00006A0C0000}"/>
    <cellStyle name="Normal 5 2 2 2 2" xfId="3180" xr:uid="{00000000-0005-0000-0000-00006B0C0000}"/>
    <cellStyle name="Normal 5 2 2 3" xfId="3181" xr:uid="{00000000-0005-0000-0000-00006C0C0000}"/>
    <cellStyle name="Normal 5 2 2 3 2" xfId="3182" xr:uid="{00000000-0005-0000-0000-00006D0C0000}"/>
    <cellStyle name="Normal 5 2 2 4" xfId="3183" xr:uid="{00000000-0005-0000-0000-00006E0C0000}"/>
    <cellStyle name="Normal 5 2 3" xfId="3184" xr:uid="{00000000-0005-0000-0000-00006F0C0000}"/>
    <cellStyle name="Normal 5 2 3 2" xfId="3185" xr:uid="{00000000-0005-0000-0000-0000700C0000}"/>
    <cellStyle name="Normal 5 2 4" xfId="3186" xr:uid="{00000000-0005-0000-0000-0000710C0000}"/>
    <cellStyle name="Normal 5 2 4 2" xfId="3187" xr:uid="{00000000-0005-0000-0000-0000720C0000}"/>
    <cellStyle name="Normal 5 2 5" xfId="3188" xr:uid="{00000000-0005-0000-0000-0000730C0000}"/>
    <cellStyle name="Normal 5 3" xfId="3189" xr:uid="{00000000-0005-0000-0000-0000740C0000}"/>
    <cellStyle name="Normal 5 3 2" xfId="3190" xr:uid="{00000000-0005-0000-0000-0000750C0000}"/>
    <cellStyle name="Normal 5 3 2 2" xfId="3191" xr:uid="{00000000-0005-0000-0000-0000760C0000}"/>
    <cellStyle name="Normal 5 3 3" xfId="3192" xr:uid="{00000000-0005-0000-0000-0000770C0000}"/>
    <cellStyle name="Normal 5 3 3 2" xfId="3193" xr:uid="{00000000-0005-0000-0000-0000780C0000}"/>
    <cellStyle name="Normal 5 3 4" xfId="3194" xr:uid="{00000000-0005-0000-0000-0000790C0000}"/>
    <cellStyle name="Normal 5 4" xfId="3195" xr:uid="{00000000-0005-0000-0000-00007A0C0000}"/>
    <cellStyle name="Normal 5 4 2" xfId="3196" xr:uid="{00000000-0005-0000-0000-00007B0C0000}"/>
    <cellStyle name="Normal 5 5" xfId="3197" xr:uid="{00000000-0005-0000-0000-00007C0C0000}"/>
    <cellStyle name="Normal 5 5 2" xfId="3198" xr:uid="{00000000-0005-0000-0000-00007D0C0000}"/>
    <cellStyle name="Normal 5 6" xfId="3199" xr:uid="{00000000-0005-0000-0000-00007E0C0000}"/>
    <cellStyle name="Normal 6" xfId="3200" xr:uid="{00000000-0005-0000-0000-00007F0C0000}"/>
    <cellStyle name="Normal 6 2" xfId="3201" xr:uid="{00000000-0005-0000-0000-0000800C0000}"/>
    <cellStyle name="Normal 6 2 2" xfId="3202" xr:uid="{00000000-0005-0000-0000-0000810C0000}"/>
    <cellStyle name="Normal 6 2 2 2" xfId="3203" xr:uid="{00000000-0005-0000-0000-0000820C0000}"/>
    <cellStyle name="Normal 6 2 2 2 2" xfId="3204" xr:uid="{00000000-0005-0000-0000-0000830C0000}"/>
    <cellStyle name="Normal 6 2 2 3" xfId="3205" xr:uid="{00000000-0005-0000-0000-0000840C0000}"/>
    <cellStyle name="Normal 6 2 2 3 2" xfId="3206" xr:uid="{00000000-0005-0000-0000-0000850C0000}"/>
    <cellStyle name="Normal 6 2 2 4" xfId="3207" xr:uid="{00000000-0005-0000-0000-0000860C0000}"/>
    <cellStyle name="Normal 6 2 3" xfId="3208" xr:uid="{00000000-0005-0000-0000-0000870C0000}"/>
    <cellStyle name="Normal 6 2 3 2" xfId="3209" xr:uid="{00000000-0005-0000-0000-0000880C0000}"/>
    <cellStyle name="Normal 6 2 4" xfId="3210" xr:uid="{00000000-0005-0000-0000-0000890C0000}"/>
    <cellStyle name="Normal 6 2 4 2" xfId="3211" xr:uid="{00000000-0005-0000-0000-00008A0C0000}"/>
    <cellStyle name="Normal 6 2 5" xfId="3212" xr:uid="{00000000-0005-0000-0000-00008B0C0000}"/>
    <cellStyle name="Normal 6 3" xfId="3213" xr:uid="{00000000-0005-0000-0000-00008C0C0000}"/>
    <cellStyle name="Normal 6 3 2" xfId="3214" xr:uid="{00000000-0005-0000-0000-00008D0C0000}"/>
    <cellStyle name="Normal 6 3 2 2" xfId="3215" xr:uid="{00000000-0005-0000-0000-00008E0C0000}"/>
    <cellStyle name="Normal 6 3 3" xfId="3216" xr:uid="{00000000-0005-0000-0000-00008F0C0000}"/>
    <cellStyle name="Normal 6 3 3 2" xfId="3217" xr:uid="{00000000-0005-0000-0000-0000900C0000}"/>
    <cellStyle name="Normal 6 3 4" xfId="3218" xr:uid="{00000000-0005-0000-0000-0000910C0000}"/>
    <cellStyle name="Normal 6 4" xfId="3219" xr:uid="{00000000-0005-0000-0000-0000920C0000}"/>
    <cellStyle name="Normal 6 4 2" xfId="3220" xr:uid="{00000000-0005-0000-0000-0000930C0000}"/>
    <cellStyle name="Normal 6 5" xfId="3221" xr:uid="{00000000-0005-0000-0000-0000940C0000}"/>
    <cellStyle name="Normal 6 5 2" xfId="3222" xr:uid="{00000000-0005-0000-0000-0000950C0000}"/>
    <cellStyle name="Normal 6 6" xfId="3223" xr:uid="{00000000-0005-0000-0000-0000960C0000}"/>
    <cellStyle name="Normal 7" xfId="3224" xr:uid="{00000000-0005-0000-0000-0000970C0000}"/>
    <cellStyle name="Normal 7 2" xfId="3225" xr:uid="{00000000-0005-0000-0000-0000980C0000}"/>
    <cellStyle name="Normal 7 2 2" xfId="3226" xr:uid="{00000000-0005-0000-0000-0000990C0000}"/>
    <cellStyle name="Normal 7 2 2 2" xfId="3227" xr:uid="{00000000-0005-0000-0000-00009A0C0000}"/>
    <cellStyle name="Normal 7 2 2 2 2" xfId="3228" xr:uid="{00000000-0005-0000-0000-00009B0C0000}"/>
    <cellStyle name="Normal 7 2 2 3" xfId="3229" xr:uid="{00000000-0005-0000-0000-00009C0C0000}"/>
    <cellStyle name="Normal 7 2 2 3 2" xfId="3230" xr:uid="{00000000-0005-0000-0000-00009D0C0000}"/>
    <cellStyle name="Normal 7 2 2 4" xfId="3231" xr:uid="{00000000-0005-0000-0000-00009E0C0000}"/>
    <cellStyle name="Normal 7 2 3" xfId="3232" xr:uid="{00000000-0005-0000-0000-00009F0C0000}"/>
    <cellStyle name="Normal 7 2 3 2" xfId="3233" xr:uid="{00000000-0005-0000-0000-0000A00C0000}"/>
    <cellStyle name="Normal 7 2 4" xfId="3234" xr:uid="{00000000-0005-0000-0000-0000A10C0000}"/>
    <cellStyle name="Normal 7 2 4 2" xfId="3235" xr:uid="{00000000-0005-0000-0000-0000A20C0000}"/>
    <cellStyle name="Normal 7 2 5" xfId="3236" xr:uid="{00000000-0005-0000-0000-0000A30C0000}"/>
    <cellStyle name="Normal 7 3" xfId="3237" xr:uid="{00000000-0005-0000-0000-0000A40C0000}"/>
    <cellStyle name="Normal 7 3 2" xfId="3238" xr:uid="{00000000-0005-0000-0000-0000A50C0000}"/>
    <cellStyle name="Normal 7 3 2 2" xfId="3239" xr:uid="{00000000-0005-0000-0000-0000A60C0000}"/>
    <cellStyle name="Normal 7 3 3" xfId="3240" xr:uid="{00000000-0005-0000-0000-0000A70C0000}"/>
    <cellStyle name="Normal 7 3 3 2" xfId="3241" xr:uid="{00000000-0005-0000-0000-0000A80C0000}"/>
    <cellStyle name="Normal 7 3 4" xfId="3242" xr:uid="{00000000-0005-0000-0000-0000A90C0000}"/>
    <cellStyle name="Normal 7 4" xfId="3243" xr:uid="{00000000-0005-0000-0000-0000AA0C0000}"/>
    <cellStyle name="Normal 7 4 2" xfId="3244" xr:uid="{00000000-0005-0000-0000-0000AB0C0000}"/>
    <cellStyle name="Normal 7 5" xfId="3245" xr:uid="{00000000-0005-0000-0000-0000AC0C0000}"/>
    <cellStyle name="Normal 7 5 2" xfId="3246" xr:uid="{00000000-0005-0000-0000-0000AD0C0000}"/>
    <cellStyle name="Normal 7 6" xfId="3247" xr:uid="{00000000-0005-0000-0000-0000AE0C0000}"/>
    <cellStyle name="Normal 8" xfId="3248" xr:uid="{00000000-0005-0000-0000-0000AF0C0000}"/>
    <cellStyle name="Normal 8 2" xfId="3249" xr:uid="{00000000-0005-0000-0000-0000B00C0000}"/>
    <cellStyle name="Normal 8 2 2" xfId="3250" xr:uid="{00000000-0005-0000-0000-0000B10C0000}"/>
    <cellStyle name="Normal 8 2 2 2" xfId="3251" xr:uid="{00000000-0005-0000-0000-0000B20C0000}"/>
    <cellStyle name="Normal 8 2 2 2 2" xfId="3252" xr:uid="{00000000-0005-0000-0000-0000B30C0000}"/>
    <cellStyle name="Normal 8 2 2 3" xfId="3253" xr:uid="{00000000-0005-0000-0000-0000B40C0000}"/>
    <cellStyle name="Normal 8 2 2 3 2" xfId="3254" xr:uid="{00000000-0005-0000-0000-0000B50C0000}"/>
    <cellStyle name="Normal 8 2 2 4" xfId="3255" xr:uid="{00000000-0005-0000-0000-0000B60C0000}"/>
    <cellStyle name="Normal 8 2 3" xfId="3256" xr:uid="{00000000-0005-0000-0000-0000B70C0000}"/>
    <cellStyle name="Normal 8 2 3 2" xfId="3257" xr:uid="{00000000-0005-0000-0000-0000B80C0000}"/>
    <cellStyle name="Normal 8 2 4" xfId="3258" xr:uid="{00000000-0005-0000-0000-0000B90C0000}"/>
    <cellStyle name="Normal 8 2 4 2" xfId="3259" xr:uid="{00000000-0005-0000-0000-0000BA0C0000}"/>
    <cellStyle name="Normal 8 2 5" xfId="3260" xr:uid="{00000000-0005-0000-0000-0000BB0C0000}"/>
    <cellStyle name="Normal 8 3" xfId="3261" xr:uid="{00000000-0005-0000-0000-0000BC0C0000}"/>
    <cellStyle name="Normal 8 3 2" xfId="3262" xr:uid="{00000000-0005-0000-0000-0000BD0C0000}"/>
    <cellStyle name="Normal 8 3 2 2" xfId="3263" xr:uid="{00000000-0005-0000-0000-0000BE0C0000}"/>
    <cellStyle name="Normal 8 3 3" xfId="3264" xr:uid="{00000000-0005-0000-0000-0000BF0C0000}"/>
    <cellStyle name="Normal 8 3 3 2" xfId="3265" xr:uid="{00000000-0005-0000-0000-0000C00C0000}"/>
    <cellStyle name="Normal 8 3 4" xfId="3266" xr:uid="{00000000-0005-0000-0000-0000C10C0000}"/>
    <cellStyle name="Normal 8 4" xfId="3267" xr:uid="{00000000-0005-0000-0000-0000C20C0000}"/>
    <cellStyle name="Normal 8 4 2" xfId="3268" xr:uid="{00000000-0005-0000-0000-0000C30C0000}"/>
    <cellStyle name="Normal 8 5" xfId="3269" xr:uid="{00000000-0005-0000-0000-0000C40C0000}"/>
    <cellStyle name="Normal 8 5 2" xfId="3270" xr:uid="{00000000-0005-0000-0000-0000C50C0000}"/>
    <cellStyle name="Normal 8 6" xfId="3271" xr:uid="{00000000-0005-0000-0000-0000C60C0000}"/>
    <cellStyle name="Normal 9" xfId="3272" xr:uid="{00000000-0005-0000-0000-0000C70C0000}"/>
    <cellStyle name="Normal 9 2" xfId="3273" xr:uid="{00000000-0005-0000-0000-0000C80C0000}"/>
    <cellStyle name="Normal 9 2 2" xfId="3274" xr:uid="{00000000-0005-0000-0000-0000C90C0000}"/>
    <cellStyle name="Normal 9 2 2 2" xfId="3275" xr:uid="{00000000-0005-0000-0000-0000CA0C0000}"/>
    <cellStyle name="Normal 9 2 2 2 2" xfId="3276" xr:uid="{00000000-0005-0000-0000-0000CB0C0000}"/>
    <cellStyle name="Normal 9 2 2 3" xfId="3277" xr:uid="{00000000-0005-0000-0000-0000CC0C0000}"/>
    <cellStyle name="Normal 9 2 2 3 2" xfId="3278" xr:uid="{00000000-0005-0000-0000-0000CD0C0000}"/>
    <cellStyle name="Normal 9 2 2 4" xfId="3279" xr:uid="{00000000-0005-0000-0000-0000CE0C0000}"/>
    <cellStyle name="Normal 9 2 3" xfId="3280" xr:uid="{00000000-0005-0000-0000-0000CF0C0000}"/>
    <cellStyle name="Normal 9 2 3 2" xfId="3281" xr:uid="{00000000-0005-0000-0000-0000D00C0000}"/>
    <cellStyle name="Normal 9 2 4" xfId="3282" xr:uid="{00000000-0005-0000-0000-0000D10C0000}"/>
    <cellStyle name="Normal 9 2 4 2" xfId="3283" xr:uid="{00000000-0005-0000-0000-0000D20C0000}"/>
    <cellStyle name="Normal 9 2 5" xfId="3284" xr:uid="{00000000-0005-0000-0000-0000D30C0000}"/>
    <cellStyle name="Normal 9 3" xfId="3285" xr:uid="{00000000-0005-0000-0000-0000D40C0000}"/>
    <cellStyle name="Normal 9 3 2" xfId="3286" xr:uid="{00000000-0005-0000-0000-0000D50C0000}"/>
    <cellStyle name="Normal 9 3 2 2" xfId="3287" xr:uid="{00000000-0005-0000-0000-0000D60C0000}"/>
    <cellStyle name="Normal 9 3 3" xfId="3288" xr:uid="{00000000-0005-0000-0000-0000D70C0000}"/>
    <cellStyle name="Normal 9 3 3 2" xfId="3289" xr:uid="{00000000-0005-0000-0000-0000D80C0000}"/>
    <cellStyle name="Normal 9 3 4" xfId="3290" xr:uid="{00000000-0005-0000-0000-0000D90C0000}"/>
    <cellStyle name="Normal 9 4" xfId="3291" xr:uid="{00000000-0005-0000-0000-0000DA0C0000}"/>
    <cellStyle name="Normal 9 4 2" xfId="3292" xr:uid="{00000000-0005-0000-0000-0000DB0C0000}"/>
    <cellStyle name="Normal 9 5" xfId="3293" xr:uid="{00000000-0005-0000-0000-0000DC0C0000}"/>
    <cellStyle name="Normal 9 5 2" xfId="3294" xr:uid="{00000000-0005-0000-0000-0000DD0C0000}"/>
    <cellStyle name="Normal 9 6" xfId="3295" xr:uid="{00000000-0005-0000-0000-0000DE0C0000}"/>
    <cellStyle name="Note 10" xfId="3296" xr:uid="{00000000-0005-0000-0000-0000DF0C0000}"/>
    <cellStyle name="Note 10 2" xfId="3297" xr:uid="{00000000-0005-0000-0000-0000E00C0000}"/>
    <cellStyle name="Note 10 2 2" xfId="3298" xr:uid="{00000000-0005-0000-0000-0000E10C0000}"/>
    <cellStyle name="Note 10 2 2 2" xfId="3299" xr:uid="{00000000-0005-0000-0000-0000E20C0000}"/>
    <cellStyle name="Note 10 2 3" xfId="3300" xr:uid="{00000000-0005-0000-0000-0000E30C0000}"/>
    <cellStyle name="Note 10 2 3 2" xfId="3301" xr:uid="{00000000-0005-0000-0000-0000E40C0000}"/>
    <cellStyle name="Note 10 2 4" xfId="3302" xr:uid="{00000000-0005-0000-0000-0000E50C0000}"/>
    <cellStyle name="Note 10 3" xfId="3303" xr:uid="{00000000-0005-0000-0000-0000E60C0000}"/>
    <cellStyle name="Note 10 3 2" xfId="3304" xr:uid="{00000000-0005-0000-0000-0000E70C0000}"/>
    <cellStyle name="Note 10 4" xfId="3305" xr:uid="{00000000-0005-0000-0000-0000E80C0000}"/>
    <cellStyle name="Note 10 4 2" xfId="3306" xr:uid="{00000000-0005-0000-0000-0000E90C0000}"/>
    <cellStyle name="Note 10 5" xfId="3307" xr:uid="{00000000-0005-0000-0000-0000EA0C0000}"/>
    <cellStyle name="Note 11" xfId="3308" xr:uid="{00000000-0005-0000-0000-0000EB0C0000}"/>
    <cellStyle name="Note 11 2" xfId="3309" xr:uid="{00000000-0005-0000-0000-0000EC0C0000}"/>
    <cellStyle name="Note 11 2 2" xfId="3310" xr:uid="{00000000-0005-0000-0000-0000ED0C0000}"/>
    <cellStyle name="Note 11 2 2 2" xfId="3311" xr:uid="{00000000-0005-0000-0000-0000EE0C0000}"/>
    <cellStyle name="Note 11 2 3" xfId="3312" xr:uid="{00000000-0005-0000-0000-0000EF0C0000}"/>
    <cellStyle name="Note 11 2 3 2" xfId="3313" xr:uid="{00000000-0005-0000-0000-0000F00C0000}"/>
    <cellStyle name="Note 11 2 4" xfId="3314" xr:uid="{00000000-0005-0000-0000-0000F10C0000}"/>
    <cellStyle name="Note 11 3" xfId="3315" xr:uid="{00000000-0005-0000-0000-0000F20C0000}"/>
    <cellStyle name="Note 11 3 2" xfId="3316" xr:uid="{00000000-0005-0000-0000-0000F30C0000}"/>
    <cellStyle name="Note 11 4" xfId="3317" xr:uid="{00000000-0005-0000-0000-0000F40C0000}"/>
    <cellStyle name="Note 11 4 2" xfId="3318" xr:uid="{00000000-0005-0000-0000-0000F50C0000}"/>
    <cellStyle name="Note 11 5" xfId="3319" xr:uid="{00000000-0005-0000-0000-0000F60C0000}"/>
    <cellStyle name="Note 12" xfId="3320" xr:uid="{00000000-0005-0000-0000-0000F70C0000}"/>
    <cellStyle name="Note 12 2" xfId="3321" xr:uid="{00000000-0005-0000-0000-0000F80C0000}"/>
    <cellStyle name="Note 12 2 2" xfId="3322" xr:uid="{00000000-0005-0000-0000-0000F90C0000}"/>
    <cellStyle name="Note 12 3" xfId="3323" xr:uid="{00000000-0005-0000-0000-0000FA0C0000}"/>
    <cellStyle name="Note 12 3 2" xfId="3324" xr:uid="{00000000-0005-0000-0000-0000FB0C0000}"/>
    <cellStyle name="Note 12 4" xfId="3325" xr:uid="{00000000-0005-0000-0000-0000FC0C0000}"/>
    <cellStyle name="Note 13" xfId="3326" xr:uid="{00000000-0005-0000-0000-0000FD0C0000}"/>
    <cellStyle name="Note 13 2" xfId="3327" xr:uid="{00000000-0005-0000-0000-0000FE0C0000}"/>
    <cellStyle name="Note 13 2 2" xfId="3328" xr:uid="{00000000-0005-0000-0000-0000FF0C0000}"/>
    <cellStyle name="Note 13 3" xfId="3329" xr:uid="{00000000-0005-0000-0000-0000000D0000}"/>
    <cellStyle name="Note 13 3 2" xfId="3330" xr:uid="{00000000-0005-0000-0000-0000010D0000}"/>
    <cellStyle name="Note 13 4" xfId="3331" xr:uid="{00000000-0005-0000-0000-0000020D0000}"/>
    <cellStyle name="Note 14" xfId="3332" xr:uid="{00000000-0005-0000-0000-0000030D0000}"/>
    <cellStyle name="Note 14 2" xfId="3333" xr:uid="{00000000-0005-0000-0000-0000040D0000}"/>
    <cellStyle name="Note 14 2 2" xfId="3334" xr:uid="{00000000-0005-0000-0000-0000050D0000}"/>
    <cellStyle name="Note 14 3" xfId="3335" xr:uid="{00000000-0005-0000-0000-0000060D0000}"/>
    <cellStyle name="Note 14 3 2" xfId="3336" xr:uid="{00000000-0005-0000-0000-0000070D0000}"/>
    <cellStyle name="Note 14 4" xfId="3337" xr:uid="{00000000-0005-0000-0000-0000080D0000}"/>
    <cellStyle name="Note 15" xfId="3338" xr:uid="{00000000-0005-0000-0000-0000090D0000}"/>
    <cellStyle name="Note 15 2" xfId="3339" xr:uid="{00000000-0005-0000-0000-00000A0D0000}"/>
    <cellStyle name="Note 16" xfId="3340" xr:uid="{00000000-0005-0000-0000-00000B0D0000}"/>
    <cellStyle name="Note 16 2" xfId="3341" xr:uid="{00000000-0005-0000-0000-00000C0D0000}"/>
    <cellStyle name="Note 16 2 2" xfId="3342" xr:uid="{00000000-0005-0000-0000-00000D0D0000}"/>
    <cellStyle name="Note 16 3" xfId="3343" xr:uid="{00000000-0005-0000-0000-00000E0D0000}"/>
    <cellStyle name="Note 17" xfId="3344" xr:uid="{00000000-0005-0000-0000-00000F0D0000}"/>
    <cellStyle name="Note 17 2" xfId="3345" xr:uid="{00000000-0005-0000-0000-0000100D0000}"/>
    <cellStyle name="Note 18" xfId="3346" xr:uid="{00000000-0005-0000-0000-0000110D0000}"/>
    <cellStyle name="Note 19" xfId="3347" xr:uid="{00000000-0005-0000-0000-0000120D0000}"/>
    <cellStyle name="Note 2" xfId="3348" xr:uid="{00000000-0005-0000-0000-0000130D0000}"/>
    <cellStyle name="Note 2 2" xfId="3349" xr:uid="{00000000-0005-0000-0000-0000140D0000}"/>
    <cellStyle name="Note 2 2 2" xfId="3350" xr:uid="{00000000-0005-0000-0000-0000150D0000}"/>
    <cellStyle name="Note 2 2 2 2" xfId="3351" xr:uid="{00000000-0005-0000-0000-0000160D0000}"/>
    <cellStyle name="Note 2 2 2 2 2" xfId="3352" xr:uid="{00000000-0005-0000-0000-0000170D0000}"/>
    <cellStyle name="Note 2 2 2 3" xfId="3353" xr:uid="{00000000-0005-0000-0000-0000180D0000}"/>
    <cellStyle name="Note 2 2 2 3 2" xfId="3354" xr:uid="{00000000-0005-0000-0000-0000190D0000}"/>
    <cellStyle name="Note 2 2 2 4" xfId="3355" xr:uid="{00000000-0005-0000-0000-00001A0D0000}"/>
    <cellStyle name="Note 2 2 3" xfId="3356" xr:uid="{00000000-0005-0000-0000-00001B0D0000}"/>
    <cellStyle name="Note 2 2 3 2" xfId="3357" xr:uid="{00000000-0005-0000-0000-00001C0D0000}"/>
    <cellStyle name="Note 2 2 4" xfId="3358" xr:uid="{00000000-0005-0000-0000-00001D0D0000}"/>
    <cellStyle name="Note 2 2 4 2" xfId="3359" xr:uid="{00000000-0005-0000-0000-00001E0D0000}"/>
    <cellStyle name="Note 2 2 5" xfId="3360" xr:uid="{00000000-0005-0000-0000-00001F0D0000}"/>
    <cellStyle name="Note 2 3" xfId="3361" xr:uid="{00000000-0005-0000-0000-0000200D0000}"/>
    <cellStyle name="Note 2 3 2" xfId="3362" xr:uid="{00000000-0005-0000-0000-0000210D0000}"/>
    <cellStyle name="Note 2 3 2 2" xfId="3363" xr:uid="{00000000-0005-0000-0000-0000220D0000}"/>
    <cellStyle name="Note 2 3 3" xfId="3364" xr:uid="{00000000-0005-0000-0000-0000230D0000}"/>
    <cellStyle name="Note 2 3 3 2" xfId="3365" xr:uid="{00000000-0005-0000-0000-0000240D0000}"/>
    <cellStyle name="Note 2 3 4" xfId="3366" xr:uid="{00000000-0005-0000-0000-0000250D0000}"/>
    <cellStyle name="Note 2 4" xfId="3367" xr:uid="{00000000-0005-0000-0000-0000260D0000}"/>
    <cellStyle name="Note 2 4 2" xfId="3368" xr:uid="{00000000-0005-0000-0000-0000270D0000}"/>
    <cellStyle name="Note 2 5" xfId="3369" xr:uid="{00000000-0005-0000-0000-0000280D0000}"/>
    <cellStyle name="Note 2 5 2" xfId="3370" xr:uid="{00000000-0005-0000-0000-0000290D0000}"/>
    <cellStyle name="Note 2 6" xfId="3371" xr:uid="{00000000-0005-0000-0000-00002A0D0000}"/>
    <cellStyle name="Note 20" xfId="3372" xr:uid="{00000000-0005-0000-0000-00002B0D0000}"/>
    <cellStyle name="Note 21" xfId="3373" xr:uid="{00000000-0005-0000-0000-00002C0D0000}"/>
    <cellStyle name="Note 22" xfId="3374" xr:uid="{00000000-0005-0000-0000-00002D0D0000}"/>
    <cellStyle name="Note 23" xfId="3375" xr:uid="{00000000-0005-0000-0000-00002E0D0000}"/>
    <cellStyle name="Note 24" xfId="3376" xr:uid="{00000000-0005-0000-0000-00002F0D0000}"/>
    <cellStyle name="Note 3" xfId="3377" xr:uid="{00000000-0005-0000-0000-0000300D0000}"/>
    <cellStyle name="Note 3 2" xfId="3378" xr:uid="{00000000-0005-0000-0000-0000310D0000}"/>
    <cellStyle name="Note 3 2 2" xfId="3379" xr:uid="{00000000-0005-0000-0000-0000320D0000}"/>
    <cellStyle name="Note 3 2 2 2" xfId="3380" xr:uid="{00000000-0005-0000-0000-0000330D0000}"/>
    <cellStyle name="Note 3 2 2 2 2" xfId="3381" xr:uid="{00000000-0005-0000-0000-0000340D0000}"/>
    <cellStyle name="Note 3 2 2 3" xfId="3382" xr:uid="{00000000-0005-0000-0000-0000350D0000}"/>
    <cellStyle name="Note 3 2 2 3 2" xfId="3383" xr:uid="{00000000-0005-0000-0000-0000360D0000}"/>
    <cellStyle name="Note 3 2 2 4" xfId="3384" xr:uid="{00000000-0005-0000-0000-0000370D0000}"/>
    <cellStyle name="Note 3 2 3" xfId="3385" xr:uid="{00000000-0005-0000-0000-0000380D0000}"/>
    <cellStyle name="Note 3 2 3 2" xfId="3386" xr:uid="{00000000-0005-0000-0000-0000390D0000}"/>
    <cellStyle name="Note 3 2 4" xfId="3387" xr:uid="{00000000-0005-0000-0000-00003A0D0000}"/>
    <cellStyle name="Note 3 2 4 2" xfId="3388" xr:uid="{00000000-0005-0000-0000-00003B0D0000}"/>
    <cellStyle name="Note 3 2 5" xfId="3389" xr:uid="{00000000-0005-0000-0000-00003C0D0000}"/>
    <cellStyle name="Note 3 3" xfId="3390" xr:uid="{00000000-0005-0000-0000-00003D0D0000}"/>
    <cellStyle name="Note 3 3 2" xfId="3391" xr:uid="{00000000-0005-0000-0000-00003E0D0000}"/>
    <cellStyle name="Note 3 3 2 2" xfId="3392" xr:uid="{00000000-0005-0000-0000-00003F0D0000}"/>
    <cellStyle name="Note 3 3 3" xfId="3393" xr:uid="{00000000-0005-0000-0000-0000400D0000}"/>
    <cellStyle name="Note 3 3 3 2" xfId="3394" xr:uid="{00000000-0005-0000-0000-0000410D0000}"/>
    <cellStyle name="Note 3 3 4" xfId="3395" xr:uid="{00000000-0005-0000-0000-0000420D0000}"/>
    <cellStyle name="Note 3 4" xfId="3396" xr:uid="{00000000-0005-0000-0000-0000430D0000}"/>
    <cellStyle name="Note 3 4 2" xfId="3397" xr:uid="{00000000-0005-0000-0000-0000440D0000}"/>
    <cellStyle name="Note 3 5" xfId="3398" xr:uid="{00000000-0005-0000-0000-0000450D0000}"/>
    <cellStyle name="Note 3 5 2" xfId="3399" xr:uid="{00000000-0005-0000-0000-0000460D0000}"/>
    <cellStyle name="Note 3 6" xfId="3400" xr:uid="{00000000-0005-0000-0000-0000470D0000}"/>
    <cellStyle name="Note 4" xfId="3401" xr:uid="{00000000-0005-0000-0000-0000480D0000}"/>
    <cellStyle name="Note 4 2" xfId="3402" xr:uid="{00000000-0005-0000-0000-0000490D0000}"/>
    <cellStyle name="Note 4 2 2" xfId="3403" xr:uid="{00000000-0005-0000-0000-00004A0D0000}"/>
    <cellStyle name="Note 4 2 2 2" xfId="3404" xr:uid="{00000000-0005-0000-0000-00004B0D0000}"/>
    <cellStyle name="Note 4 2 2 2 2" xfId="3405" xr:uid="{00000000-0005-0000-0000-00004C0D0000}"/>
    <cellStyle name="Note 4 2 2 3" xfId="3406" xr:uid="{00000000-0005-0000-0000-00004D0D0000}"/>
    <cellStyle name="Note 4 2 2 3 2" xfId="3407" xr:uid="{00000000-0005-0000-0000-00004E0D0000}"/>
    <cellStyle name="Note 4 2 2 4" xfId="3408" xr:uid="{00000000-0005-0000-0000-00004F0D0000}"/>
    <cellStyle name="Note 4 2 3" xfId="3409" xr:uid="{00000000-0005-0000-0000-0000500D0000}"/>
    <cellStyle name="Note 4 2 3 2" xfId="3410" xr:uid="{00000000-0005-0000-0000-0000510D0000}"/>
    <cellStyle name="Note 4 2 4" xfId="3411" xr:uid="{00000000-0005-0000-0000-0000520D0000}"/>
    <cellStyle name="Note 4 2 4 2" xfId="3412" xr:uid="{00000000-0005-0000-0000-0000530D0000}"/>
    <cellStyle name="Note 4 2 5" xfId="3413" xr:uid="{00000000-0005-0000-0000-0000540D0000}"/>
    <cellStyle name="Note 4 3" xfId="3414" xr:uid="{00000000-0005-0000-0000-0000550D0000}"/>
    <cellStyle name="Note 4 3 2" xfId="3415" xr:uid="{00000000-0005-0000-0000-0000560D0000}"/>
    <cellStyle name="Note 4 3 2 2" xfId="3416" xr:uid="{00000000-0005-0000-0000-0000570D0000}"/>
    <cellStyle name="Note 4 3 3" xfId="3417" xr:uid="{00000000-0005-0000-0000-0000580D0000}"/>
    <cellStyle name="Note 4 3 3 2" xfId="3418" xr:uid="{00000000-0005-0000-0000-0000590D0000}"/>
    <cellStyle name="Note 4 3 4" xfId="3419" xr:uid="{00000000-0005-0000-0000-00005A0D0000}"/>
    <cellStyle name="Note 4 4" xfId="3420" xr:uid="{00000000-0005-0000-0000-00005B0D0000}"/>
    <cellStyle name="Note 4 4 2" xfId="3421" xr:uid="{00000000-0005-0000-0000-00005C0D0000}"/>
    <cellStyle name="Note 4 5" xfId="3422" xr:uid="{00000000-0005-0000-0000-00005D0D0000}"/>
    <cellStyle name="Note 4 5 2" xfId="3423" xr:uid="{00000000-0005-0000-0000-00005E0D0000}"/>
    <cellStyle name="Note 4 6" xfId="3424" xr:uid="{00000000-0005-0000-0000-00005F0D0000}"/>
    <cellStyle name="Note 5" xfId="3425" xr:uid="{00000000-0005-0000-0000-0000600D0000}"/>
    <cellStyle name="Note 5 2" xfId="3426" xr:uid="{00000000-0005-0000-0000-0000610D0000}"/>
    <cellStyle name="Note 5 2 2" xfId="3427" xr:uid="{00000000-0005-0000-0000-0000620D0000}"/>
    <cellStyle name="Note 5 2 2 2" xfId="3428" xr:uid="{00000000-0005-0000-0000-0000630D0000}"/>
    <cellStyle name="Note 5 2 2 2 2" xfId="3429" xr:uid="{00000000-0005-0000-0000-0000640D0000}"/>
    <cellStyle name="Note 5 2 2 3" xfId="3430" xr:uid="{00000000-0005-0000-0000-0000650D0000}"/>
    <cellStyle name="Note 5 2 2 3 2" xfId="3431" xr:uid="{00000000-0005-0000-0000-0000660D0000}"/>
    <cellStyle name="Note 5 2 2 4" xfId="3432" xr:uid="{00000000-0005-0000-0000-0000670D0000}"/>
    <cellStyle name="Note 5 2 3" xfId="3433" xr:uid="{00000000-0005-0000-0000-0000680D0000}"/>
    <cellStyle name="Note 5 2 3 2" xfId="3434" xr:uid="{00000000-0005-0000-0000-0000690D0000}"/>
    <cellStyle name="Note 5 2 4" xfId="3435" xr:uid="{00000000-0005-0000-0000-00006A0D0000}"/>
    <cellStyle name="Note 5 2 4 2" xfId="3436" xr:uid="{00000000-0005-0000-0000-00006B0D0000}"/>
    <cellStyle name="Note 5 2 5" xfId="3437" xr:uid="{00000000-0005-0000-0000-00006C0D0000}"/>
    <cellStyle name="Note 5 3" xfId="3438" xr:uid="{00000000-0005-0000-0000-00006D0D0000}"/>
    <cellStyle name="Note 5 3 2" xfId="3439" xr:uid="{00000000-0005-0000-0000-00006E0D0000}"/>
    <cellStyle name="Note 5 3 2 2" xfId="3440" xr:uid="{00000000-0005-0000-0000-00006F0D0000}"/>
    <cellStyle name="Note 5 3 3" xfId="3441" xr:uid="{00000000-0005-0000-0000-0000700D0000}"/>
    <cellStyle name="Note 5 3 3 2" xfId="3442" xr:uid="{00000000-0005-0000-0000-0000710D0000}"/>
    <cellStyle name="Note 5 3 4" xfId="3443" xr:uid="{00000000-0005-0000-0000-0000720D0000}"/>
    <cellStyle name="Note 5 4" xfId="3444" xr:uid="{00000000-0005-0000-0000-0000730D0000}"/>
    <cellStyle name="Note 5 4 2" xfId="3445" xr:uid="{00000000-0005-0000-0000-0000740D0000}"/>
    <cellStyle name="Note 5 5" xfId="3446" xr:uid="{00000000-0005-0000-0000-0000750D0000}"/>
    <cellStyle name="Note 5 5 2" xfId="3447" xr:uid="{00000000-0005-0000-0000-0000760D0000}"/>
    <cellStyle name="Note 5 6" xfId="3448" xr:uid="{00000000-0005-0000-0000-0000770D0000}"/>
    <cellStyle name="Note 6" xfId="3449" xr:uid="{00000000-0005-0000-0000-0000780D0000}"/>
    <cellStyle name="Note 6 2" xfId="3450" xr:uid="{00000000-0005-0000-0000-0000790D0000}"/>
    <cellStyle name="Note 6 2 2" xfId="3451" xr:uid="{00000000-0005-0000-0000-00007A0D0000}"/>
    <cellStyle name="Note 6 2 2 2" xfId="3452" xr:uid="{00000000-0005-0000-0000-00007B0D0000}"/>
    <cellStyle name="Note 6 2 2 2 2" xfId="3453" xr:uid="{00000000-0005-0000-0000-00007C0D0000}"/>
    <cellStyle name="Note 6 2 2 3" xfId="3454" xr:uid="{00000000-0005-0000-0000-00007D0D0000}"/>
    <cellStyle name="Note 6 2 2 3 2" xfId="3455" xr:uid="{00000000-0005-0000-0000-00007E0D0000}"/>
    <cellStyle name="Note 6 2 2 4" xfId="3456" xr:uid="{00000000-0005-0000-0000-00007F0D0000}"/>
    <cellStyle name="Note 6 2 3" xfId="3457" xr:uid="{00000000-0005-0000-0000-0000800D0000}"/>
    <cellStyle name="Note 6 2 3 2" xfId="3458" xr:uid="{00000000-0005-0000-0000-0000810D0000}"/>
    <cellStyle name="Note 6 2 4" xfId="3459" xr:uid="{00000000-0005-0000-0000-0000820D0000}"/>
    <cellStyle name="Note 6 2 4 2" xfId="3460" xr:uid="{00000000-0005-0000-0000-0000830D0000}"/>
    <cellStyle name="Note 6 2 5" xfId="3461" xr:uid="{00000000-0005-0000-0000-0000840D0000}"/>
    <cellStyle name="Note 6 3" xfId="3462" xr:uid="{00000000-0005-0000-0000-0000850D0000}"/>
    <cellStyle name="Note 6 3 2" xfId="3463" xr:uid="{00000000-0005-0000-0000-0000860D0000}"/>
    <cellStyle name="Note 6 3 2 2" xfId="3464" xr:uid="{00000000-0005-0000-0000-0000870D0000}"/>
    <cellStyle name="Note 6 3 3" xfId="3465" xr:uid="{00000000-0005-0000-0000-0000880D0000}"/>
    <cellStyle name="Note 6 3 3 2" xfId="3466" xr:uid="{00000000-0005-0000-0000-0000890D0000}"/>
    <cellStyle name="Note 6 3 4" xfId="3467" xr:uid="{00000000-0005-0000-0000-00008A0D0000}"/>
    <cellStyle name="Note 6 4" xfId="3468" xr:uid="{00000000-0005-0000-0000-00008B0D0000}"/>
    <cellStyle name="Note 6 4 2" xfId="3469" xr:uid="{00000000-0005-0000-0000-00008C0D0000}"/>
    <cellStyle name="Note 6 5" xfId="3470" xr:uid="{00000000-0005-0000-0000-00008D0D0000}"/>
    <cellStyle name="Note 6 5 2" xfId="3471" xr:uid="{00000000-0005-0000-0000-00008E0D0000}"/>
    <cellStyle name="Note 6 6" xfId="3472" xr:uid="{00000000-0005-0000-0000-00008F0D0000}"/>
    <cellStyle name="Note 7" xfId="3473" xr:uid="{00000000-0005-0000-0000-0000900D0000}"/>
    <cellStyle name="Note 7 2" xfId="3474" xr:uid="{00000000-0005-0000-0000-0000910D0000}"/>
    <cellStyle name="Note 7 2 2" xfId="3475" xr:uid="{00000000-0005-0000-0000-0000920D0000}"/>
    <cellStyle name="Note 7 2 2 2" xfId="3476" xr:uid="{00000000-0005-0000-0000-0000930D0000}"/>
    <cellStyle name="Note 7 2 2 2 2" xfId="3477" xr:uid="{00000000-0005-0000-0000-0000940D0000}"/>
    <cellStyle name="Note 7 2 2 3" xfId="3478" xr:uid="{00000000-0005-0000-0000-0000950D0000}"/>
    <cellStyle name="Note 7 2 2 3 2" xfId="3479" xr:uid="{00000000-0005-0000-0000-0000960D0000}"/>
    <cellStyle name="Note 7 2 2 4" xfId="3480" xr:uid="{00000000-0005-0000-0000-0000970D0000}"/>
    <cellStyle name="Note 7 2 3" xfId="3481" xr:uid="{00000000-0005-0000-0000-0000980D0000}"/>
    <cellStyle name="Note 7 2 3 2" xfId="3482" xr:uid="{00000000-0005-0000-0000-0000990D0000}"/>
    <cellStyle name="Note 7 2 4" xfId="3483" xr:uid="{00000000-0005-0000-0000-00009A0D0000}"/>
    <cellStyle name="Note 7 2 4 2" xfId="3484" xr:uid="{00000000-0005-0000-0000-00009B0D0000}"/>
    <cellStyle name="Note 7 2 5" xfId="3485" xr:uid="{00000000-0005-0000-0000-00009C0D0000}"/>
    <cellStyle name="Note 7 3" xfId="3486" xr:uid="{00000000-0005-0000-0000-00009D0D0000}"/>
    <cellStyle name="Note 7 3 2" xfId="3487" xr:uid="{00000000-0005-0000-0000-00009E0D0000}"/>
    <cellStyle name="Note 7 3 2 2" xfId="3488" xr:uid="{00000000-0005-0000-0000-00009F0D0000}"/>
    <cellStyle name="Note 7 3 3" xfId="3489" xr:uid="{00000000-0005-0000-0000-0000A00D0000}"/>
    <cellStyle name="Note 7 3 3 2" xfId="3490" xr:uid="{00000000-0005-0000-0000-0000A10D0000}"/>
    <cellStyle name="Note 7 3 4" xfId="3491" xr:uid="{00000000-0005-0000-0000-0000A20D0000}"/>
    <cellStyle name="Note 7 4" xfId="3492" xr:uid="{00000000-0005-0000-0000-0000A30D0000}"/>
    <cellStyle name="Note 7 4 2" xfId="3493" xr:uid="{00000000-0005-0000-0000-0000A40D0000}"/>
    <cellStyle name="Note 7 5" xfId="3494" xr:uid="{00000000-0005-0000-0000-0000A50D0000}"/>
    <cellStyle name="Note 7 5 2" xfId="3495" xr:uid="{00000000-0005-0000-0000-0000A60D0000}"/>
    <cellStyle name="Note 7 6" xfId="3496" xr:uid="{00000000-0005-0000-0000-0000A70D0000}"/>
    <cellStyle name="Note 8" xfId="3497" xr:uid="{00000000-0005-0000-0000-0000A80D0000}"/>
    <cellStyle name="Note 8 2" xfId="3498" xr:uid="{00000000-0005-0000-0000-0000A90D0000}"/>
    <cellStyle name="Note 8 2 2" xfId="3499" xr:uid="{00000000-0005-0000-0000-0000AA0D0000}"/>
    <cellStyle name="Note 8 2 2 2" xfId="3500" xr:uid="{00000000-0005-0000-0000-0000AB0D0000}"/>
    <cellStyle name="Note 8 2 2 2 2" xfId="3501" xr:uid="{00000000-0005-0000-0000-0000AC0D0000}"/>
    <cellStyle name="Note 8 2 2 3" xfId="3502" xr:uid="{00000000-0005-0000-0000-0000AD0D0000}"/>
    <cellStyle name="Note 8 2 2 3 2" xfId="3503" xr:uid="{00000000-0005-0000-0000-0000AE0D0000}"/>
    <cellStyle name="Note 8 2 2 4" xfId="3504" xr:uid="{00000000-0005-0000-0000-0000AF0D0000}"/>
    <cellStyle name="Note 8 2 3" xfId="3505" xr:uid="{00000000-0005-0000-0000-0000B00D0000}"/>
    <cellStyle name="Note 8 2 3 2" xfId="3506" xr:uid="{00000000-0005-0000-0000-0000B10D0000}"/>
    <cellStyle name="Note 8 2 4" xfId="3507" xr:uid="{00000000-0005-0000-0000-0000B20D0000}"/>
    <cellStyle name="Note 8 2 4 2" xfId="3508" xr:uid="{00000000-0005-0000-0000-0000B30D0000}"/>
    <cellStyle name="Note 8 2 5" xfId="3509" xr:uid="{00000000-0005-0000-0000-0000B40D0000}"/>
    <cellStyle name="Note 8 3" xfId="3510" xr:uid="{00000000-0005-0000-0000-0000B50D0000}"/>
    <cellStyle name="Note 8 3 2" xfId="3511" xr:uid="{00000000-0005-0000-0000-0000B60D0000}"/>
    <cellStyle name="Note 8 3 2 2" xfId="3512" xr:uid="{00000000-0005-0000-0000-0000B70D0000}"/>
    <cellStyle name="Note 8 3 3" xfId="3513" xr:uid="{00000000-0005-0000-0000-0000B80D0000}"/>
    <cellStyle name="Note 8 3 3 2" xfId="3514" xr:uid="{00000000-0005-0000-0000-0000B90D0000}"/>
    <cellStyle name="Note 8 3 4" xfId="3515" xr:uid="{00000000-0005-0000-0000-0000BA0D0000}"/>
    <cellStyle name="Note 8 4" xfId="3516" xr:uid="{00000000-0005-0000-0000-0000BB0D0000}"/>
    <cellStyle name="Note 8 4 2" xfId="3517" xr:uid="{00000000-0005-0000-0000-0000BC0D0000}"/>
    <cellStyle name="Note 8 5" xfId="3518" xr:uid="{00000000-0005-0000-0000-0000BD0D0000}"/>
    <cellStyle name="Note 8 5 2" xfId="3519" xr:uid="{00000000-0005-0000-0000-0000BE0D0000}"/>
    <cellStyle name="Note 8 6" xfId="3520" xr:uid="{00000000-0005-0000-0000-0000BF0D0000}"/>
    <cellStyle name="Note 9" xfId="3521" xr:uid="{00000000-0005-0000-0000-0000C00D0000}"/>
    <cellStyle name="Note 9 2" xfId="3522" xr:uid="{00000000-0005-0000-0000-0000C10D0000}"/>
    <cellStyle name="Note 9 2 2" xfId="3523" xr:uid="{00000000-0005-0000-0000-0000C20D0000}"/>
    <cellStyle name="Note 9 2 2 2" xfId="3524" xr:uid="{00000000-0005-0000-0000-0000C30D0000}"/>
    <cellStyle name="Note 9 2 3" xfId="3525" xr:uid="{00000000-0005-0000-0000-0000C40D0000}"/>
    <cellStyle name="Note 9 2 3 2" xfId="3526" xr:uid="{00000000-0005-0000-0000-0000C50D0000}"/>
    <cellStyle name="Note 9 2 4" xfId="3527" xr:uid="{00000000-0005-0000-0000-0000C60D0000}"/>
    <cellStyle name="Note 9 3" xfId="3528" xr:uid="{00000000-0005-0000-0000-0000C70D0000}"/>
    <cellStyle name="Note 9 3 2" xfId="3529" xr:uid="{00000000-0005-0000-0000-0000C80D0000}"/>
    <cellStyle name="Note 9 4" xfId="3530" xr:uid="{00000000-0005-0000-0000-0000C90D0000}"/>
    <cellStyle name="Note 9 4 2" xfId="3531" xr:uid="{00000000-0005-0000-0000-0000CA0D0000}"/>
    <cellStyle name="Note 9 5" xfId="3532" xr:uid="{00000000-0005-0000-0000-0000CB0D0000}"/>
    <cellStyle name="Output 2" xfId="3533" xr:uid="{00000000-0005-0000-0000-0000CC0D0000}"/>
    <cellStyle name="Output 2 2" xfId="3534" xr:uid="{00000000-0005-0000-0000-0000CD0D0000}"/>
    <cellStyle name="Per cent" xfId="2" builtinId="5"/>
    <cellStyle name="Percent 2" xfId="5" xr:uid="{00000000-0005-0000-0000-0000CF0D0000}"/>
    <cellStyle name="Percent 2 2" xfId="3535" xr:uid="{00000000-0005-0000-0000-0000D00D0000}"/>
    <cellStyle name="Percent 2 3" xfId="3536" xr:uid="{00000000-0005-0000-0000-0000D10D0000}"/>
    <cellStyle name="Percent 2 3 2" xfId="3537" xr:uid="{00000000-0005-0000-0000-0000D20D0000}"/>
    <cellStyle name="Percent 3" xfId="3538" xr:uid="{00000000-0005-0000-0000-0000D30D0000}"/>
    <cellStyle name="Percent 3 2" xfId="3539" xr:uid="{00000000-0005-0000-0000-0000D40D0000}"/>
    <cellStyle name="Percent 3 2 2" xfId="3540" xr:uid="{00000000-0005-0000-0000-0000D50D0000}"/>
    <cellStyle name="Percent 3 3" xfId="3541" xr:uid="{00000000-0005-0000-0000-0000D60D0000}"/>
    <cellStyle name="Percent 3 3 2" xfId="3542" xr:uid="{00000000-0005-0000-0000-0000D70D0000}"/>
    <cellStyle name="Percent 3 3 3" xfId="3543" xr:uid="{00000000-0005-0000-0000-0000D80D0000}"/>
    <cellStyle name="Percent 3 3 3 2" xfId="3544" xr:uid="{00000000-0005-0000-0000-0000D90D0000}"/>
    <cellStyle name="Percent 3 4" xfId="3545" xr:uid="{00000000-0005-0000-0000-0000DA0D0000}"/>
    <cellStyle name="Percent 4" xfId="3546" xr:uid="{00000000-0005-0000-0000-0000DB0D0000}"/>
    <cellStyle name="Percent 4 2" xfId="3547" xr:uid="{00000000-0005-0000-0000-0000DC0D0000}"/>
    <cellStyle name="Percent 5" xfId="3548" xr:uid="{00000000-0005-0000-0000-0000DD0D0000}"/>
    <cellStyle name="Percent 5 2" xfId="3549" xr:uid="{00000000-0005-0000-0000-0000DE0D0000}"/>
    <cellStyle name="Percent 6" xfId="3550" xr:uid="{00000000-0005-0000-0000-0000DF0D0000}"/>
    <cellStyle name="Percent 6 2" xfId="3551" xr:uid="{00000000-0005-0000-0000-0000E00D0000}"/>
    <cellStyle name="Percent 7" xfId="3552" xr:uid="{00000000-0005-0000-0000-0000E10D0000}"/>
    <cellStyle name="Total 2" xfId="3553" xr:uid="{00000000-0005-0000-0000-0000E20D0000}"/>
    <cellStyle name="Total 2 2" xfId="3554" xr:uid="{00000000-0005-0000-0000-0000E30D0000}"/>
    <cellStyle name="Warning Text 2" xfId="3555" xr:uid="{00000000-0005-0000-0000-0000E40D0000}"/>
    <cellStyle name="Warning Text 2 2" xfId="3556" xr:uid="{00000000-0005-0000-0000-0000E50D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237</xdr:row>
      <xdr:rowOff>0</xdr:rowOff>
    </xdr:from>
    <xdr:to>
      <xdr:col>10</xdr:col>
      <xdr:colOff>353015</xdr:colOff>
      <xdr:row>267</xdr:row>
      <xdr:rowOff>29668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27477720"/>
          <a:ext cx="6805250" cy="52811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22</xdr:col>
      <xdr:colOff>525609</xdr:colOff>
      <xdr:row>35</xdr:row>
      <xdr:rowOff>16871</xdr:rowOff>
    </xdr:to>
    <xdr:pic>
      <xdr:nvPicPr>
        <xdr:cNvPr id="2" name="Picture 1">
          <a:extLst>
            <a:ext uri="{FF2B5EF4-FFF2-40B4-BE49-F238E27FC236}">
              <a16:creationId xmlns:a16="http://schemas.microsoft.com/office/drawing/2014/main" id="{196A7622-BDDF-89A7-D0F5-2368AE094F2E}"/>
            </a:ext>
          </a:extLst>
        </xdr:cNvPr>
        <xdr:cNvPicPr>
          <a:picLocks noChangeAspect="1"/>
        </xdr:cNvPicPr>
      </xdr:nvPicPr>
      <xdr:blipFill>
        <a:blip xmlns:r="http://schemas.openxmlformats.org/officeDocument/2006/relationships" r:embed="rId1"/>
        <a:stretch>
          <a:fillRect/>
        </a:stretch>
      </xdr:blipFill>
      <xdr:spPr>
        <a:xfrm>
          <a:off x="0" y="733425"/>
          <a:ext cx="15613209" cy="5627096"/>
        </a:xfrm>
        <a:prstGeom prst="rect">
          <a:avLst/>
        </a:prstGeom>
      </xdr:spPr>
    </xdr:pic>
    <xdr:clientData/>
  </xdr:twoCellAnchor>
  <xdr:twoCellAnchor editAs="oneCell">
    <xdr:from>
      <xdr:col>0</xdr:col>
      <xdr:colOff>0</xdr:colOff>
      <xdr:row>35</xdr:row>
      <xdr:rowOff>0</xdr:rowOff>
    </xdr:from>
    <xdr:to>
      <xdr:col>22</xdr:col>
      <xdr:colOff>525609</xdr:colOff>
      <xdr:row>66</xdr:row>
      <xdr:rowOff>16871</xdr:rowOff>
    </xdr:to>
    <xdr:pic>
      <xdr:nvPicPr>
        <xdr:cNvPr id="3" name="Picture 2">
          <a:extLst>
            <a:ext uri="{FF2B5EF4-FFF2-40B4-BE49-F238E27FC236}">
              <a16:creationId xmlns:a16="http://schemas.microsoft.com/office/drawing/2014/main" id="{C9B1BD6C-E369-F817-AEA4-B8692B0F422E}"/>
            </a:ext>
          </a:extLst>
        </xdr:cNvPr>
        <xdr:cNvPicPr>
          <a:picLocks noChangeAspect="1"/>
        </xdr:cNvPicPr>
      </xdr:nvPicPr>
      <xdr:blipFill>
        <a:blip xmlns:r="http://schemas.openxmlformats.org/officeDocument/2006/relationships" r:embed="rId2"/>
        <a:stretch>
          <a:fillRect/>
        </a:stretch>
      </xdr:blipFill>
      <xdr:spPr>
        <a:xfrm>
          <a:off x="0" y="6343650"/>
          <a:ext cx="15613209" cy="5627096"/>
        </a:xfrm>
        <a:prstGeom prst="rect">
          <a:avLst/>
        </a:prstGeom>
      </xdr:spPr>
    </xdr:pic>
    <xdr:clientData/>
  </xdr:twoCellAnchor>
  <xdr:twoCellAnchor editAs="oneCell">
    <xdr:from>
      <xdr:col>0</xdr:col>
      <xdr:colOff>0</xdr:colOff>
      <xdr:row>97</xdr:row>
      <xdr:rowOff>0</xdr:rowOff>
    </xdr:from>
    <xdr:to>
      <xdr:col>22</xdr:col>
      <xdr:colOff>525609</xdr:colOff>
      <xdr:row>128</xdr:row>
      <xdr:rowOff>16871</xdr:rowOff>
    </xdr:to>
    <xdr:pic>
      <xdr:nvPicPr>
        <xdr:cNvPr id="5" name="Picture 4">
          <a:extLst>
            <a:ext uri="{FF2B5EF4-FFF2-40B4-BE49-F238E27FC236}">
              <a16:creationId xmlns:a16="http://schemas.microsoft.com/office/drawing/2014/main" id="{88FA807D-16C4-2C24-9704-B8A3A33A8BC7}"/>
            </a:ext>
          </a:extLst>
        </xdr:cNvPr>
        <xdr:cNvPicPr>
          <a:picLocks noChangeAspect="1"/>
        </xdr:cNvPicPr>
      </xdr:nvPicPr>
      <xdr:blipFill>
        <a:blip xmlns:r="http://schemas.openxmlformats.org/officeDocument/2006/relationships" r:embed="rId3"/>
        <a:stretch>
          <a:fillRect/>
        </a:stretch>
      </xdr:blipFill>
      <xdr:spPr>
        <a:xfrm>
          <a:off x="0" y="17564100"/>
          <a:ext cx="15613209" cy="5627096"/>
        </a:xfrm>
        <a:prstGeom prst="rect">
          <a:avLst/>
        </a:prstGeom>
      </xdr:spPr>
    </xdr:pic>
    <xdr:clientData/>
  </xdr:twoCellAnchor>
  <xdr:twoCellAnchor editAs="oneCell">
    <xdr:from>
      <xdr:col>0</xdr:col>
      <xdr:colOff>0</xdr:colOff>
      <xdr:row>66</xdr:row>
      <xdr:rowOff>0</xdr:rowOff>
    </xdr:from>
    <xdr:to>
      <xdr:col>22</xdr:col>
      <xdr:colOff>525609</xdr:colOff>
      <xdr:row>97</xdr:row>
      <xdr:rowOff>16871</xdr:rowOff>
    </xdr:to>
    <xdr:pic>
      <xdr:nvPicPr>
        <xdr:cNvPr id="7" name="Picture 6">
          <a:extLst>
            <a:ext uri="{FF2B5EF4-FFF2-40B4-BE49-F238E27FC236}">
              <a16:creationId xmlns:a16="http://schemas.microsoft.com/office/drawing/2014/main" id="{10D81C65-2CD1-A865-EAA1-B362902212C8}"/>
            </a:ext>
          </a:extLst>
        </xdr:cNvPr>
        <xdr:cNvPicPr>
          <a:picLocks noChangeAspect="1"/>
        </xdr:cNvPicPr>
      </xdr:nvPicPr>
      <xdr:blipFill>
        <a:blip xmlns:r="http://schemas.openxmlformats.org/officeDocument/2006/relationships" r:embed="rId4"/>
        <a:stretch>
          <a:fillRect/>
        </a:stretch>
      </xdr:blipFill>
      <xdr:spPr>
        <a:xfrm>
          <a:off x="0" y="11953875"/>
          <a:ext cx="15613209" cy="56270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B2:AH258"/>
  <sheetViews>
    <sheetView showGridLines="0" tabSelected="1" topLeftCell="A195" workbookViewId="0">
      <selection activeCell="E199" sqref="E199"/>
    </sheetView>
  </sheetViews>
  <sheetFormatPr defaultColWidth="8" defaultRowHeight="14.5"/>
  <cols>
    <col min="1" max="1" width="1.08203125" style="1" customWidth="1"/>
    <col min="2" max="3" width="8" style="1"/>
    <col min="4" max="4" width="14.58203125" style="1" customWidth="1"/>
    <col min="5" max="34" width="6" style="1" customWidth="1"/>
    <col min="35" max="16384" width="8" style="1"/>
  </cols>
  <sheetData>
    <row r="2" spans="2:21" ht="19" thickBot="1">
      <c r="B2" s="100"/>
      <c r="C2" s="100"/>
      <c r="D2" s="100"/>
      <c r="E2" s="101">
        <v>2018</v>
      </c>
      <c r="F2" s="100"/>
      <c r="G2" s="100"/>
      <c r="H2" s="100"/>
      <c r="I2" s="100"/>
      <c r="J2" s="100"/>
      <c r="K2" s="100"/>
      <c r="L2" s="100"/>
      <c r="M2" s="100"/>
      <c r="N2" s="100"/>
      <c r="O2" s="100"/>
      <c r="P2" s="100"/>
      <c r="Q2" s="100"/>
      <c r="R2" s="100"/>
      <c r="S2" s="100"/>
      <c r="T2" s="100"/>
      <c r="U2" s="100"/>
    </row>
    <row r="3" spans="2:21" ht="20.5" customHeight="1" thickBot="1">
      <c r="B3" s="102"/>
      <c r="C3" s="100"/>
      <c r="D3" s="100"/>
      <c r="E3" s="103" t="s">
        <v>13</v>
      </c>
      <c r="F3" s="104" t="s">
        <v>14</v>
      </c>
      <c r="G3" s="105" t="s">
        <v>15</v>
      </c>
      <c r="H3" s="106" t="s">
        <v>16</v>
      </c>
      <c r="I3" s="103" t="s">
        <v>17</v>
      </c>
      <c r="J3" s="104" t="s">
        <v>18</v>
      </c>
      <c r="K3" s="105" t="s">
        <v>19</v>
      </c>
      <c r="L3" s="106" t="s">
        <v>20</v>
      </c>
      <c r="M3" s="103" t="s">
        <v>21</v>
      </c>
      <c r="N3" s="104" t="s">
        <v>22</v>
      </c>
      <c r="O3" s="105" t="s">
        <v>23</v>
      </c>
      <c r="P3" s="106" t="s">
        <v>24</v>
      </c>
      <c r="Q3" s="103" t="s">
        <v>25</v>
      </c>
      <c r="R3" s="104" t="s">
        <v>26</v>
      </c>
      <c r="S3" s="105" t="s">
        <v>27</v>
      </c>
      <c r="T3" s="106" t="s">
        <v>28</v>
      </c>
      <c r="U3" s="107">
        <v>2018</v>
      </c>
    </row>
    <row r="4" spans="2:21" ht="20.5" customHeight="1">
      <c r="B4" s="414" t="s">
        <v>0</v>
      </c>
      <c r="C4" s="408" t="s">
        <v>12</v>
      </c>
      <c r="D4" s="108" t="s">
        <v>51</v>
      </c>
      <c r="E4" s="109">
        <v>3.9283097304801895E-2</v>
      </c>
      <c r="F4" s="110">
        <v>2.1779902686444017E-2</v>
      </c>
      <c r="G4" s="111">
        <v>4.7414052658117024E-2</v>
      </c>
      <c r="H4" s="112">
        <v>3.6425508293646339E-2</v>
      </c>
      <c r="I4" s="109">
        <v>9.8854408877802169E-2</v>
      </c>
      <c r="J4" s="110">
        <v>4.972590882547933E-2</v>
      </c>
      <c r="K4" s="111">
        <v>8.5858579405677468E-2</v>
      </c>
      <c r="L4" s="112">
        <v>8.0166468010276465E-2</v>
      </c>
      <c r="M4" s="109">
        <v>1.9691964013184106E-2</v>
      </c>
      <c r="N4" s="110">
        <v>3.0469673981061672E-2</v>
      </c>
      <c r="O4" s="111">
        <v>7.4174114473223071E-2</v>
      </c>
      <c r="P4" s="112">
        <v>4.7678952915075512E-2</v>
      </c>
      <c r="Q4" s="109">
        <v>7.7249079830690334E-2</v>
      </c>
      <c r="R4" s="110">
        <v>6.4007887675301106E-2</v>
      </c>
      <c r="S4" s="111">
        <v>8.9224899849947387E-2</v>
      </c>
      <c r="T4" s="112">
        <v>7.6517582685469335E-2</v>
      </c>
      <c r="U4" s="113">
        <v>5.9762062618341542E-2</v>
      </c>
    </row>
    <row r="5" spans="2:21" ht="20.5" customHeight="1">
      <c r="B5" s="415"/>
      <c r="C5" s="409"/>
      <c r="D5" s="114" t="s">
        <v>30</v>
      </c>
      <c r="E5" s="242">
        <v>7.3833005013780517E-3</v>
      </c>
      <c r="F5" s="243">
        <v>2.9273462674921382E-3</v>
      </c>
      <c r="G5" s="244">
        <v>4.1528162583483854E-3</v>
      </c>
      <c r="H5" s="245">
        <v>5.1228195081257939E-3</v>
      </c>
      <c r="I5" s="242">
        <v>1.005513103197201E-2</v>
      </c>
      <c r="J5" s="243">
        <v>2.3983223494912234E-2</v>
      </c>
      <c r="K5" s="244">
        <v>5.9985317822645372E-2</v>
      </c>
      <c r="L5" s="245">
        <v>2.5298247955986529E-2</v>
      </c>
      <c r="M5" s="242">
        <v>1.0836432372923852E-2</v>
      </c>
      <c r="N5" s="243">
        <v>2.5257956709320527E-2</v>
      </c>
      <c r="O5" s="244">
        <v>4.4745452294314071E-2</v>
      </c>
      <c r="P5" s="245">
        <v>3.0942286323956087E-2</v>
      </c>
      <c r="Q5" s="242">
        <v>4.2562626913168644E-2</v>
      </c>
      <c r="R5" s="243">
        <v>2.4906891166023872E-2</v>
      </c>
      <c r="S5" s="244">
        <v>2.8131803623936552E-2</v>
      </c>
      <c r="T5" s="245">
        <v>3.0909101695710241E-2</v>
      </c>
      <c r="U5" s="245">
        <v>2.2048776914471557E-2</v>
      </c>
    </row>
    <row r="6" spans="2:21" ht="20.5" customHeight="1" thickBot="1">
      <c r="B6" s="415"/>
      <c r="C6" s="410"/>
      <c r="D6" s="119" t="s">
        <v>31</v>
      </c>
      <c r="E6" s="246">
        <v>3.1898201705308965E-2</v>
      </c>
      <c r="F6" s="247">
        <v>1.8852556418951876E-2</v>
      </c>
      <c r="G6" s="248">
        <v>4.3261236399768636E-2</v>
      </c>
      <c r="H6" s="249">
        <v>3.13020297472539E-2</v>
      </c>
      <c r="I6" s="246">
        <v>8.8799277845830152E-2</v>
      </c>
      <c r="J6" s="247">
        <v>2.5742685330567044E-2</v>
      </c>
      <c r="K6" s="248">
        <v>2.5873261583032037E-2</v>
      </c>
      <c r="L6" s="249">
        <v>5.4868220054289894E-2</v>
      </c>
      <c r="M6" s="246">
        <v>8.85553164026027E-3</v>
      </c>
      <c r="N6" s="247">
        <v>5.2116849671744953E-3</v>
      </c>
      <c r="O6" s="248">
        <v>2.9384481600838699E-2</v>
      </c>
      <c r="P6" s="249">
        <v>1.6717004766208392E-2</v>
      </c>
      <c r="Q6" s="246">
        <v>3.4686229075003898E-2</v>
      </c>
      <c r="R6" s="247">
        <v>3.9100895835538108E-2</v>
      </c>
      <c r="S6" s="248">
        <v>6.1083000855150553E-2</v>
      </c>
      <c r="T6" s="249">
        <v>4.5604835580662792E-2</v>
      </c>
      <c r="U6" s="249">
        <v>3.7708320304062203E-2</v>
      </c>
    </row>
    <row r="7" spans="2:21" ht="6.75" customHeight="1" thickBot="1">
      <c r="B7" s="415"/>
      <c r="C7" s="100"/>
      <c r="D7" s="100"/>
      <c r="E7" s="100"/>
      <c r="F7" s="100"/>
      <c r="G7" s="100"/>
      <c r="H7" s="100"/>
      <c r="I7" s="100"/>
      <c r="J7" s="100"/>
      <c r="K7" s="100"/>
      <c r="L7" s="100"/>
      <c r="M7" s="100"/>
      <c r="N7" s="100"/>
      <c r="O7" s="100"/>
      <c r="P7" s="100"/>
      <c r="Q7" s="100"/>
      <c r="R7" s="100"/>
      <c r="S7" s="100"/>
      <c r="T7" s="100"/>
      <c r="U7" s="124"/>
    </row>
    <row r="8" spans="2:21" ht="20.5" customHeight="1">
      <c r="B8" s="415"/>
      <c r="C8" s="408" t="s">
        <v>1</v>
      </c>
      <c r="D8" s="108" t="s">
        <v>51</v>
      </c>
      <c r="E8" s="109">
        <v>3.4671728945446095E-2</v>
      </c>
      <c r="F8" s="110">
        <v>1.9947912006064092E-2</v>
      </c>
      <c r="G8" s="111">
        <v>4.4014271205548475E-2</v>
      </c>
      <c r="H8" s="112">
        <v>3.2900692010144894E-2</v>
      </c>
      <c r="I8" s="109">
        <v>7.4373953313048621E-2</v>
      </c>
      <c r="J8" s="110">
        <v>4.6614013824209689E-2</v>
      </c>
      <c r="K8" s="111">
        <v>7.9735199055630104E-2</v>
      </c>
      <c r="L8" s="112">
        <v>6.6674431793262837E-2</v>
      </c>
      <c r="M8" s="109">
        <v>1.927258109034384E-2</v>
      </c>
      <c r="N8" s="110">
        <v>2.2482435503017706E-2</v>
      </c>
      <c r="O8" s="111">
        <v>5.4874246078605575E-2</v>
      </c>
      <c r="P8" s="112">
        <v>3.5806000479538996E-2</v>
      </c>
      <c r="Q8" s="109">
        <v>6.8989865989218635E-2</v>
      </c>
      <c r="R8" s="110">
        <v>5.2080071508203964E-2</v>
      </c>
      <c r="S8" s="111">
        <v>7.2216980864450803E-2</v>
      </c>
      <c r="T8" s="112">
        <v>6.3874434454929074E-2</v>
      </c>
      <c r="U8" s="113">
        <v>4.9817648021864128E-2</v>
      </c>
    </row>
    <row r="9" spans="2:21" ht="20.5" customHeight="1">
      <c r="B9" s="415"/>
      <c r="C9" s="409"/>
      <c r="D9" s="114" t="s">
        <v>30</v>
      </c>
      <c r="E9" s="242">
        <v>7.0387359435432296E-3</v>
      </c>
      <c r="F9" s="243">
        <v>1.554300738408297E-3</v>
      </c>
      <c r="G9" s="244">
        <v>1.900385881982542E-3</v>
      </c>
      <c r="H9" s="245">
        <v>3.9243868613313502E-3</v>
      </c>
      <c r="I9" s="242">
        <v>9.6985847577223377E-3</v>
      </c>
      <c r="J9" s="243">
        <v>2.4418676329072114E-2</v>
      </c>
      <c r="K9" s="244">
        <v>6.2440676294805479E-2</v>
      </c>
      <c r="L9" s="245">
        <v>2.5835962192482211E-2</v>
      </c>
      <c r="M9" s="242">
        <v>1.0035563284904993E-2</v>
      </c>
      <c r="N9" s="243">
        <v>1.7334756295428449E-2</v>
      </c>
      <c r="O9" s="244">
        <v>2.935590902337306E-2</v>
      </c>
      <c r="P9" s="245">
        <v>2.0970758056214397E-2</v>
      </c>
      <c r="Q9" s="242">
        <v>3.62853500936689E-2</v>
      </c>
      <c r="R9" s="243">
        <v>1.280086659827521E-2</v>
      </c>
      <c r="S9" s="244">
        <v>1.9598808350922082E-2</v>
      </c>
      <c r="T9" s="245">
        <v>2.1596292402049445E-2</v>
      </c>
      <c r="U9" s="245">
        <v>1.6797366459421242E-2</v>
      </c>
    </row>
    <row r="10" spans="2:21" ht="20.5" customHeight="1" thickBot="1">
      <c r="B10" s="415"/>
      <c r="C10" s="410"/>
      <c r="D10" s="119" t="s">
        <v>31</v>
      </c>
      <c r="E10" s="246">
        <v>2.763299300190291E-2</v>
      </c>
      <c r="F10" s="247">
        <v>1.8393611267655794E-2</v>
      </c>
      <c r="G10" s="248">
        <v>4.2113885323565942E-2</v>
      </c>
      <c r="H10" s="249">
        <v>2.8976305148813563E-2</v>
      </c>
      <c r="I10" s="246">
        <v>6.4675368555326254E-2</v>
      </c>
      <c r="J10" s="247">
        <v>2.2195337495137493E-2</v>
      </c>
      <c r="K10" s="248">
        <v>1.729452276082457E-2</v>
      </c>
      <c r="L10" s="249">
        <v>4.0838469600780573E-2</v>
      </c>
      <c r="M10" s="246">
        <v>9.2370178054388703E-3</v>
      </c>
      <c r="N10" s="247">
        <v>5.1476376095652421E-3</v>
      </c>
      <c r="O10" s="248">
        <v>2.5466768850881574E-2</v>
      </c>
      <c r="P10" s="249">
        <v>1.4812921613481753E-2</v>
      </c>
      <c r="Q10" s="246">
        <v>3.2704515895549818E-2</v>
      </c>
      <c r="R10" s="247">
        <v>3.9279072353685052E-2</v>
      </c>
      <c r="S10" s="248">
        <v>5.2605212715243765E-2</v>
      </c>
      <c r="T10" s="249">
        <v>4.2273449354031073E-2</v>
      </c>
      <c r="U10" s="249">
        <v>3.3014761173427096E-2</v>
      </c>
    </row>
    <row r="11" spans="2:21" ht="6.75" customHeight="1" thickBot="1">
      <c r="B11" s="415"/>
      <c r="C11" s="100"/>
      <c r="D11" s="100"/>
      <c r="E11" s="100"/>
      <c r="F11" s="100"/>
      <c r="G11" s="100"/>
      <c r="H11" s="100"/>
      <c r="I11" s="100"/>
      <c r="J11" s="100"/>
      <c r="K11" s="100"/>
      <c r="L11" s="100"/>
      <c r="M11" s="100"/>
      <c r="N11" s="100"/>
      <c r="O11" s="100"/>
      <c r="P11" s="100"/>
      <c r="Q11" s="100"/>
      <c r="R11" s="100"/>
      <c r="S11" s="100"/>
      <c r="T11" s="100"/>
      <c r="U11" s="124"/>
    </row>
    <row r="12" spans="2:21" ht="20.5" customHeight="1">
      <c r="B12" s="415"/>
      <c r="C12" s="408" t="s">
        <v>8</v>
      </c>
      <c r="D12" s="108" t="s">
        <v>51</v>
      </c>
      <c r="E12" s="109">
        <v>5.6506733658362215E-2</v>
      </c>
      <c r="F12" s="110">
        <v>2.8921697665737947E-2</v>
      </c>
      <c r="G12" s="111">
        <v>5.9118399327051825E-2</v>
      </c>
      <c r="H12" s="112">
        <v>4.9440180246687837E-2</v>
      </c>
      <c r="I12" s="109">
        <v>0.19243588869468525</v>
      </c>
      <c r="J12" s="110">
        <v>6.0637980482576223E-2</v>
      </c>
      <c r="K12" s="111">
        <v>0.1096285015197713</v>
      </c>
      <c r="L12" s="112">
        <v>0.13046109010807075</v>
      </c>
      <c r="M12" s="109">
        <v>2.1301273000570508E-2</v>
      </c>
      <c r="N12" s="110">
        <v>5.8233752235085701E-2</v>
      </c>
      <c r="O12" s="111">
        <v>0.13052885415167281</v>
      </c>
      <c r="P12" s="112">
        <v>8.6532918947550205E-2</v>
      </c>
      <c r="Q12" s="109">
        <v>0.1020059769585371</v>
      </c>
      <c r="R12" s="110">
        <v>0.10167173719122345</v>
      </c>
      <c r="S12" s="111">
        <v>0.14916750766038867</v>
      </c>
      <c r="T12" s="112">
        <v>0.11737231048926353</v>
      </c>
      <c r="U12" s="113">
        <v>9.4136404781507366E-2</v>
      </c>
    </row>
    <row r="13" spans="2:21" ht="20.5" customHeight="1">
      <c r="B13" s="415"/>
      <c r="C13" s="409"/>
      <c r="D13" s="114" t="s">
        <v>30</v>
      </c>
      <c r="E13" s="242">
        <v>8.6702622407133396E-3</v>
      </c>
      <c r="F13" s="243">
        <v>8.279998860637067E-3</v>
      </c>
      <c r="G13" s="244">
        <v>1.1907204691965972E-2</v>
      </c>
      <c r="H13" s="245">
        <v>9.5477899183144168E-3</v>
      </c>
      <c r="I13" s="242">
        <v>1.1418101091055408E-2</v>
      </c>
      <c r="J13" s="243">
        <v>2.2456278489473448E-2</v>
      </c>
      <c r="K13" s="244">
        <v>5.0454033416153329E-2</v>
      </c>
      <c r="L13" s="245">
        <v>2.3293796301235476E-2</v>
      </c>
      <c r="M13" s="242">
        <v>1.3909628134782753E-2</v>
      </c>
      <c r="N13" s="243">
        <v>5.2799435146244217E-2</v>
      </c>
      <c r="O13" s="244">
        <v>8.9682220103880605E-2</v>
      </c>
      <c r="P13" s="245">
        <v>6.3573885137329852E-2</v>
      </c>
      <c r="Q13" s="242">
        <v>6.1378690941325684E-2</v>
      </c>
      <c r="R13" s="243">
        <v>6.3133460151343093E-2</v>
      </c>
      <c r="S13" s="244">
        <v>5.8205441059229257E-2</v>
      </c>
      <c r="T13" s="245">
        <v>6.1002262184179638E-2</v>
      </c>
      <c r="U13" s="245">
        <v>4.0201055067181413E-2</v>
      </c>
    </row>
    <row r="14" spans="2:21" ht="20.5" customHeight="1" thickBot="1">
      <c r="B14" s="416"/>
      <c r="C14" s="410"/>
      <c r="D14" s="119" t="s">
        <v>31</v>
      </c>
      <c r="E14" s="246">
        <v>4.7828918567357465E-2</v>
      </c>
      <c r="F14" s="247">
        <v>2.0641698805100878E-2</v>
      </c>
      <c r="G14" s="248">
        <v>4.7211194635085815E-2</v>
      </c>
      <c r="H14" s="249">
        <v>3.9889297924462927E-2</v>
      </c>
      <c r="I14" s="246">
        <v>0.18101778760362988</v>
      </c>
      <c r="J14" s="247">
        <v>3.8181701993102821E-2</v>
      </c>
      <c r="K14" s="248">
        <v>5.9174468103617935E-2</v>
      </c>
      <c r="L14" s="249">
        <v>0.10716729380683528</v>
      </c>
      <c r="M14" s="246">
        <v>7.3916448657877498E-3</v>
      </c>
      <c r="N14" s="247">
        <v>5.4343170888414343E-3</v>
      </c>
      <c r="O14" s="248">
        <v>4.0824025003132071E-2</v>
      </c>
      <c r="P14" s="249">
        <v>2.2948073452849271E-2</v>
      </c>
      <c r="Q14" s="246">
        <v>4.0626391209357945E-2</v>
      </c>
      <c r="R14" s="247">
        <v>3.853827703988047E-2</v>
      </c>
      <c r="S14" s="248">
        <v>9.0962066601159297E-2</v>
      </c>
      <c r="T14" s="249">
        <v>5.6369787079814188E-2</v>
      </c>
      <c r="U14" s="249">
        <v>5.3932302716928657E-2</v>
      </c>
    </row>
    <row r="17" spans="2:21" ht="19" thickBot="1">
      <c r="B17" s="100"/>
      <c r="C17" s="100"/>
      <c r="D17" s="100"/>
      <c r="E17" s="125">
        <v>2019</v>
      </c>
      <c r="F17" s="100"/>
      <c r="G17" s="100"/>
      <c r="H17" s="100"/>
      <c r="I17" s="100"/>
      <c r="J17" s="100"/>
      <c r="K17" s="100"/>
      <c r="L17" s="100"/>
      <c r="M17" s="100"/>
      <c r="N17" s="100"/>
      <c r="O17" s="100"/>
      <c r="P17" s="100"/>
      <c r="Q17" s="100"/>
      <c r="R17" s="100"/>
      <c r="S17" s="100"/>
      <c r="T17" s="100"/>
      <c r="U17" s="100"/>
    </row>
    <row r="18" spans="2:21" ht="20.5" customHeight="1" thickBot="1">
      <c r="B18" s="102"/>
      <c r="C18" s="100"/>
      <c r="D18" s="100"/>
      <c r="E18" s="103" t="s">
        <v>13</v>
      </c>
      <c r="F18" s="104" t="s">
        <v>14</v>
      </c>
      <c r="G18" s="105" t="s">
        <v>15</v>
      </c>
      <c r="H18" s="106" t="s">
        <v>16</v>
      </c>
      <c r="I18" s="103" t="s">
        <v>17</v>
      </c>
      <c r="J18" s="104" t="s">
        <v>18</v>
      </c>
      <c r="K18" s="105" t="s">
        <v>19</v>
      </c>
      <c r="L18" s="106" t="s">
        <v>20</v>
      </c>
      <c r="M18" s="103" t="s">
        <v>21</v>
      </c>
      <c r="N18" s="104" t="s">
        <v>22</v>
      </c>
      <c r="O18" s="105" t="s">
        <v>23</v>
      </c>
      <c r="P18" s="106" t="s">
        <v>24</v>
      </c>
      <c r="Q18" s="103" t="s">
        <v>25</v>
      </c>
      <c r="R18" s="104" t="s">
        <v>26</v>
      </c>
      <c r="S18" s="105" t="s">
        <v>27</v>
      </c>
      <c r="T18" s="106" t="s">
        <v>28</v>
      </c>
      <c r="U18" s="107">
        <v>2019</v>
      </c>
    </row>
    <row r="19" spans="2:21" ht="20.5" customHeight="1">
      <c r="B19" s="414" t="s">
        <v>0</v>
      </c>
      <c r="C19" s="408" t="s">
        <v>12</v>
      </c>
      <c r="D19" s="108" t="s">
        <v>51</v>
      </c>
      <c r="E19" s="109">
        <v>5.0996685301221874E-2</v>
      </c>
      <c r="F19" s="110">
        <v>7.6731430529308017E-2</v>
      </c>
      <c r="G19" s="111">
        <v>9.7773442642708694E-2</v>
      </c>
      <c r="H19" s="112">
        <v>7.7243516857869371E-2</v>
      </c>
      <c r="I19" s="109">
        <v>9.5523578225065242E-2</v>
      </c>
      <c r="J19" s="110">
        <v>4.0320213440961823E-2</v>
      </c>
      <c r="K19" s="111">
        <v>6.6694733902500719E-2</v>
      </c>
      <c r="L19" s="112">
        <v>7.1977655784758163E-2</v>
      </c>
      <c r="M19" s="109">
        <v>4.8115998012896205E-2</v>
      </c>
      <c r="N19" s="110">
        <v>9.8043138701651156E-2</v>
      </c>
      <c r="O19" s="111">
        <v>8.2084618136365473E-2</v>
      </c>
      <c r="P19" s="112">
        <v>8.0401774126143827E-2</v>
      </c>
      <c r="Q19" s="109">
        <v>6.6267875465308171E-2</v>
      </c>
      <c r="R19" s="110">
        <v>4.4977691369570347E-2</v>
      </c>
      <c r="S19" s="111">
        <v>0.11021377343522232</v>
      </c>
      <c r="T19" s="112">
        <v>7.7935109128641683E-2</v>
      </c>
      <c r="U19" s="113">
        <v>7.7081488762254943E-2</v>
      </c>
    </row>
    <row r="20" spans="2:21" ht="20.5" customHeight="1">
      <c r="B20" s="415"/>
      <c r="C20" s="409"/>
      <c r="D20" s="114" t="s">
        <v>30</v>
      </c>
      <c r="E20" s="115">
        <v>1.0917174001300451E-2</v>
      </c>
      <c r="F20" s="116">
        <v>1.9378441028402096E-2</v>
      </c>
      <c r="G20" s="117">
        <v>5.9428849394737429E-2</v>
      </c>
      <c r="H20" s="118">
        <v>3.0957159335356591E-2</v>
      </c>
      <c r="I20" s="115">
        <v>4.237537852754554E-2</v>
      </c>
      <c r="J20" s="116">
        <v>2.0957143657786531E-2</v>
      </c>
      <c r="K20" s="117">
        <v>3.2492323731764194E-2</v>
      </c>
      <c r="L20" s="118">
        <v>3.3637290824307262E-2</v>
      </c>
      <c r="M20" s="115">
        <v>3.1208154051793051E-2</v>
      </c>
      <c r="N20" s="116">
        <v>5.7461558326920459E-2</v>
      </c>
      <c r="O20" s="117">
        <v>6.6700295381116839E-2</v>
      </c>
      <c r="P20" s="118">
        <v>5.485043832362245E-2</v>
      </c>
      <c r="Q20" s="115">
        <v>4.6436396579227032E-2</v>
      </c>
      <c r="R20" s="116">
        <v>3.4033967491859475E-2</v>
      </c>
      <c r="S20" s="117">
        <v>4.597205678707221E-2</v>
      </c>
      <c r="T20" s="118">
        <v>4.2773318103923499E-2</v>
      </c>
      <c r="U20" s="118">
        <v>3.994638147710923E-2</v>
      </c>
    </row>
    <row r="21" spans="2:21" ht="20.5" customHeight="1" thickBot="1">
      <c r="B21" s="415"/>
      <c r="C21" s="410"/>
      <c r="D21" s="119" t="s">
        <v>31</v>
      </c>
      <c r="E21" s="120">
        <v>4.0079315300613538E-2</v>
      </c>
      <c r="F21" s="121">
        <v>5.7352560390560588E-2</v>
      </c>
      <c r="G21" s="122">
        <v>3.834459324797139E-2</v>
      </c>
      <c r="H21" s="123">
        <v>4.6286137196777023E-2</v>
      </c>
      <c r="I21" s="120">
        <v>5.3143290719041718E-2</v>
      </c>
      <c r="J21" s="121">
        <v>1.9363069783175268E-2</v>
      </c>
      <c r="K21" s="122">
        <v>3.4202288034561566E-2</v>
      </c>
      <c r="L21" s="123">
        <v>3.8338228368995787E-2</v>
      </c>
      <c r="M21" s="120">
        <v>1.6907832968782684E-2</v>
      </c>
      <c r="N21" s="121">
        <v>4.0581580374730752E-2</v>
      </c>
      <c r="O21" s="122">
        <v>1.5380454063087478E-2</v>
      </c>
      <c r="P21" s="123">
        <v>2.554987064613258E-2</v>
      </c>
      <c r="Q21" s="120">
        <v>1.9823304548195558E-2</v>
      </c>
      <c r="R21" s="121">
        <v>1.0943697815405759E-2</v>
      </c>
      <c r="S21" s="122">
        <v>6.4218225956432881E-2</v>
      </c>
      <c r="T21" s="123">
        <v>3.5149754430450035E-2</v>
      </c>
      <c r="U21" s="123">
        <v>3.7130790000429098E-2</v>
      </c>
    </row>
    <row r="22" spans="2:21" ht="6.75" customHeight="1" thickBot="1">
      <c r="B22" s="415"/>
      <c r="C22" s="100"/>
      <c r="D22" s="100"/>
      <c r="E22" s="100"/>
      <c r="F22" s="100"/>
      <c r="G22" s="100"/>
      <c r="H22" s="100"/>
      <c r="I22" s="100"/>
      <c r="J22" s="100"/>
      <c r="K22" s="100"/>
      <c r="L22" s="100"/>
      <c r="M22" s="100"/>
      <c r="N22" s="100"/>
      <c r="O22" s="100"/>
      <c r="P22" s="100"/>
      <c r="Q22" s="100"/>
      <c r="R22" s="100"/>
      <c r="S22" s="100"/>
      <c r="T22" s="100"/>
      <c r="U22" s="124"/>
    </row>
    <row r="23" spans="2:21" ht="20.5" customHeight="1">
      <c r="B23" s="415"/>
      <c r="C23" s="408" t="s">
        <v>1</v>
      </c>
      <c r="D23" s="108" t="s">
        <v>51</v>
      </c>
      <c r="E23" s="109">
        <v>3.770170424891417E-2</v>
      </c>
      <c r="F23" s="110">
        <v>6.8003864144657186E-2</v>
      </c>
      <c r="G23" s="111">
        <v>9.1538488684278427E-2</v>
      </c>
      <c r="H23" s="112">
        <v>6.8054421195241896E-2</v>
      </c>
      <c r="I23" s="109">
        <v>9.0249863753267559E-2</v>
      </c>
      <c r="J23" s="110">
        <v>4.089105076417001E-2</v>
      </c>
      <c r="K23" s="111">
        <v>5.5556869591747202E-2</v>
      </c>
      <c r="L23" s="112">
        <v>6.6086970467600495E-2</v>
      </c>
      <c r="M23" s="109">
        <v>3.8023779505792339E-2</v>
      </c>
      <c r="N23" s="110">
        <v>8.388510388864151E-2</v>
      </c>
      <c r="O23" s="111">
        <v>8.1695117534677786E-2</v>
      </c>
      <c r="P23" s="112">
        <v>7.2650190117559188E-2</v>
      </c>
      <c r="Q23" s="109">
        <v>6.4284595193498634E-2</v>
      </c>
      <c r="R23" s="110">
        <v>3.8735583303316862E-2</v>
      </c>
      <c r="S23" s="111">
        <v>9.587214201399874E-2</v>
      </c>
      <c r="T23" s="112">
        <v>6.9390059804423782E-2</v>
      </c>
      <c r="U23" s="113">
        <v>6.9034437514725155E-2</v>
      </c>
    </row>
    <row r="24" spans="2:21" ht="20.5" customHeight="1">
      <c r="B24" s="415"/>
      <c r="C24" s="409"/>
      <c r="D24" s="114" t="s">
        <v>30</v>
      </c>
      <c r="E24" s="115">
        <v>1.9615846262572528E-3</v>
      </c>
      <c r="F24" s="116">
        <v>1.9575501402487764E-2</v>
      </c>
      <c r="G24" s="117">
        <v>6.1900874666603538E-2</v>
      </c>
      <c r="H24" s="118">
        <v>2.9346540748561672E-2</v>
      </c>
      <c r="I24" s="115">
        <v>4.8027846733934558E-2</v>
      </c>
      <c r="J24" s="116">
        <v>2.3134092850237122E-2</v>
      </c>
      <c r="K24" s="117">
        <v>2.4816662551905334E-2</v>
      </c>
      <c r="L24" s="118">
        <v>3.4075658706315251E-2</v>
      </c>
      <c r="M24" s="115">
        <v>2.6955281256823466E-2</v>
      </c>
      <c r="N24" s="116">
        <v>5.4824495381501304E-2</v>
      </c>
      <c r="O24" s="117">
        <v>6.699669489164696E-2</v>
      </c>
      <c r="P24" s="118">
        <v>5.3191673037992486E-2</v>
      </c>
      <c r="Q24" s="115">
        <v>4.7984779551612566E-2</v>
      </c>
      <c r="R24" s="116">
        <v>2.9928594621357607E-2</v>
      </c>
      <c r="S24" s="117">
        <v>3.7166201724616682E-2</v>
      </c>
      <c r="T24" s="118">
        <v>3.8488546320816192E-2</v>
      </c>
      <c r="U24" s="118">
        <v>3.8013856473663961E-2</v>
      </c>
    </row>
    <row r="25" spans="2:21" ht="20.5" customHeight="1" thickBot="1">
      <c r="B25" s="415"/>
      <c r="C25" s="410"/>
      <c r="D25" s="119" t="s">
        <v>31</v>
      </c>
      <c r="E25" s="120">
        <v>3.5740019816593534E-2</v>
      </c>
      <c r="F25" s="121">
        <v>4.8428236697586488E-2</v>
      </c>
      <c r="G25" s="122">
        <v>2.9637614017674962E-2</v>
      </c>
      <c r="H25" s="123">
        <v>3.8707804153746965E-2</v>
      </c>
      <c r="I25" s="120">
        <v>4.2216188028796064E-2</v>
      </c>
      <c r="J25" s="121">
        <v>1.7756957913932874E-2</v>
      </c>
      <c r="K25" s="122">
        <v>3.0740054628399984E-2</v>
      </c>
      <c r="L25" s="123">
        <v>3.200882439439217E-2</v>
      </c>
      <c r="M25" s="120">
        <v>1.1068484026455574E-2</v>
      </c>
      <c r="N25" s="121">
        <v>2.906060850714029E-2</v>
      </c>
      <c r="O25" s="122">
        <v>1.4698422643030853E-2</v>
      </c>
      <c r="P25" s="123">
        <v>1.9458513856660118E-2</v>
      </c>
      <c r="Q25" s="120">
        <v>1.628945444092576E-2</v>
      </c>
      <c r="R25" s="121">
        <v>8.8069886819592581E-3</v>
      </c>
      <c r="S25" s="122">
        <v>5.8675985653749083E-2</v>
      </c>
      <c r="T25" s="123">
        <v>3.0886399681032711E-2</v>
      </c>
      <c r="U25" s="123">
        <v>3.101559147857812E-2</v>
      </c>
    </row>
    <row r="26" spans="2:21" ht="6.75" customHeight="1" thickBot="1">
      <c r="B26" s="415"/>
      <c r="C26" s="100"/>
      <c r="D26" s="100"/>
      <c r="E26" s="100"/>
      <c r="F26" s="100"/>
      <c r="G26" s="100"/>
      <c r="H26" s="100"/>
      <c r="I26" s="100"/>
      <c r="J26" s="100"/>
      <c r="K26" s="100"/>
      <c r="L26" s="100"/>
      <c r="M26" s="100"/>
      <c r="N26" s="100"/>
      <c r="O26" s="100"/>
      <c r="P26" s="100"/>
      <c r="Q26" s="100"/>
      <c r="R26" s="100"/>
      <c r="S26" s="100"/>
      <c r="T26" s="100"/>
      <c r="U26" s="124"/>
    </row>
    <row r="27" spans="2:21" ht="20.5" customHeight="1">
      <c r="B27" s="415"/>
      <c r="C27" s="408" t="s">
        <v>8</v>
      </c>
      <c r="D27" s="108" t="s">
        <v>51</v>
      </c>
      <c r="E27" s="109">
        <v>9.6506147511886187E-2</v>
      </c>
      <c r="F27" s="110">
        <v>0.10742239823870063</v>
      </c>
      <c r="G27" s="111">
        <v>0.11773472253263889</v>
      </c>
      <c r="H27" s="112">
        <v>0.1082956959933819</v>
      </c>
      <c r="I27" s="109">
        <v>0.11366703549044312</v>
      </c>
      <c r="J27" s="110">
        <v>3.7936026736047852E-2</v>
      </c>
      <c r="K27" s="111">
        <v>0.11162699313563637</v>
      </c>
      <c r="L27" s="112">
        <v>9.4333963179633162E-2</v>
      </c>
      <c r="M27" s="109">
        <v>8.2459737083232787E-2</v>
      </c>
      <c r="N27" s="110">
        <v>0.15178651144816774</v>
      </c>
      <c r="O27" s="111">
        <v>8.3712080813277967E-2</v>
      </c>
      <c r="P27" s="112">
        <v>0.11009479725202441</v>
      </c>
      <c r="Q27" s="109">
        <v>7.368123538288307E-2</v>
      </c>
      <c r="R27" s="110">
        <v>7.3528813822514194E-2</v>
      </c>
      <c r="S27" s="111">
        <v>0.16233285844444004</v>
      </c>
      <c r="T27" s="112">
        <v>0.11125992217865593</v>
      </c>
      <c r="U27" s="113">
        <v>0.10682983491223583</v>
      </c>
    </row>
    <row r="28" spans="2:21" ht="20.5" customHeight="1">
      <c r="B28" s="415"/>
      <c r="C28" s="409"/>
      <c r="D28" s="114" t="s">
        <v>30</v>
      </c>
      <c r="E28" s="115">
        <v>4.1572656294523551E-2</v>
      </c>
      <c r="F28" s="116">
        <v>1.8685467373283221E-2</v>
      </c>
      <c r="G28" s="117">
        <v>5.151463083343099E-2</v>
      </c>
      <c r="H28" s="118">
        <v>3.6399829507955644E-2</v>
      </c>
      <c r="I28" s="115">
        <v>2.2928873432329834E-2</v>
      </c>
      <c r="J28" s="116">
        <v>1.1864792630800569E-2</v>
      </c>
      <c r="K28" s="117">
        <v>6.3457398210733276E-2</v>
      </c>
      <c r="L28" s="118">
        <v>3.1973598640026753E-2</v>
      </c>
      <c r="M28" s="115">
        <v>4.568064624634452E-2</v>
      </c>
      <c r="N28" s="116">
        <v>6.7471751033994401E-2</v>
      </c>
      <c r="O28" s="117">
        <v>6.5461839936496832E-2</v>
      </c>
      <c r="P28" s="118">
        <v>6.1204462989041995E-2</v>
      </c>
      <c r="Q28" s="115">
        <v>4.0648651686234487E-2</v>
      </c>
      <c r="R28" s="116">
        <v>5.2811758952147903E-2</v>
      </c>
      <c r="S28" s="117">
        <v>7.7973514299066585E-2</v>
      </c>
      <c r="T28" s="118">
        <v>5.9483487140554098E-2</v>
      </c>
      <c r="U28" s="118">
        <v>4.7090541614480119E-2</v>
      </c>
    </row>
    <row r="29" spans="2:21" ht="20.5" customHeight="1" thickBot="1">
      <c r="B29" s="416"/>
      <c r="C29" s="410"/>
      <c r="D29" s="119" t="s">
        <v>31</v>
      </c>
      <c r="E29" s="120">
        <v>5.493296594320974E-2</v>
      </c>
      <c r="F29" s="121">
        <v>8.873543600763259E-2</v>
      </c>
      <c r="G29" s="122">
        <v>6.6220091699208117E-2</v>
      </c>
      <c r="H29" s="123">
        <v>7.1895159437977196E-2</v>
      </c>
      <c r="I29" s="120">
        <v>9.0736418248998321E-2</v>
      </c>
      <c r="J29" s="121">
        <v>2.6071234105247244E-2</v>
      </c>
      <c r="K29" s="122">
        <v>4.8169594924902914E-2</v>
      </c>
      <c r="L29" s="123">
        <v>6.2359559209811871E-2</v>
      </c>
      <c r="M29" s="120">
        <v>3.6779090836888226E-2</v>
      </c>
      <c r="N29" s="121">
        <v>8.4314760414173212E-2</v>
      </c>
      <c r="O29" s="122">
        <v>1.8230207505865959E-2</v>
      </c>
      <c r="P29" s="123">
        <v>4.8883269060893617E-2</v>
      </c>
      <c r="Q29" s="120">
        <v>3.3032583696648549E-2</v>
      </c>
      <c r="R29" s="121">
        <v>2.0716909600245938E-2</v>
      </c>
      <c r="S29" s="122">
        <v>8.4359344145373577E-2</v>
      </c>
      <c r="T29" s="123">
        <v>5.1776399239574833E-2</v>
      </c>
      <c r="U29" s="123">
        <v>5.9737461290079154E-2</v>
      </c>
    </row>
    <row r="30" spans="2:21" ht="6.75" customHeight="1" thickBot="1">
      <c r="B30" s="100"/>
      <c r="C30" s="100"/>
      <c r="D30" s="100"/>
      <c r="E30" s="100"/>
      <c r="F30" s="100"/>
      <c r="G30" s="100"/>
      <c r="H30" s="100"/>
      <c r="I30" s="100"/>
      <c r="J30" s="100"/>
      <c r="K30" s="100"/>
      <c r="L30" s="100"/>
      <c r="M30" s="100"/>
      <c r="N30" s="100"/>
      <c r="O30" s="100"/>
      <c r="P30" s="100"/>
      <c r="Q30" s="100"/>
      <c r="R30" s="100"/>
      <c r="S30" s="100"/>
      <c r="T30" s="100"/>
      <c r="U30" s="100"/>
    </row>
    <row r="31" spans="2:21" ht="20.5" customHeight="1">
      <c r="B31" s="423" t="s">
        <v>9</v>
      </c>
      <c r="C31" s="408" t="s">
        <v>8</v>
      </c>
      <c r="D31" s="108" t="s">
        <v>51</v>
      </c>
      <c r="E31" s="109">
        <v>9.2851832578918578E-3</v>
      </c>
      <c r="F31" s="110">
        <v>4.5606127900212075E-2</v>
      </c>
      <c r="G31" s="111">
        <v>6.8360406724750966E-2</v>
      </c>
      <c r="H31" s="112">
        <v>5.3119104192896643E-2</v>
      </c>
      <c r="I31" s="109">
        <v>5.9385359481601181E-2</v>
      </c>
      <c r="J31" s="110">
        <v>5.8522916170385382E-3</v>
      </c>
      <c r="K31" s="111">
        <v>4.1013377590540002E-2</v>
      </c>
      <c r="L31" s="112">
        <v>3.4003753497552476E-2</v>
      </c>
      <c r="M31" s="109">
        <v>4.5661079918624607E-2</v>
      </c>
      <c r="N31" s="110">
        <v>5.5039419472554786E-2</v>
      </c>
      <c r="O31" s="111">
        <v>5.3173516542720907E-2</v>
      </c>
      <c r="P31" s="112">
        <v>5.1043833430208754E-2</v>
      </c>
      <c r="Q31" s="109">
        <v>2.1410205562185865E-2</v>
      </c>
      <c r="R31" s="110">
        <v>6.3547021691052587E-3</v>
      </c>
      <c r="S31" s="111">
        <v>5.8329043591214519E-2</v>
      </c>
      <c r="T31" s="112">
        <v>2.3571854664820827E-2</v>
      </c>
      <c r="U31" s="113">
        <v>4.1726056065922265E-2</v>
      </c>
    </row>
    <row r="32" spans="2:21" ht="20.5" customHeight="1">
      <c r="B32" s="424"/>
      <c r="C32" s="409"/>
      <c r="D32" s="114" t="s">
        <v>30</v>
      </c>
      <c r="E32" s="115">
        <v>5.1793294279631266E-3</v>
      </c>
      <c r="F32" s="116">
        <v>3.1349501748415792E-3</v>
      </c>
      <c r="G32" s="117">
        <v>5.5612713398620277E-2</v>
      </c>
      <c r="H32" s="118">
        <v>3.18882301081383E-2</v>
      </c>
      <c r="I32" s="115">
        <v>1.7144898302947107E-2</v>
      </c>
      <c r="J32" s="116">
        <v>2.5036164704668955E-4</v>
      </c>
      <c r="K32" s="117">
        <v>2.8027041020314905E-2</v>
      </c>
      <c r="L32" s="118">
        <v>1.5024880064708323E-2</v>
      </c>
      <c r="M32" s="115">
        <v>3.4608004219313107E-2</v>
      </c>
      <c r="N32" s="116">
        <v>2.5034459305374623E-2</v>
      </c>
      <c r="O32" s="117">
        <v>4.0163353574591935E-2</v>
      </c>
      <c r="P32" s="118">
        <v>3.2663187917328848E-2</v>
      </c>
      <c r="Q32" s="115">
        <v>2.0414715589135813E-2</v>
      </c>
      <c r="R32" s="116">
        <v>6.350015378531566E-3</v>
      </c>
      <c r="S32" s="117">
        <v>5.1264574343089578E-2</v>
      </c>
      <c r="T32" s="118">
        <v>2.1871852294134859E-2</v>
      </c>
      <c r="U32" s="118">
        <v>2.4499318937846157E-2</v>
      </c>
    </row>
    <row r="33" spans="2:21" ht="20.5" customHeight="1" thickBot="1">
      <c r="B33" s="425"/>
      <c r="C33" s="410"/>
      <c r="D33" s="119" t="s">
        <v>31</v>
      </c>
      <c r="E33" s="120">
        <v>4.1058538299287295E-3</v>
      </c>
      <c r="F33" s="121">
        <v>4.2393140204805481E-2</v>
      </c>
      <c r="G33" s="122">
        <v>1.2747693326130695E-2</v>
      </c>
      <c r="H33" s="123">
        <v>2.1205580769740957E-2</v>
      </c>
      <c r="I33" s="120">
        <v>4.2240461178654092E-2</v>
      </c>
      <c r="J33" s="121">
        <v>5.6006827709703891E-3</v>
      </c>
      <c r="K33" s="122">
        <v>1.2986336570225097E-2</v>
      </c>
      <c r="L33" s="123">
        <v>1.8978433245390901E-2</v>
      </c>
      <c r="M33" s="120">
        <v>1.1053075699311507E-2</v>
      </c>
      <c r="N33" s="121">
        <v>3.0004960167180177E-2</v>
      </c>
      <c r="O33" s="122">
        <v>1.2976485541511429E-2</v>
      </c>
      <c r="P33" s="123">
        <v>1.8371604928749445E-2</v>
      </c>
      <c r="Q33" s="120">
        <v>9.9548997305005894E-4</v>
      </c>
      <c r="R33" s="121">
        <v>4.6867905736924572E-6</v>
      </c>
      <c r="S33" s="122">
        <v>7.0644692481249341E-3</v>
      </c>
      <c r="T33" s="123">
        <v>1.7000023706859714E-3</v>
      </c>
      <c r="U33" s="123">
        <v>1.7219637053442448E-2</v>
      </c>
    </row>
    <row r="36" spans="2:21" ht="19" thickBot="1">
      <c r="B36" s="100"/>
      <c r="C36" s="100"/>
      <c r="D36" s="100"/>
      <c r="E36" s="125">
        <v>2020</v>
      </c>
      <c r="F36" s="100"/>
      <c r="G36" s="100"/>
      <c r="H36" s="100"/>
      <c r="I36" s="100"/>
      <c r="J36" s="100"/>
      <c r="K36" s="100"/>
      <c r="L36" s="100"/>
      <c r="M36" s="100"/>
      <c r="N36" s="100"/>
      <c r="O36" s="100"/>
      <c r="P36" s="100"/>
      <c r="Q36" s="100"/>
      <c r="R36" s="100"/>
      <c r="S36" s="100"/>
      <c r="T36" s="100"/>
      <c r="U36" s="100"/>
    </row>
    <row r="37" spans="2:21" ht="20.5" customHeight="1" thickBot="1">
      <c r="B37" s="102"/>
      <c r="C37" s="100"/>
      <c r="D37" s="100"/>
      <c r="E37" s="103" t="s">
        <v>13</v>
      </c>
      <c r="F37" s="104" t="s">
        <v>14</v>
      </c>
      <c r="G37" s="105" t="s">
        <v>15</v>
      </c>
      <c r="H37" s="106" t="s">
        <v>16</v>
      </c>
      <c r="I37" s="103" t="s">
        <v>17</v>
      </c>
      <c r="J37" s="104" t="s">
        <v>18</v>
      </c>
      <c r="K37" s="105" t="s">
        <v>19</v>
      </c>
      <c r="L37" s="106" t="s">
        <v>20</v>
      </c>
      <c r="M37" s="103" t="s">
        <v>21</v>
      </c>
      <c r="N37" s="104" t="s">
        <v>22</v>
      </c>
      <c r="O37" s="105" t="s">
        <v>23</v>
      </c>
      <c r="P37" s="106" t="s">
        <v>24</v>
      </c>
      <c r="Q37" s="103" t="s">
        <v>25</v>
      </c>
      <c r="R37" s="104" t="s">
        <v>26</v>
      </c>
      <c r="S37" s="105" t="s">
        <v>27</v>
      </c>
      <c r="T37" s="106" t="s">
        <v>28</v>
      </c>
      <c r="U37" s="107">
        <v>2020</v>
      </c>
    </row>
    <row r="38" spans="2:21" ht="20.5" customHeight="1">
      <c r="B38" s="414" t="s">
        <v>0</v>
      </c>
      <c r="C38" s="408" t="s">
        <v>12</v>
      </c>
      <c r="D38" s="108" t="s">
        <v>51</v>
      </c>
      <c r="E38" s="109">
        <v>9.8176122604620927E-2</v>
      </c>
      <c r="F38" s="110">
        <v>0.13394472898707843</v>
      </c>
      <c r="G38" s="111">
        <v>0.11448595691043761</v>
      </c>
      <c r="H38" s="112">
        <v>0.11727426475879109</v>
      </c>
      <c r="I38" s="109">
        <v>0.11758722190714424</v>
      </c>
      <c r="J38" s="110">
        <v>0.13877386426743879</v>
      </c>
      <c r="K38" s="111">
        <v>0.17480924665781755</v>
      </c>
      <c r="L38" s="112">
        <v>0.14602455033871475</v>
      </c>
      <c r="M38" s="109">
        <v>9.8390721196725386E-2</v>
      </c>
      <c r="N38" s="110">
        <v>0.11940771602718882</v>
      </c>
      <c r="O38" s="111">
        <v>9.0136635599284629E-2</v>
      </c>
      <c r="P38" s="112">
        <v>0.10161285799824606</v>
      </c>
      <c r="Q38" s="109">
        <v>0.13625576902535724</v>
      </c>
      <c r="R38" s="110">
        <v>0.13260834189371959</v>
      </c>
      <c r="S38" s="111">
        <v>9.7484236799753182E-2</v>
      </c>
      <c r="T38" s="112">
        <v>0.12152029053462629</v>
      </c>
      <c r="U38" s="113">
        <v>0.12103322072362727</v>
      </c>
    </row>
    <row r="39" spans="2:21" ht="20.5" customHeight="1">
      <c r="B39" s="415"/>
      <c r="C39" s="409"/>
      <c r="D39" s="114" t="s">
        <v>30</v>
      </c>
      <c r="E39" s="115">
        <v>2.2478202611346892E-2</v>
      </c>
      <c r="F39" s="116">
        <v>3.2309258683003342E-2</v>
      </c>
      <c r="G39" s="117">
        <v>4.9698621712704075E-2</v>
      </c>
      <c r="H39" s="118">
        <v>3.4472313770061276E-2</v>
      </c>
      <c r="I39" s="115">
        <v>3.6753794154833798E-2</v>
      </c>
      <c r="J39" s="116">
        <v>8.0153747254064683E-2</v>
      </c>
      <c r="K39" s="117">
        <v>9.2348373982588355E-2</v>
      </c>
      <c r="L39" s="118">
        <v>7.2647966838593203E-2</v>
      </c>
      <c r="M39" s="115">
        <v>7.1841322909126731E-2</v>
      </c>
      <c r="N39" s="116">
        <v>9.1176196971519421E-2</v>
      </c>
      <c r="O39" s="117">
        <v>7.2835836453714761E-2</v>
      </c>
      <c r="P39" s="118">
        <v>7.7879160388113836E-2</v>
      </c>
      <c r="Q39" s="115">
        <v>9.8405380904210291E-2</v>
      </c>
      <c r="R39" s="116">
        <v>7.4689715182478009E-2</v>
      </c>
      <c r="S39" s="117">
        <v>5.9429388210242566E-2</v>
      </c>
      <c r="T39" s="118">
        <v>7.7301781659529348E-2</v>
      </c>
      <c r="U39" s="118">
        <v>6.2056917035427497E-2</v>
      </c>
    </row>
    <row r="40" spans="2:21" ht="20.5" customHeight="1" thickBot="1">
      <c r="B40" s="415"/>
      <c r="C40" s="410"/>
      <c r="D40" s="119" t="s">
        <v>31</v>
      </c>
      <c r="E40" s="120">
        <v>7.569791999327409E-2</v>
      </c>
      <c r="F40" s="121">
        <v>0.10163361137450279</v>
      </c>
      <c r="G40" s="122">
        <v>6.4779585093051123E-2</v>
      </c>
      <c r="H40" s="123">
        <v>8.279891087205507E-2</v>
      </c>
      <c r="I40" s="120">
        <v>8.0833427752310436E-2</v>
      </c>
      <c r="J40" s="121">
        <v>5.859599559729109E-2</v>
      </c>
      <c r="K40" s="122">
        <v>8.2436114307046796E-2</v>
      </c>
      <c r="L40" s="123">
        <v>7.3358861801710779E-2</v>
      </c>
      <c r="M40" s="120">
        <v>2.6535154170493524E-2</v>
      </c>
      <c r="N40" s="121">
        <v>2.8152673580107056E-2</v>
      </c>
      <c r="O40" s="122">
        <v>1.7300799145569798E-2</v>
      </c>
      <c r="P40" s="123">
        <v>2.3705567092651682E-2</v>
      </c>
      <c r="Q40" s="120">
        <v>3.7850388121146751E-2</v>
      </c>
      <c r="R40" s="121">
        <v>5.7918561412615137E-2</v>
      </c>
      <c r="S40" s="122">
        <v>3.8054848589510554E-2</v>
      </c>
      <c r="T40" s="123">
        <v>4.4218488387526872E-2</v>
      </c>
      <c r="U40" s="123">
        <v>5.8967012539595159E-2</v>
      </c>
    </row>
    <row r="41" spans="2:21" ht="6.75" customHeight="1" thickBot="1">
      <c r="B41" s="415"/>
      <c r="C41" s="100"/>
      <c r="D41" s="100"/>
      <c r="E41" s="100"/>
      <c r="F41" s="100"/>
      <c r="G41" s="100"/>
      <c r="H41" s="100"/>
      <c r="I41" s="100"/>
      <c r="J41" s="100"/>
      <c r="K41" s="100"/>
      <c r="L41" s="100"/>
      <c r="M41" s="100"/>
      <c r="N41" s="100"/>
      <c r="O41" s="100"/>
      <c r="P41" s="100"/>
      <c r="Q41" s="100"/>
      <c r="R41" s="100"/>
      <c r="S41" s="100"/>
      <c r="T41" s="100"/>
      <c r="U41" s="124"/>
    </row>
    <row r="42" spans="2:21" ht="20.5" customHeight="1">
      <c r="B42" s="415"/>
      <c r="C42" s="408" t="s">
        <v>1</v>
      </c>
      <c r="D42" s="108" t="s">
        <v>51</v>
      </c>
      <c r="E42" s="109">
        <v>9.0338378692840685E-2</v>
      </c>
      <c r="F42" s="110">
        <v>0.12341899429709191</v>
      </c>
      <c r="G42" s="111">
        <v>0.10684267769171972</v>
      </c>
      <c r="H42" s="112">
        <v>0.10865151411069469</v>
      </c>
      <c r="I42" s="109">
        <v>8.9668144934681476E-2</v>
      </c>
      <c r="J42" s="110">
        <v>0.12631192593985618</v>
      </c>
      <c r="K42" s="111">
        <v>0.15446366912527862</v>
      </c>
      <c r="L42" s="112">
        <v>0.12679586580636451</v>
      </c>
      <c r="M42" s="109">
        <v>9.2492879039258361E-2</v>
      </c>
      <c r="N42" s="110">
        <v>0.11396458468072351</v>
      </c>
      <c r="O42" s="111">
        <v>9.0059953088378747E-2</v>
      </c>
      <c r="P42" s="112">
        <v>9.8055933198262321E-2</v>
      </c>
      <c r="Q42" s="109">
        <v>0.13895866351432637</v>
      </c>
      <c r="R42" s="110">
        <v>0.13362736514458462</v>
      </c>
      <c r="S42" s="111">
        <v>9.737125242625487E-2</v>
      </c>
      <c r="T42" s="112">
        <v>0.12269959778308008</v>
      </c>
      <c r="U42" s="113">
        <v>0.11439318541738507</v>
      </c>
    </row>
    <row r="43" spans="2:21" ht="20.5" customHeight="1">
      <c r="B43" s="415"/>
      <c r="C43" s="409"/>
      <c r="D43" s="114" t="s">
        <v>30</v>
      </c>
      <c r="E43" s="115">
        <v>1.9375756322075728E-2</v>
      </c>
      <c r="F43" s="116">
        <v>3.3347756526636241E-2</v>
      </c>
      <c r="G43" s="117">
        <v>4.4693735405190581E-2</v>
      </c>
      <c r="H43" s="118">
        <v>3.2656941441855269E-2</v>
      </c>
      <c r="I43" s="115">
        <v>2.5075577424087191E-2</v>
      </c>
      <c r="J43" s="116">
        <v>7.4392366475140193E-2</v>
      </c>
      <c r="K43" s="117">
        <v>7.0649974671668017E-2</v>
      </c>
      <c r="L43" s="118">
        <v>5.9908419061931145E-2</v>
      </c>
      <c r="M43" s="115">
        <v>6.9968737276150758E-2</v>
      </c>
      <c r="N43" s="116">
        <v>8.7349407657395794E-2</v>
      </c>
      <c r="O43" s="117">
        <v>7.4601098422782036E-2</v>
      </c>
      <c r="P43" s="118">
        <v>7.6779366175336483E-2</v>
      </c>
      <c r="Q43" s="115">
        <v>0.10925613650428791</v>
      </c>
      <c r="R43" s="116">
        <v>8.0794814736736748E-2</v>
      </c>
      <c r="S43" s="117">
        <v>6.0933465594125651E-2</v>
      </c>
      <c r="T43" s="118">
        <v>8.3428202181757824E-2</v>
      </c>
      <c r="U43" s="118">
        <v>6.1072454316267587E-2</v>
      </c>
    </row>
    <row r="44" spans="2:21" ht="20.5" customHeight="1" thickBot="1">
      <c r="B44" s="415"/>
      <c r="C44" s="410"/>
      <c r="D44" s="119" t="s">
        <v>31</v>
      </c>
      <c r="E44" s="120">
        <v>7.0962622370765005E-2</v>
      </c>
      <c r="F44" s="121">
        <v>9.006889628530608E-2</v>
      </c>
      <c r="G44" s="122">
        <v>6.2139264693516806E-2</v>
      </c>
      <c r="H44" s="123">
        <v>7.5990704026606307E-2</v>
      </c>
      <c r="I44" s="120">
        <v>6.4592567510594279E-2</v>
      </c>
      <c r="J44" s="121">
        <v>5.1890367367586336E-2</v>
      </c>
      <c r="K44" s="122">
        <v>8.3783126821976778E-2</v>
      </c>
      <c r="L44" s="123">
        <v>6.6865522658648521E-2</v>
      </c>
      <c r="M44" s="120">
        <v>2.2506659802131922E-2</v>
      </c>
      <c r="N44" s="121">
        <v>2.6519004363051248E-2</v>
      </c>
      <c r="O44" s="122">
        <v>1.5458854665596626E-2</v>
      </c>
      <c r="P44" s="123">
        <v>2.124169122761781E-2</v>
      </c>
      <c r="Q44" s="120">
        <v>2.9702527010038223E-2</v>
      </c>
      <c r="R44" s="121">
        <v>5.2832550407847664E-2</v>
      </c>
      <c r="S44" s="122">
        <v>3.6437786832129136E-2</v>
      </c>
      <c r="T44" s="123">
        <v>3.9271395601322097E-2</v>
      </c>
      <c r="U44" s="123">
        <v>5.3309162386465166E-2</v>
      </c>
    </row>
    <row r="45" spans="2:21" ht="6.75" customHeight="1" thickBot="1">
      <c r="B45" s="415"/>
      <c r="C45" s="100"/>
      <c r="D45" s="100"/>
      <c r="E45" s="100"/>
      <c r="F45" s="100"/>
      <c r="G45" s="100"/>
      <c r="H45" s="100"/>
      <c r="I45" s="100"/>
      <c r="J45" s="100"/>
      <c r="K45" s="100"/>
      <c r="L45" s="100"/>
      <c r="M45" s="100"/>
      <c r="N45" s="100"/>
      <c r="O45" s="100"/>
      <c r="P45" s="100"/>
      <c r="Q45" s="100"/>
      <c r="R45" s="100"/>
      <c r="S45" s="100"/>
      <c r="T45" s="100"/>
      <c r="U45" s="124"/>
    </row>
    <row r="46" spans="2:21" ht="20.5" customHeight="1">
      <c r="B46" s="415"/>
      <c r="C46" s="408" t="s">
        <v>8</v>
      </c>
      <c r="D46" s="108" t="s">
        <v>51</v>
      </c>
      <c r="E46" s="109">
        <v>0.12308725241956413</v>
      </c>
      <c r="F46" s="110">
        <v>0.17449259623121641</v>
      </c>
      <c r="G46" s="111">
        <v>0.14521829035280742</v>
      </c>
      <c r="H46" s="112">
        <v>0.14891380534021609</v>
      </c>
      <c r="I46" s="109">
        <v>0.21801542989378653</v>
      </c>
      <c r="J46" s="110">
        <v>0.19805576285923612</v>
      </c>
      <c r="K46" s="111">
        <v>0.26151960222147314</v>
      </c>
      <c r="L46" s="112">
        <v>0.22711296932159478</v>
      </c>
      <c r="M46" s="109">
        <v>0.12433686243077183</v>
      </c>
      <c r="N46" s="110">
        <v>0.1441760951170408</v>
      </c>
      <c r="O46" s="111">
        <v>9.0421223923328242E-2</v>
      </c>
      <c r="P46" s="112">
        <v>0.11644666289430076</v>
      </c>
      <c r="Q46" s="109">
        <v>0.12394666410822033</v>
      </c>
      <c r="R46" s="110">
        <v>0.1282719750510303</v>
      </c>
      <c r="S46" s="111">
        <v>9.7987830978086554E-2</v>
      </c>
      <c r="T46" s="112">
        <v>0.11630349270241706</v>
      </c>
      <c r="U46" s="113">
        <v>0.14802986885361905</v>
      </c>
    </row>
    <row r="47" spans="2:21" ht="20.5" customHeight="1">
      <c r="B47" s="415"/>
      <c r="C47" s="409"/>
      <c r="D47" s="114" t="s">
        <v>30</v>
      </c>
      <c r="E47" s="115">
        <v>3.2338877204167123E-2</v>
      </c>
      <c r="F47" s="116">
        <v>2.8308694927866113E-2</v>
      </c>
      <c r="G47" s="117">
        <v>6.9822423348392171E-2</v>
      </c>
      <c r="H47" s="118">
        <v>4.1133476639400444E-2</v>
      </c>
      <c r="I47" s="115">
        <v>7.8761715115304234E-2</v>
      </c>
      <c r="J47" s="116">
        <v>0.10756084734610832</v>
      </c>
      <c r="K47" s="117">
        <v>0.18482429000920456</v>
      </c>
      <c r="L47" s="118">
        <v>0.12637133964802416</v>
      </c>
      <c r="M47" s="115">
        <v>8.0079314026696255E-2</v>
      </c>
      <c r="N47" s="116">
        <v>0.10858958687451338</v>
      </c>
      <c r="O47" s="117">
        <v>6.6284499788547585E-2</v>
      </c>
      <c r="P47" s="118">
        <v>8.2465743938664002E-2</v>
      </c>
      <c r="Q47" s="115">
        <v>4.8990544455116733E-2</v>
      </c>
      <c r="R47" s="116">
        <v>4.8709982869273888E-2</v>
      </c>
      <c r="S47" s="117">
        <v>5.2725411449264875E-2</v>
      </c>
      <c r="T47" s="118">
        <v>5.0200873612481663E-2</v>
      </c>
      <c r="U47" s="118">
        <v>6.6059485154496098E-2</v>
      </c>
    </row>
    <row r="48" spans="2:21" ht="20.5" customHeight="1" thickBot="1">
      <c r="B48" s="416"/>
      <c r="C48" s="410"/>
      <c r="D48" s="119" t="s">
        <v>31</v>
      </c>
      <c r="E48" s="120">
        <v>9.0748375215397109E-2</v>
      </c>
      <c r="F48" s="121">
        <v>0.14618390130335035</v>
      </c>
      <c r="G48" s="122">
        <v>7.5395867004415168E-2</v>
      </c>
      <c r="H48" s="123">
        <v>0.10778032870081566</v>
      </c>
      <c r="I48" s="120">
        <v>0.13925371477848233</v>
      </c>
      <c r="J48" s="121">
        <v>9.0494915513127591E-2</v>
      </c>
      <c r="K48" s="122">
        <v>7.6695312212268663E-2</v>
      </c>
      <c r="L48" s="123">
        <v>0.1007416296735706</v>
      </c>
      <c r="M48" s="120">
        <v>4.4257548404075607E-2</v>
      </c>
      <c r="N48" s="121">
        <v>3.5586508242527307E-2</v>
      </c>
      <c r="O48" s="122">
        <v>2.4136724134780609E-2</v>
      </c>
      <c r="P48" s="123">
        <v>3.3980918955636721E-2</v>
      </c>
      <c r="Q48" s="120">
        <v>7.4956119653103545E-2</v>
      </c>
      <c r="R48" s="121">
        <v>7.9561649010375365E-2</v>
      </c>
      <c r="S48" s="122">
        <v>4.5262419528821672E-2</v>
      </c>
      <c r="T48" s="123">
        <v>6.6102507973302943E-2</v>
      </c>
      <c r="U48" s="123">
        <v>8.1970352538808564E-2</v>
      </c>
    </row>
    <row r="49" spans="2:21" ht="6.75" customHeight="1" thickBot="1">
      <c r="B49" s="100"/>
      <c r="C49" s="100"/>
      <c r="D49" s="100"/>
      <c r="E49" s="100"/>
      <c r="F49" s="100"/>
      <c r="G49" s="100"/>
      <c r="H49" s="100"/>
      <c r="I49" s="100"/>
      <c r="J49" s="100"/>
      <c r="K49" s="100"/>
      <c r="L49" s="100"/>
      <c r="M49" s="100"/>
      <c r="N49" s="100"/>
      <c r="O49" s="100"/>
      <c r="P49" s="100"/>
      <c r="Q49" s="100"/>
      <c r="R49" s="100"/>
      <c r="S49" s="100"/>
      <c r="T49" s="100"/>
      <c r="U49" s="100"/>
    </row>
    <row r="50" spans="2:21" ht="20.5" customHeight="1">
      <c r="B50" s="423" t="s">
        <v>9</v>
      </c>
      <c r="C50" s="408" t="s">
        <v>8</v>
      </c>
      <c r="D50" s="108" t="s">
        <v>51</v>
      </c>
      <c r="E50" s="109">
        <v>1.4832534867446632E-2</v>
      </c>
      <c r="F50" s="110">
        <v>0.13782956426604809</v>
      </c>
      <c r="G50" s="111">
        <v>8.0238840740300382E-2</v>
      </c>
      <c r="H50" s="112">
        <v>8.8354764441103434E-2</v>
      </c>
      <c r="I50" s="109">
        <v>9.9124828932591905E-2</v>
      </c>
      <c r="J50" s="110">
        <v>6.7198897886454736E-2</v>
      </c>
      <c r="K50" s="111">
        <v>7.7754117005178841E-2</v>
      </c>
      <c r="L50" s="112">
        <v>8.1245654589824981E-2</v>
      </c>
      <c r="M50" s="109">
        <v>3.6239663575627031E-2</v>
      </c>
      <c r="N50" s="110">
        <v>6.2862258034530535E-3</v>
      </c>
      <c r="O50" s="111">
        <v>5.5067785614117834E-2</v>
      </c>
      <c r="P50" s="112">
        <v>3.1843311660709556E-2</v>
      </c>
      <c r="Q50" s="109">
        <v>5.2759309275969495E-2</v>
      </c>
      <c r="R50" s="110">
        <v>2.9954589332531426E-2</v>
      </c>
      <c r="S50" s="111">
        <v>1.4511723563712286E-2</v>
      </c>
      <c r="T50" s="112">
        <v>4.104094507373892E-2</v>
      </c>
      <c r="U50" s="113">
        <v>6.2848195816426172E-2</v>
      </c>
    </row>
    <row r="51" spans="2:21" ht="20.5" customHeight="1">
      <c r="B51" s="424"/>
      <c r="C51" s="409"/>
      <c r="D51" s="114" t="s">
        <v>30</v>
      </c>
      <c r="E51" s="115">
        <v>2.5074215850250962E-3</v>
      </c>
      <c r="F51" s="116">
        <v>4.7867011074016065E-2</v>
      </c>
      <c r="G51" s="117">
        <v>3.4298413992034683E-2</v>
      </c>
      <c r="H51" s="118">
        <v>3.4089669303838936E-2</v>
      </c>
      <c r="I51" s="115">
        <v>6.4311233934904538E-2</v>
      </c>
      <c r="J51" s="116">
        <v>4.846705650825036E-2</v>
      </c>
      <c r="K51" s="117">
        <v>6.5787625855350584E-2</v>
      </c>
      <c r="L51" s="118">
        <v>5.8970106274391448E-2</v>
      </c>
      <c r="M51" s="115">
        <v>3.2233506849370638E-2</v>
      </c>
      <c r="N51" s="116">
        <v>5.7265144046004324E-3</v>
      </c>
      <c r="O51" s="117">
        <v>5.4486917216243609E-2</v>
      </c>
      <c r="P51" s="118">
        <v>3.002912526849388E-2</v>
      </c>
      <c r="Q51" s="115">
        <v>3.7467067977536281E-2</v>
      </c>
      <c r="R51" s="116">
        <v>5.1484496982308076E-3</v>
      </c>
      <c r="S51" s="117">
        <v>5.7955509442635675E-3</v>
      </c>
      <c r="T51" s="118">
        <v>2.4449248957638166E-2</v>
      </c>
      <c r="U51" s="118">
        <v>4.2537902882118964E-2</v>
      </c>
    </row>
    <row r="52" spans="2:21" ht="20.5" customHeight="1" thickBot="1">
      <c r="B52" s="425"/>
      <c r="C52" s="410"/>
      <c r="D52" s="119" t="s">
        <v>31</v>
      </c>
      <c r="E52" s="120">
        <v>1.2325113282421538E-2</v>
      </c>
      <c r="F52" s="121">
        <v>8.9962553192031988E-2</v>
      </c>
      <c r="G52" s="122">
        <v>4.5940426748265678E-2</v>
      </c>
      <c r="H52" s="123">
        <v>5.426509513726447E-2</v>
      </c>
      <c r="I52" s="120">
        <v>3.481359499768736E-2</v>
      </c>
      <c r="J52" s="121">
        <v>1.873184137820439E-2</v>
      </c>
      <c r="K52" s="122">
        <v>1.1966491149828232E-2</v>
      </c>
      <c r="L52" s="123">
        <v>2.227554831543354E-2</v>
      </c>
      <c r="M52" s="120">
        <v>4.006156726256393E-3</v>
      </c>
      <c r="N52" s="121">
        <v>5.5971139885262243E-4</v>
      </c>
      <c r="O52" s="122">
        <v>5.8086839787422435E-4</v>
      </c>
      <c r="P52" s="123">
        <v>1.8141863922156768E-3</v>
      </c>
      <c r="Q52" s="120">
        <v>1.5292241298433245E-2</v>
      </c>
      <c r="R52" s="121">
        <v>2.4806139634300617E-2</v>
      </c>
      <c r="S52" s="122">
        <v>8.716172619448714E-3</v>
      </c>
      <c r="T52" s="123">
        <v>1.6591696116100767E-2</v>
      </c>
      <c r="U52" s="123">
        <v>2.0310292934307212E-2</v>
      </c>
    </row>
    <row r="55" spans="2:21" ht="19" thickBot="1">
      <c r="B55" s="100"/>
      <c r="C55" s="100"/>
      <c r="D55" s="100"/>
      <c r="E55" s="125">
        <v>2021</v>
      </c>
      <c r="F55" s="100"/>
      <c r="G55" s="100"/>
      <c r="H55" s="100"/>
      <c r="I55" s="100"/>
      <c r="J55" s="100"/>
      <c r="K55" s="100"/>
      <c r="L55" s="100"/>
      <c r="M55" s="100"/>
      <c r="N55" s="100"/>
      <c r="O55" s="100"/>
      <c r="P55" s="100"/>
      <c r="Q55" s="100"/>
      <c r="R55" s="100"/>
      <c r="S55" s="100"/>
      <c r="T55" s="100"/>
      <c r="U55" s="100"/>
    </row>
    <row r="56" spans="2:21" ht="20.5" customHeight="1" thickBot="1">
      <c r="B56" s="102"/>
      <c r="C56" s="100"/>
      <c r="D56" s="100"/>
      <c r="E56" s="103" t="s">
        <v>13</v>
      </c>
      <c r="F56" s="104" t="s">
        <v>14</v>
      </c>
      <c r="G56" s="105" t="s">
        <v>15</v>
      </c>
      <c r="H56" s="106" t="s">
        <v>16</v>
      </c>
      <c r="I56" s="103" t="s">
        <v>17</v>
      </c>
      <c r="J56" s="104" t="s">
        <v>18</v>
      </c>
      <c r="K56" s="105" t="s">
        <v>19</v>
      </c>
      <c r="L56" s="106" t="s">
        <v>20</v>
      </c>
      <c r="M56" s="103" t="s">
        <v>21</v>
      </c>
      <c r="N56" s="104" t="s">
        <v>22</v>
      </c>
      <c r="O56" s="105" t="s">
        <v>23</v>
      </c>
      <c r="P56" s="106" t="s">
        <v>24</v>
      </c>
      <c r="Q56" s="103" t="s">
        <v>25</v>
      </c>
      <c r="R56" s="104" t="s">
        <v>26</v>
      </c>
      <c r="S56" s="105" t="s">
        <v>27</v>
      </c>
      <c r="T56" s="106" t="s">
        <v>28</v>
      </c>
      <c r="U56" s="107">
        <v>2021</v>
      </c>
    </row>
    <row r="57" spans="2:21" ht="20.5" customHeight="1">
      <c r="B57" s="414" t="s">
        <v>0</v>
      </c>
      <c r="C57" s="408" t="s">
        <v>12</v>
      </c>
      <c r="D57" s="108" t="s">
        <v>51</v>
      </c>
      <c r="E57" s="109">
        <v>5.2837553850333584E-2</v>
      </c>
      <c r="F57" s="110">
        <v>0.10457309440805787</v>
      </c>
      <c r="G57" s="111">
        <v>0.12214038255728234</v>
      </c>
      <c r="H57" s="112">
        <v>9.6005367608358844E-2</v>
      </c>
      <c r="I57" s="109">
        <v>2.5477746777817712E-2</v>
      </c>
      <c r="J57" s="110">
        <v>0.11516879791791955</v>
      </c>
      <c r="K57" s="111">
        <v>2.366588371920288E-2</v>
      </c>
      <c r="L57" s="112">
        <v>6.0561747065670246E-2</v>
      </c>
      <c r="M57" s="109">
        <v>1.1871142667943717E-2</v>
      </c>
      <c r="N57" s="110">
        <v>7.0978242257057941E-2</v>
      </c>
      <c r="O57" s="111">
        <v>5.8631982964569646E-2</v>
      </c>
      <c r="P57" s="112">
        <v>5.4138744087375658E-2</v>
      </c>
      <c r="Q57" s="109">
        <v>8.3540847384004524E-2</v>
      </c>
      <c r="R57" s="110">
        <v>6.1550902154298995E-2</v>
      </c>
      <c r="S57" s="111">
        <v>5.6107802939573272E-2</v>
      </c>
      <c r="T57" s="112">
        <v>6.6307901714756631E-2</v>
      </c>
      <c r="U57" s="113">
        <v>7.3853899572282292E-2</v>
      </c>
    </row>
    <row r="58" spans="2:21" ht="20.5" customHeight="1">
      <c r="B58" s="415"/>
      <c r="C58" s="409"/>
      <c r="D58" s="114" t="s">
        <v>30</v>
      </c>
      <c r="E58" s="115">
        <v>2.6858706450678092E-2</v>
      </c>
      <c r="F58" s="116">
        <v>5.2799814787196891E-2</v>
      </c>
      <c r="G58" s="117">
        <v>8.4190577237953479E-2</v>
      </c>
      <c r="H58" s="118">
        <v>5.5497141299443213E-2</v>
      </c>
      <c r="I58" s="115">
        <v>2.1229144921628536E-2</v>
      </c>
      <c r="J58" s="116">
        <v>9.2167451449870361E-2</v>
      </c>
      <c r="K58" s="117">
        <v>2.3316119149689327E-2</v>
      </c>
      <c r="L58" s="118">
        <v>5.0007240232910311E-2</v>
      </c>
      <c r="M58" s="115">
        <v>1.1871142667943717E-2</v>
      </c>
      <c r="N58" s="116">
        <v>3.8947578177337627E-2</v>
      </c>
      <c r="O58" s="117">
        <v>3.6172113518298181E-2</v>
      </c>
      <c r="P58" s="118">
        <v>3.237307687294716E-2</v>
      </c>
      <c r="Q58" s="115">
        <v>5.2828296685409844E-2</v>
      </c>
      <c r="R58" s="116">
        <v>3.2087949735946718E-2</v>
      </c>
      <c r="S58" s="117">
        <v>1.8197540816583275E-2</v>
      </c>
      <c r="T58" s="118">
        <v>3.3197227432158485E-2</v>
      </c>
      <c r="U58" s="118">
        <v>4.4188623789116067E-2</v>
      </c>
    </row>
    <row r="59" spans="2:21" ht="20.5" customHeight="1" thickBot="1">
      <c r="B59" s="415"/>
      <c r="C59" s="410"/>
      <c r="D59" s="119" t="s">
        <v>31</v>
      </c>
      <c r="E59" s="120">
        <v>2.597899050862592E-2</v>
      </c>
      <c r="F59" s="121">
        <v>5.177381593510761E-2</v>
      </c>
      <c r="G59" s="122">
        <v>3.7950187273537876E-2</v>
      </c>
      <c r="H59" s="123">
        <v>4.0508608355357301E-2</v>
      </c>
      <c r="I59" s="120">
        <v>4.2486285894133453E-3</v>
      </c>
      <c r="J59" s="121">
        <v>2.3001574392985353E-2</v>
      </c>
      <c r="K59" s="122">
        <v>3.4976862329788892E-4</v>
      </c>
      <c r="L59" s="123">
        <v>1.0554606820692746E-2</v>
      </c>
      <c r="M59" s="120">
        <v>0</v>
      </c>
      <c r="N59" s="121">
        <v>3.2030691835635387E-2</v>
      </c>
      <c r="O59" s="122">
        <v>2.2459928835995614E-2</v>
      </c>
      <c r="P59" s="123">
        <v>2.1765701871880979E-2</v>
      </c>
      <c r="Q59" s="120">
        <v>3.0712656025525528E-2</v>
      </c>
      <c r="R59" s="121">
        <v>2.9463105873649642E-2</v>
      </c>
      <c r="S59" s="122">
        <v>3.7910358792533717E-2</v>
      </c>
      <c r="T59" s="123">
        <v>3.3110790829550887E-2</v>
      </c>
      <c r="U59" s="123">
        <v>2.9665470338348501E-2</v>
      </c>
    </row>
    <row r="60" spans="2:21" ht="6.75" customHeight="1" thickBot="1">
      <c r="B60" s="415"/>
      <c r="C60" s="100"/>
      <c r="D60" s="100"/>
      <c r="E60" s="100"/>
      <c r="F60" s="100"/>
      <c r="G60" s="100"/>
      <c r="H60" s="100"/>
      <c r="I60" s="100"/>
      <c r="J60" s="100"/>
      <c r="K60" s="100"/>
      <c r="L60" s="100"/>
      <c r="M60" s="100"/>
      <c r="N60" s="100"/>
      <c r="O60" s="100"/>
      <c r="P60" s="100"/>
      <c r="Q60" s="100"/>
      <c r="R60" s="100"/>
      <c r="S60" s="100"/>
      <c r="T60" s="100"/>
      <c r="U60" s="124"/>
    </row>
    <row r="61" spans="2:21" ht="20.5" customHeight="1">
      <c r="B61" s="415"/>
      <c r="C61" s="408" t="s">
        <v>1</v>
      </c>
      <c r="D61" s="108" t="s">
        <v>51</v>
      </c>
      <c r="E61" s="109">
        <v>5.3060786798213661E-2</v>
      </c>
      <c r="F61" s="110">
        <v>0.10190676354758663</v>
      </c>
      <c r="G61" s="111">
        <v>0.12828005265265122</v>
      </c>
      <c r="H61" s="112">
        <v>9.6543767770753089E-2</v>
      </c>
      <c r="I61" s="109">
        <v>2.0905596337109186E-2</v>
      </c>
      <c r="J61" s="110">
        <v>0.11825723128081955</v>
      </c>
      <c r="K61" s="111">
        <v>2.4371682253889013E-2</v>
      </c>
      <c r="L61" s="112">
        <v>6.0788498026207186E-2</v>
      </c>
      <c r="M61" s="109">
        <v>4.8164834947305854E-3</v>
      </c>
      <c r="N61" s="110">
        <v>7.1151059510842163E-2</v>
      </c>
      <c r="O61" s="111">
        <v>5.4636062388119834E-2</v>
      </c>
      <c r="P61" s="112">
        <v>5.0865050819630997E-2</v>
      </c>
      <c r="Q61" s="109">
        <v>8.0178714481674407E-2</v>
      </c>
      <c r="R61" s="110">
        <v>6.0817974494875734E-2</v>
      </c>
      <c r="S61" s="111">
        <v>5.4430497201114418E-2</v>
      </c>
      <c r="T61" s="112">
        <v>6.4323718912518202E-2</v>
      </c>
      <c r="U61" s="113">
        <v>7.286022458914572E-2</v>
      </c>
    </row>
    <row r="62" spans="2:21" ht="20.5" customHeight="1">
      <c r="B62" s="415"/>
      <c r="C62" s="409"/>
      <c r="D62" s="114" t="s">
        <v>30</v>
      </c>
      <c r="E62" s="115">
        <v>2.9213129343243608E-2</v>
      </c>
      <c r="F62" s="116">
        <v>5.363080442346399E-2</v>
      </c>
      <c r="G62" s="117">
        <v>9.3110354693450276E-2</v>
      </c>
      <c r="H62" s="118">
        <v>5.9026419108935038E-2</v>
      </c>
      <c r="I62" s="115">
        <v>1.6509744954785202E-2</v>
      </c>
      <c r="J62" s="116">
        <v>9.7131237711688134E-2</v>
      </c>
      <c r="K62" s="117">
        <v>2.4006165840414186E-2</v>
      </c>
      <c r="L62" s="118">
        <v>5.0867925706234524E-2</v>
      </c>
      <c r="M62" s="115">
        <v>4.8164834947305854E-3</v>
      </c>
      <c r="N62" s="116">
        <v>3.6735430720904627E-2</v>
      </c>
      <c r="O62" s="117">
        <v>3.2961093276381012E-2</v>
      </c>
      <c r="P62" s="118">
        <v>2.8565253230063061E-2</v>
      </c>
      <c r="Q62" s="115">
        <v>4.9191282552299632E-2</v>
      </c>
      <c r="R62" s="116">
        <v>3.4021165416246918E-2</v>
      </c>
      <c r="S62" s="117">
        <v>1.6930450737204231E-2</v>
      </c>
      <c r="T62" s="118">
        <v>3.203675252312916E-2</v>
      </c>
      <c r="U62" s="118">
        <v>4.4640051879293971E-2</v>
      </c>
    </row>
    <row r="63" spans="2:21" ht="20.5" customHeight="1" thickBot="1">
      <c r="B63" s="415"/>
      <c r="C63" s="410"/>
      <c r="D63" s="119" t="s">
        <v>31</v>
      </c>
      <c r="E63" s="120">
        <v>2.3847812474033867E-2</v>
      </c>
      <c r="F63" s="121">
        <v>4.8276516303832187E-2</v>
      </c>
      <c r="G63" s="122">
        <v>3.5170096996044467E-2</v>
      </c>
      <c r="H63" s="123">
        <v>3.751774642240667E-2</v>
      </c>
      <c r="I63" s="120">
        <v>4.3958421484801028E-3</v>
      </c>
      <c r="J63" s="121">
        <v>2.1126227669063507E-2</v>
      </c>
      <c r="K63" s="122">
        <v>3.6552144587178475E-4</v>
      </c>
      <c r="L63" s="123">
        <v>9.9206643847203572E-3</v>
      </c>
      <c r="M63" s="120">
        <v>0</v>
      </c>
      <c r="N63" s="121">
        <v>3.4415659835521542E-2</v>
      </c>
      <c r="O63" s="122">
        <v>2.1675024444239546E-2</v>
      </c>
      <c r="P63" s="123">
        <v>2.2299831349866225E-2</v>
      </c>
      <c r="Q63" s="120">
        <v>3.0987516639982986E-2</v>
      </c>
      <c r="R63" s="121">
        <v>2.6796965818179311E-2</v>
      </c>
      <c r="S63" s="122">
        <v>3.7500137791552236E-2</v>
      </c>
      <c r="T63" s="123">
        <v>3.228707517590166E-2</v>
      </c>
      <c r="U63" s="123">
        <v>2.8220367358541956E-2</v>
      </c>
    </row>
    <row r="64" spans="2:21" ht="6.75" customHeight="1" thickBot="1">
      <c r="B64" s="415"/>
      <c r="C64" s="100"/>
      <c r="D64" s="100"/>
      <c r="E64" s="100"/>
      <c r="F64" s="100"/>
      <c r="G64" s="100"/>
      <c r="H64" s="100"/>
      <c r="I64" s="100"/>
      <c r="J64" s="100"/>
      <c r="K64" s="100"/>
      <c r="L64" s="100"/>
      <c r="M64" s="100"/>
      <c r="N64" s="100"/>
      <c r="O64" s="100"/>
      <c r="P64" s="100"/>
      <c r="Q64" s="100"/>
      <c r="R64" s="100"/>
      <c r="S64" s="100"/>
      <c r="T64" s="100"/>
      <c r="U64" s="124"/>
    </row>
    <row r="65" spans="2:21" ht="20.5" customHeight="1">
      <c r="B65" s="415"/>
      <c r="C65" s="408" t="s">
        <v>8</v>
      </c>
      <c r="D65" s="108" t="s">
        <v>51</v>
      </c>
      <c r="E65" s="109">
        <v>5.1816485987711644E-2</v>
      </c>
      <c r="F65" s="110">
        <v>0.11534875661875223</v>
      </c>
      <c r="G65" s="111">
        <v>9.765943136421798E-2</v>
      </c>
      <c r="H65" s="112">
        <v>9.376696209402384E-2</v>
      </c>
      <c r="I65" s="109">
        <v>4.7361956077087056E-2</v>
      </c>
      <c r="J65" s="110">
        <v>0.1006276295825986</v>
      </c>
      <c r="K65" s="111">
        <v>2.0742198690933474E-2</v>
      </c>
      <c r="L65" s="112">
        <v>5.9529388332290399E-2</v>
      </c>
      <c r="M65" s="109">
        <v>5.940124870543969E-2</v>
      </c>
      <c r="N65" s="110">
        <v>7.0021661695635604E-2</v>
      </c>
      <c r="O65" s="111">
        <v>7.5127260010831545E-2</v>
      </c>
      <c r="P65" s="112">
        <v>7.0727167343079198E-2</v>
      </c>
      <c r="Q65" s="109">
        <v>9.7331221516037195E-2</v>
      </c>
      <c r="R65" s="110">
        <v>6.4424496335427101E-2</v>
      </c>
      <c r="S65" s="111">
        <v>6.3756933036447666E-2</v>
      </c>
      <c r="T65" s="112">
        <v>7.4660258839070723E-2</v>
      </c>
      <c r="U65" s="113">
        <v>7.8184650650139298E-2</v>
      </c>
    </row>
    <row r="66" spans="2:21" ht="20.5" customHeight="1">
      <c r="B66" s="415"/>
      <c r="C66" s="409"/>
      <c r="D66" s="114" t="s">
        <v>30</v>
      </c>
      <c r="E66" s="115">
        <v>1.6089572353506828E-2</v>
      </c>
      <c r="F66" s="116">
        <v>4.9441468021707353E-2</v>
      </c>
      <c r="G66" s="117">
        <v>4.8624393200514045E-2</v>
      </c>
      <c r="H66" s="118">
        <v>4.0824123974782557E-2</v>
      </c>
      <c r="I66" s="115">
        <v>4.3818151556624468E-2</v>
      </c>
      <c r="J66" s="116">
        <v>6.8796621280518583E-2</v>
      </c>
      <c r="K66" s="117">
        <v>2.0457684229055383E-2</v>
      </c>
      <c r="L66" s="118">
        <v>4.6088684990728108E-2</v>
      </c>
      <c r="M66" s="115">
        <v>5.940124870543969E-2</v>
      </c>
      <c r="N66" s="116">
        <v>5.1192288757894132E-2</v>
      </c>
      <c r="O66" s="117">
        <v>4.9427299020167376E-2</v>
      </c>
      <c r="P66" s="118">
        <v>5.1668039810855527E-2</v>
      </c>
      <c r="Q66" s="115">
        <v>6.7746144098385669E-2</v>
      </c>
      <c r="R66" s="116">
        <v>2.4508378603156755E-2</v>
      </c>
      <c r="S66" s="117">
        <v>2.3975936871276343E-2</v>
      </c>
      <c r="T66" s="118">
        <v>3.8082211246696862E-2</v>
      </c>
      <c r="U66" s="118">
        <v>4.2221156839371873E-2</v>
      </c>
    </row>
    <row r="67" spans="2:21" ht="20.5" customHeight="1" thickBot="1">
      <c r="B67" s="416"/>
      <c r="C67" s="410"/>
      <c r="D67" s="119" t="s">
        <v>31</v>
      </c>
      <c r="E67" s="120">
        <v>3.5727002266385539E-2</v>
      </c>
      <c r="F67" s="121">
        <v>6.5907740585974747E-2</v>
      </c>
      <c r="G67" s="122">
        <v>4.9035352003643173E-2</v>
      </c>
      <c r="H67" s="123">
        <v>5.2943154833914159E-2</v>
      </c>
      <c r="I67" s="120">
        <v>3.5440034070000686E-3</v>
      </c>
      <c r="J67" s="121">
        <v>3.1831207153487404E-2</v>
      </c>
      <c r="K67" s="122">
        <v>2.8451446187809033E-4</v>
      </c>
      <c r="L67" s="123">
        <v>1.3440839402415538E-2</v>
      </c>
      <c r="M67" s="120">
        <v>0</v>
      </c>
      <c r="N67" s="121">
        <v>1.8829382484628447E-2</v>
      </c>
      <c r="O67" s="122">
        <v>2.570003712872538E-2</v>
      </c>
      <c r="P67" s="123">
        <v>1.9059166735724251E-2</v>
      </c>
      <c r="Q67" s="120">
        <v>2.9585267306026636E-2</v>
      </c>
      <c r="R67" s="121">
        <v>3.9916258310973077E-2</v>
      </c>
      <c r="S67" s="122">
        <v>3.9781117195749643E-2</v>
      </c>
      <c r="T67" s="123">
        <v>3.6578196806663937E-2</v>
      </c>
      <c r="U67" s="123">
        <v>3.596368795841131E-2</v>
      </c>
    </row>
    <row r="68" spans="2:21" ht="6.75" customHeight="1" thickBot="1">
      <c r="B68" s="100"/>
      <c r="C68" s="100"/>
      <c r="D68" s="100"/>
      <c r="E68" s="100"/>
      <c r="F68" s="100"/>
      <c r="G68" s="100"/>
      <c r="H68" s="100"/>
      <c r="I68" s="100"/>
      <c r="J68" s="100"/>
      <c r="K68" s="100"/>
      <c r="L68" s="100"/>
      <c r="M68" s="100"/>
      <c r="N68" s="100"/>
      <c r="O68" s="100"/>
      <c r="P68" s="100"/>
      <c r="Q68" s="100"/>
      <c r="R68" s="100"/>
      <c r="S68" s="100"/>
      <c r="T68" s="100"/>
      <c r="U68" s="100"/>
    </row>
    <row r="69" spans="2:21" ht="20.5" customHeight="1">
      <c r="B69" s="423" t="s">
        <v>9</v>
      </c>
      <c r="C69" s="408" t="s">
        <v>8</v>
      </c>
      <c r="D69" s="108" t="s">
        <v>51</v>
      </c>
      <c r="E69" s="109">
        <v>3.4645613597619647E-2</v>
      </c>
      <c r="F69" s="110">
        <v>7.9164359920233934E-2</v>
      </c>
      <c r="G69" s="111">
        <v>6.4620038044198996E-2</v>
      </c>
      <c r="H69" s="112">
        <v>6.3699476187665652E-2</v>
      </c>
      <c r="I69" s="109">
        <v>2.9170781457474829E-2</v>
      </c>
      <c r="J69" s="110">
        <v>2.922883099011523E-2</v>
      </c>
      <c r="K69" s="111">
        <v>3.2220865982673701E-2</v>
      </c>
      <c r="L69" s="112">
        <v>3.0179986861784698E-2</v>
      </c>
      <c r="M69" s="109">
        <v>1.4393758948077374E-5</v>
      </c>
      <c r="N69" s="110">
        <v>2.7246533572026912E-2</v>
      </c>
      <c r="O69" s="111">
        <v>1.4405680892986264E-2</v>
      </c>
      <c r="P69" s="112">
        <v>1.2381909780536682E-2</v>
      </c>
      <c r="Q69" s="109">
        <v>2.858136832467131E-2</v>
      </c>
      <c r="R69" s="110">
        <v>2.561229824700521E-2</v>
      </c>
      <c r="S69" s="111">
        <v>8.0854271677074652E-3</v>
      </c>
      <c r="T69" s="112">
        <v>2.514234233433273E-2</v>
      </c>
      <c r="U69" s="113">
        <v>2.8553731375028403E-2</v>
      </c>
    </row>
    <row r="70" spans="2:21" ht="20.5" customHeight="1">
      <c r="B70" s="424"/>
      <c r="C70" s="409"/>
      <c r="D70" s="114" t="s">
        <v>30</v>
      </c>
      <c r="E70" s="115">
        <v>3.0345407158938638E-3</v>
      </c>
      <c r="F70" s="116">
        <v>3.825321155595237E-2</v>
      </c>
      <c r="G70" s="117">
        <v>4.8343614545903066E-2</v>
      </c>
      <c r="H70" s="118">
        <v>3.7462322751756552E-2</v>
      </c>
      <c r="I70" s="115">
        <v>2.8482294445252396E-2</v>
      </c>
      <c r="J70" s="116">
        <v>2.5889423249797039E-2</v>
      </c>
      <c r="K70" s="117">
        <v>3.2220865982673701E-2</v>
      </c>
      <c r="L70" s="118">
        <v>2.8802558965861577E-2</v>
      </c>
      <c r="M70" s="115">
        <v>1.4393758948077374E-5</v>
      </c>
      <c r="N70" s="116">
        <v>2.4748045223003782E-2</v>
      </c>
      <c r="O70" s="117">
        <v>1.4398681737424923E-2</v>
      </c>
      <c r="P70" s="118">
        <v>1.1556490703845656E-2</v>
      </c>
      <c r="Q70" s="115">
        <v>2.1572618006091792E-2</v>
      </c>
      <c r="R70" s="116">
        <v>8.0148809003804979E-3</v>
      </c>
      <c r="S70" s="117">
        <v>7.4631146567344234E-4</v>
      </c>
      <c r="T70" s="118">
        <v>1.5172859345399343E-2</v>
      </c>
      <c r="U70" s="118">
        <v>2.3083034991669794E-2</v>
      </c>
    </row>
    <row r="71" spans="2:21" ht="20.5" customHeight="1" thickBot="1">
      <c r="B71" s="425"/>
      <c r="C71" s="410"/>
      <c r="D71" s="119" t="s">
        <v>31</v>
      </c>
      <c r="E71" s="120">
        <v>3.1611072881725794E-2</v>
      </c>
      <c r="F71" s="121">
        <v>4.0911324900998344E-2</v>
      </c>
      <c r="G71" s="122">
        <v>1.6276620638928794E-2</v>
      </c>
      <c r="H71" s="123">
        <v>2.6237310125210401E-2</v>
      </c>
      <c r="I71" s="120">
        <v>6.8848701222242446E-4</v>
      </c>
      <c r="J71" s="121">
        <v>3.3395506189813164E-3</v>
      </c>
      <c r="K71" s="122">
        <v>0</v>
      </c>
      <c r="L71" s="123">
        <v>1.3774770634368081E-3</v>
      </c>
      <c r="M71" s="120">
        <v>0</v>
      </c>
      <c r="N71" s="121">
        <v>2.498488349023126E-3</v>
      </c>
      <c r="O71" s="122">
        <v>6.9991555613398151E-6</v>
      </c>
      <c r="P71" s="123">
        <v>8.2541907669102742E-4</v>
      </c>
      <c r="Q71" s="120">
        <v>7.0087503185795328E-3</v>
      </c>
      <c r="R71" s="121">
        <v>1.7598223753798516E-2</v>
      </c>
      <c r="S71" s="122">
        <v>7.3391157020340232E-3</v>
      </c>
      <c r="T71" s="123">
        <v>9.9697052541268903E-3</v>
      </c>
      <c r="U71" s="123">
        <v>5.470761338171027E-3</v>
      </c>
    </row>
    <row r="74" spans="2:21" ht="19" thickBot="1">
      <c r="B74" s="100"/>
      <c r="C74" s="100"/>
      <c r="D74" s="100"/>
      <c r="E74" s="125">
        <v>2022</v>
      </c>
      <c r="F74" s="100"/>
      <c r="G74" s="100"/>
      <c r="H74" s="100"/>
      <c r="I74" s="100"/>
      <c r="J74" s="100"/>
      <c r="K74" s="100"/>
      <c r="L74" s="100"/>
      <c r="M74" s="100"/>
      <c r="N74" s="100"/>
      <c r="O74" s="100"/>
      <c r="P74" s="100"/>
      <c r="Q74" s="100"/>
      <c r="R74" s="100"/>
      <c r="S74" s="100"/>
      <c r="T74" s="100"/>
      <c r="U74" s="100"/>
    </row>
    <row r="75" spans="2:21" ht="20.5" customHeight="1" thickBot="1">
      <c r="B75" s="102"/>
      <c r="C75" s="100"/>
      <c r="D75" s="100"/>
      <c r="E75" s="103" t="s">
        <v>13</v>
      </c>
      <c r="F75" s="104" t="s">
        <v>14</v>
      </c>
      <c r="G75" s="105" t="s">
        <v>15</v>
      </c>
      <c r="H75" s="106" t="s">
        <v>16</v>
      </c>
      <c r="I75" s="103" t="s">
        <v>17</v>
      </c>
      <c r="J75" s="104" t="s">
        <v>18</v>
      </c>
      <c r="K75" s="105" t="s">
        <v>19</v>
      </c>
      <c r="L75" s="106" t="s">
        <v>20</v>
      </c>
      <c r="M75" s="103" t="s">
        <v>21</v>
      </c>
      <c r="N75" s="104" t="s">
        <v>22</v>
      </c>
      <c r="O75" s="105" t="s">
        <v>23</v>
      </c>
      <c r="P75" s="106" t="s">
        <v>24</v>
      </c>
      <c r="Q75" s="103" t="s">
        <v>25</v>
      </c>
      <c r="R75" s="104" t="s">
        <v>26</v>
      </c>
      <c r="S75" s="105" t="s">
        <v>27</v>
      </c>
      <c r="T75" s="106" t="s">
        <v>28</v>
      </c>
      <c r="U75" s="107">
        <v>2022</v>
      </c>
    </row>
    <row r="76" spans="2:21" ht="20.5" customHeight="1">
      <c r="B76" s="414" t="s">
        <v>0</v>
      </c>
      <c r="C76" s="408" t="s">
        <v>12</v>
      </c>
      <c r="D76" s="108" t="s">
        <v>51</v>
      </c>
      <c r="E76" s="109">
        <v>8.9467274810806144E-2</v>
      </c>
      <c r="F76" s="110">
        <v>8.0990166369149186E-2</v>
      </c>
      <c r="G76" s="111">
        <v>7.1426242660634798E-2</v>
      </c>
      <c r="H76" s="112">
        <v>8.0914906417875951E-2</v>
      </c>
      <c r="I76" s="109">
        <v>5.6974939394010868E-2</v>
      </c>
      <c r="J76" s="110">
        <v>9.4267769850177666E-2</v>
      </c>
      <c r="K76" s="111">
        <v>0.10749234000359295</v>
      </c>
      <c r="L76" s="112">
        <v>8.5897759407233182E-2</v>
      </c>
      <c r="M76" s="109">
        <v>4.9663149126381041E-2</v>
      </c>
      <c r="N76" s="110">
        <v>4.6480128189120826E-2</v>
      </c>
      <c r="O76" s="111">
        <v>7.2268782388976049E-2</v>
      </c>
      <c r="P76" s="112">
        <v>5.7532131047358062E-2</v>
      </c>
      <c r="Q76" s="109">
        <v>0.12209949142534599</v>
      </c>
      <c r="R76" s="110">
        <v>9.6662434061812338E-2</v>
      </c>
      <c r="S76" s="111">
        <v>7.930414211971383E-2</v>
      </c>
      <c r="T76" s="112">
        <v>0.10101831010201641</v>
      </c>
      <c r="U76" s="113">
        <v>8.5175113319916423E-2</v>
      </c>
    </row>
    <row r="77" spans="2:21" ht="20.5" customHeight="1">
      <c r="B77" s="415"/>
      <c r="C77" s="409"/>
      <c r="D77" s="114" t="s">
        <v>30</v>
      </c>
      <c r="E77" s="115">
        <v>1.6169361139726175E-2</v>
      </c>
      <c r="F77" s="116">
        <v>4.0571255481915119E-2</v>
      </c>
      <c r="G77" s="117">
        <v>4.4026386658059878E-2</v>
      </c>
      <c r="H77" s="118">
        <v>3.4303635099612005E-2</v>
      </c>
      <c r="I77" s="115">
        <v>3.3616728523232664E-2</v>
      </c>
      <c r="J77" s="116">
        <v>7.7428392146271813E-2</v>
      </c>
      <c r="K77" s="117">
        <v>0.1016172916537339</v>
      </c>
      <c r="L77" s="118">
        <v>7.0256846478194551E-2</v>
      </c>
      <c r="M77" s="115">
        <v>4.6099022033189767E-2</v>
      </c>
      <c r="N77" s="116">
        <v>4.46824276916521E-2</v>
      </c>
      <c r="O77" s="117">
        <v>5.5762420784170444E-2</v>
      </c>
      <c r="P77" s="118">
        <v>4.9446060091775074E-2</v>
      </c>
      <c r="Q77" s="115">
        <v>6.4199792767701255E-2</v>
      </c>
      <c r="R77" s="116">
        <v>6.3651129279559612E-2</v>
      </c>
      <c r="S77" s="117">
        <v>2.1392997202123846E-2</v>
      </c>
      <c r="T77" s="118">
        <v>5.2275837708273036E-2</v>
      </c>
      <c r="U77" s="118">
        <v>5.0199672308790078E-2</v>
      </c>
    </row>
    <row r="78" spans="2:21" ht="20.5" customHeight="1" thickBot="1">
      <c r="B78" s="415"/>
      <c r="C78" s="410"/>
      <c r="D78" s="119" t="s">
        <v>31</v>
      </c>
      <c r="E78" s="120">
        <v>7.3298014958325108E-2</v>
      </c>
      <c r="F78" s="121">
        <v>4.0419130337592674E-2</v>
      </c>
      <c r="G78" s="122">
        <v>2.7400142054177033E-2</v>
      </c>
      <c r="H78" s="123">
        <v>4.6611473850163045E-2</v>
      </c>
      <c r="I78" s="120">
        <v>2.3358416896613297E-2</v>
      </c>
      <c r="J78" s="121">
        <v>1.6839539518244722E-2</v>
      </c>
      <c r="K78" s="122">
        <v>5.8751966153155174E-3</v>
      </c>
      <c r="L78" s="123">
        <v>1.5641085321138691E-2</v>
      </c>
      <c r="M78" s="120">
        <v>3.5641718332288038E-3</v>
      </c>
      <c r="N78" s="121">
        <v>1.7977251364763589E-3</v>
      </c>
      <c r="O78" s="122">
        <v>1.6506520173052819E-2</v>
      </c>
      <c r="P78" s="123">
        <v>8.0861540972616899E-3</v>
      </c>
      <c r="Q78" s="120">
        <v>5.7899932344686621E-2</v>
      </c>
      <c r="R78" s="121">
        <v>3.3011695590632342E-2</v>
      </c>
      <c r="S78" s="122">
        <v>5.7911323497491209E-2</v>
      </c>
      <c r="T78" s="123">
        <v>4.8742748820190904E-2</v>
      </c>
      <c r="U78" s="123">
        <v>3.4975643778793093E-2</v>
      </c>
    </row>
    <row r="79" spans="2:21" ht="6.75" customHeight="1" thickBot="1">
      <c r="B79" s="415"/>
      <c r="C79" s="100"/>
      <c r="D79" s="100"/>
      <c r="E79" s="100"/>
      <c r="F79" s="100"/>
      <c r="G79" s="100"/>
      <c r="H79" s="100"/>
      <c r="I79" s="100"/>
      <c r="J79" s="100"/>
      <c r="K79" s="100"/>
      <c r="L79" s="100"/>
      <c r="M79" s="100"/>
      <c r="N79" s="100"/>
      <c r="O79" s="100"/>
      <c r="P79" s="100"/>
      <c r="Q79" s="100"/>
      <c r="R79" s="100"/>
      <c r="S79" s="100"/>
      <c r="T79" s="100"/>
      <c r="U79" s="124"/>
    </row>
    <row r="80" spans="2:21" ht="20.5" customHeight="1">
      <c r="B80" s="415"/>
      <c r="C80" s="408" t="s">
        <v>1</v>
      </c>
      <c r="D80" s="108" t="s">
        <v>51</v>
      </c>
      <c r="E80" s="109">
        <v>9.0503427903726438E-2</v>
      </c>
      <c r="F80" s="110">
        <v>8.1204548865310935E-2</v>
      </c>
      <c r="G80" s="111">
        <v>7.4394471361897183E-2</v>
      </c>
      <c r="H80" s="112">
        <v>8.207380341428791E-2</v>
      </c>
      <c r="I80" s="109">
        <v>5.5015949324070272E-2</v>
      </c>
      <c r="J80" s="110">
        <v>0.10156973499898808</v>
      </c>
      <c r="K80" s="111">
        <v>0.10115784041778357</v>
      </c>
      <c r="L80" s="112">
        <v>8.5825912196934875E-2</v>
      </c>
      <c r="M80" s="109">
        <v>3.1593188009659032E-2</v>
      </c>
      <c r="N80" s="110">
        <v>3.5372022549595733E-2</v>
      </c>
      <c r="O80" s="111">
        <v>7.0291100297602493E-2</v>
      </c>
      <c r="P80" s="112">
        <v>4.8077557187260214E-2</v>
      </c>
      <c r="Q80" s="109">
        <v>0.11807537434466457</v>
      </c>
      <c r="R80" s="110">
        <v>9.2796424172423495E-2</v>
      </c>
      <c r="S80" s="111">
        <v>7.4541294142239603E-2</v>
      </c>
      <c r="T80" s="112">
        <v>9.6732432715832622E-2</v>
      </c>
      <c r="U80" s="113">
        <v>8.282537987040467E-2</v>
      </c>
    </row>
    <row r="81" spans="2:21" ht="20.5" customHeight="1">
      <c r="B81" s="415"/>
      <c r="C81" s="409"/>
      <c r="D81" s="114" t="s">
        <v>30</v>
      </c>
      <c r="E81" s="115">
        <v>1.730535861366319E-2</v>
      </c>
      <c r="F81" s="116">
        <v>4.3539966682908937E-2</v>
      </c>
      <c r="G81" s="117">
        <v>4.8124003148495791E-2</v>
      </c>
      <c r="H81" s="118">
        <v>3.7134514288086749E-2</v>
      </c>
      <c r="I81" s="115">
        <v>3.0926131583164394E-2</v>
      </c>
      <c r="J81" s="116">
        <v>8.5777366864190199E-2</v>
      </c>
      <c r="K81" s="117">
        <v>9.6033831011792831E-2</v>
      </c>
      <c r="L81" s="118">
        <v>7.0513957374014488E-2</v>
      </c>
      <c r="M81" s="115">
        <v>2.7177730292845627E-2</v>
      </c>
      <c r="N81" s="116">
        <v>3.3263885468164563E-2</v>
      </c>
      <c r="O81" s="117">
        <v>5.266262123867118E-2</v>
      </c>
      <c r="P81" s="118">
        <v>3.9109747308869645E-2</v>
      </c>
      <c r="Q81" s="115">
        <v>6.0710135648351531E-2</v>
      </c>
      <c r="R81" s="116">
        <v>5.8788955746038631E-2</v>
      </c>
      <c r="S81" s="117">
        <v>1.6813685533540179E-2</v>
      </c>
      <c r="T81" s="118">
        <v>4.7862099250966197E-2</v>
      </c>
      <c r="U81" s="118">
        <v>4.8234423288859372E-2</v>
      </c>
    </row>
    <row r="82" spans="2:21" ht="20.5" customHeight="1" thickBot="1">
      <c r="B82" s="415"/>
      <c r="C82" s="410"/>
      <c r="D82" s="119" t="s">
        <v>31</v>
      </c>
      <c r="E82" s="120">
        <v>7.3198187873555573E-2</v>
      </c>
      <c r="F82" s="121">
        <v>3.7664764634614212E-2</v>
      </c>
      <c r="G82" s="122">
        <v>2.6270758181120922E-2</v>
      </c>
      <c r="H82" s="123">
        <v>4.4939482021440984E-2</v>
      </c>
      <c r="I82" s="120">
        <v>2.4090065215750488E-2</v>
      </c>
      <c r="J82" s="121">
        <v>1.5792528926325711E-2</v>
      </c>
      <c r="K82" s="122">
        <v>5.1241011142527946E-3</v>
      </c>
      <c r="L82" s="123">
        <v>1.5312123558526791E-2</v>
      </c>
      <c r="M82" s="120">
        <v>4.4154940253774326E-3</v>
      </c>
      <c r="N82" s="121">
        <v>2.108168169138286E-3</v>
      </c>
      <c r="O82" s="122">
        <v>1.7628654829797311E-2</v>
      </c>
      <c r="P82" s="123">
        <v>8.9678999594539673E-3</v>
      </c>
      <c r="Q82" s="120">
        <v>5.7365500990216922E-2</v>
      </c>
      <c r="R82" s="121">
        <v>3.40077949585176E-2</v>
      </c>
      <c r="S82" s="122">
        <v>5.7727750969194018E-2</v>
      </c>
      <c r="T82" s="123">
        <v>4.8870586225241985E-2</v>
      </c>
      <c r="U82" s="123">
        <v>3.4591149132863097E-2</v>
      </c>
    </row>
    <row r="83" spans="2:21" ht="6.75" customHeight="1" thickBot="1">
      <c r="B83" s="415"/>
      <c r="C83" s="100"/>
      <c r="D83" s="100"/>
      <c r="E83" s="100"/>
      <c r="F83" s="100"/>
      <c r="G83" s="100"/>
      <c r="H83" s="100"/>
      <c r="I83" s="100"/>
      <c r="J83" s="100"/>
      <c r="K83" s="100"/>
      <c r="L83" s="100"/>
      <c r="M83" s="100"/>
      <c r="N83" s="100"/>
      <c r="O83" s="100"/>
      <c r="P83" s="100"/>
      <c r="Q83" s="100"/>
      <c r="R83" s="100"/>
      <c r="S83" s="100"/>
      <c r="T83" s="100"/>
      <c r="U83" s="124"/>
    </row>
    <row r="84" spans="2:21" ht="20.5" customHeight="1">
      <c r="B84" s="415"/>
      <c r="C84" s="408" t="s">
        <v>8</v>
      </c>
      <c r="D84" s="108" t="s">
        <v>51</v>
      </c>
      <c r="E84" s="109">
        <v>8.590178787074966E-2</v>
      </c>
      <c r="F84" s="110">
        <v>8.018694525622197E-2</v>
      </c>
      <c r="G84" s="111">
        <v>6.0458498691663282E-2</v>
      </c>
      <c r="H84" s="112">
        <v>7.6697938619763317E-2</v>
      </c>
      <c r="I84" s="109">
        <v>6.4603586430546908E-2</v>
      </c>
      <c r="J84" s="110">
        <v>6.674275842994222E-2</v>
      </c>
      <c r="K84" s="111">
        <v>0.13086906579174082</v>
      </c>
      <c r="L84" s="112">
        <v>8.6169725499684185E-2</v>
      </c>
      <c r="M84" s="109">
        <v>0.11388057144832195</v>
      </c>
      <c r="N84" s="110">
        <v>8.89216626623065E-2</v>
      </c>
      <c r="O84" s="111">
        <v>8.0584986704999265E-2</v>
      </c>
      <c r="P84" s="112">
        <v>9.4146980317817458E-2</v>
      </c>
      <c r="Q84" s="109">
        <v>0.13814038990549482</v>
      </c>
      <c r="R84" s="110">
        <v>0.11265002792910465</v>
      </c>
      <c r="S84" s="111">
        <v>0.10008431212407484</v>
      </c>
      <c r="T84" s="112">
        <v>0.11876207545735509</v>
      </c>
      <c r="U84" s="113">
        <v>9.4242927339160121E-2</v>
      </c>
    </row>
    <row r="85" spans="2:21" ht="20.5" customHeight="1">
      <c r="B85" s="415"/>
      <c r="C85" s="409"/>
      <c r="D85" s="114" t="s">
        <v>30</v>
      </c>
      <c r="E85" s="115">
        <v>1.2260301576093301E-2</v>
      </c>
      <c r="F85" s="116">
        <v>2.9448465340275905E-2</v>
      </c>
      <c r="G85" s="117">
        <v>2.8885501950966567E-2</v>
      </c>
      <c r="H85" s="118">
        <v>2.4002696866870881E-2</v>
      </c>
      <c r="I85" s="115">
        <v>4.4094379578386717E-2</v>
      </c>
      <c r="J85" s="116">
        <v>4.5956641764749034E-2</v>
      </c>
      <c r="K85" s="117">
        <v>0.1222223965412579</v>
      </c>
      <c r="L85" s="118">
        <v>6.9283594414948219E-2</v>
      </c>
      <c r="M85" s="115">
        <v>0.11334192171169873</v>
      </c>
      <c r="N85" s="116">
        <v>8.8310069446091474E-2</v>
      </c>
      <c r="O85" s="117">
        <v>6.8797158000782815E-2</v>
      </c>
      <c r="P85" s="118">
        <v>8.947563098080602E-2</v>
      </c>
      <c r="Q85" s="115">
        <v>7.8110231867683413E-2</v>
      </c>
      <c r="R85" s="116">
        <v>8.3758283164391018E-2</v>
      </c>
      <c r="S85" s="117">
        <v>4.1372403520818501E-2</v>
      </c>
      <c r="T85" s="118">
        <v>7.0548954848476508E-2</v>
      </c>
      <c r="U85" s="118">
        <v>5.7783729393193865E-2</v>
      </c>
    </row>
    <row r="86" spans="2:21" ht="20.5" customHeight="1" thickBot="1">
      <c r="B86" s="416"/>
      <c r="C86" s="410"/>
      <c r="D86" s="119" t="s">
        <v>31</v>
      </c>
      <c r="E86" s="120">
        <v>7.3641528064109368E-2</v>
      </c>
      <c r="F86" s="121">
        <v>5.0738837986261359E-2</v>
      </c>
      <c r="G86" s="122">
        <v>3.1573268322062316E-2</v>
      </c>
      <c r="H86" s="123">
        <v>5.2695479350446051E-2</v>
      </c>
      <c r="I86" s="120">
        <v>2.0509251468361685E-2</v>
      </c>
      <c r="J86" s="121">
        <v>2.0786282335054619E-2</v>
      </c>
      <c r="K86" s="122">
        <v>8.6470262336147876E-3</v>
      </c>
      <c r="L86" s="123">
        <v>1.6886317317905873E-2</v>
      </c>
      <c r="M86" s="120">
        <v>5.387244406149926E-4</v>
      </c>
      <c r="N86" s="121">
        <v>6.1159321621494993E-4</v>
      </c>
      <c r="O86" s="122">
        <v>1.1787914935003634E-2</v>
      </c>
      <c r="P86" s="123">
        <v>4.6714056044448561E-3</v>
      </c>
      <c r="Q86" s="120">
        <v>6.0030277692442818E-2</v>
      </c>
      <c r="R86" s="121">
        <v>2.8892401382689403E-2</v>
      </c>
      <c r="S86" s="122">
        <v>5.8712245207396062E-2</v>
      </c>
      <c r="T86" s="123">
        <v>4.8213495014149989E-2</v>
      </c>
      <c r="U86" s="123">
        <v>3.6459440139360665E-2</v>
      </c>
    </row>
    <row r="87" spans="2:21" ht="6.75" customHeight="1" thickBot="1">
      <c r="B87" s="100"/>
      <c r="C87" s="100"/>
      <c r="D87" s="100"/>
      <c r="E87" s="100"/>
      <c r="F87" s="100"/>
      <c r="G87" s="100"/>
      <c r="H87" s="100"/>
      <c r="I87" s="100"/>
      <c r="J87" s="100"/>
      <c r="K87" s="100"/>
      <c r="L87" s="100"/>
      <c r="M87" s="100"/>
      <c r="N87" s="100"/>
      <c r="O87" s="100"/>
      <c r="P87" s="100"/>
      <c r="Q87" s="100"/>
      <c r="R87" s="100"/>
      <c r="S87" s="100"/>
      <c r="T87" s="100"/>
      <c r="U87" s="100"/>
    </row>
    <row r="88" spans="2:21" ht="20.5" customHeight="1">
      <c r="B88" s="423" t="s">
        <v>9</v>
      </c>
      <c r="C88" s="408" t="s">
        <v>8</v>
      </c>
      <c r="D88" s="108" t="s">
        <v>51</v>
      </c>
      <c r="E88" s="109">
        <v>3.4718670529648707E-2</v>
      </c>
      <c r="F88" s="110">
        <v>2.8074902668385762E-2</v>
      </c>
      <c r="G88" s="111">
        <v>4.47513990500139E-2</v>
      </c>
      <c r="H88" s="112">
        <v>3.9923543055777687E-2</v>
      </c>
      <c r="I88" s="109">
        <v>6.448197892120458E-2</v>
      </c>
      <c r="J88" s="110">
        <v>3.4217555421060954E-2</v>
      </c>
      <c r="K88" s="111">
        <v>6.2992698782163042E-2</v>
      </c>
      <c r="L88" s="112">
        <v>5.3693580020472816E-2</v>
      </c>
      <c r="M88" s="109">
        <v>4.0994493138764604E-2</v>
      </c>
      <c r="N88" s="110">
        <v>4.1665060738122393E-2</v>
      </c>
      <c r="O88" s="111">
        <v>2.4912942839378265E-2</v>
      </c>
      <c r="P88" s="112">
        <v>3.7275134231059472E-2</v>
      </c>
      <c r="Q88" s="109">
        <v>8.1072777156507694E-2</v>
      </c>
      <c r="R88" s="110">
        <v>1.8569652978621107E-2</v>
      </c>
      <c r="S88" s="111">
        <v>7.5173811201083351E-2</v>
      </c>
      <c r="T88" s="112">
        <v>6.1418465175621335E-2</v>
      </c>
      <c r="U88" s="113">
        <v>4.6466570983498358E-2</v>
      </c>
    </row>
    <row r="89" spans="2:21" ht="20.5" customHeight="1">
      <c r="B89" s="424"/>
      <c r="C89" s="409"/>
      <c r="D89" s="114" t="s">
        <v>30</v>
      </c>
      <c r="E89" s="115">
        <v>6.3498360121556187E-3</v>
      </c>
      <c r="F89" s="116">
        <v>1.7816049276751532E-2</v>
      </c>
      <c r="G89" s="117">
        <v>2.5436546539353247E-2</v>
      </c>
      <c r="H89" s="118">
        <v>2.1508289284705412E-2</v>
      </c>
      <c r="I89" s="115">
        <v>6.3370964073933125E-2</v>
      </c>
      <c r="J89" s="116">
        <v>3.1054445087243313E-2</v>
      </c>
      <c r="K89" s="117">
        <v>6.0120808188489146E-2</v>
      </c>
      <c r="L89" s="118">
        <v>5.1293264979123648E-2</v>
      </c>
      <c r="M89" s="115">
        <v>4.0994493138764604E-2</v>
      </c>
      <c r="N89" s="116">
        <v>4.165841551656034E-2</v>
      </c>
      <c r="O89" s="117">
        <v>2.4896735612601039E-2</v>
      </c>
      <c r="P89" s="118">
        <v>3.7268522580532856E-2</v>
      </c>
      <c r="Q89" s="115">
        <v>6.0310641645711253E-2</v>
      </c>
      <c r="R89" s="116">
        <v>1.5312904142130948E-2</v>
      </c>
      <c r="S89" s="117">
        <v>5.9996083595325884E-2</v>
      </c>
      <c r="T89" s="118">
        <v>4.6838467758935222E-2</v>
      </c>
      <c r="U89" s="118">
        <v>4.0943163967469179E-2</v>
      </c>
    </row>
    <row r="90" spans="2:21" ht="20.5" customHeight="1" thickBot="1">
      <c r="B90" s="425"/>
      <c r="C90" s="410"/>
      <c r="D90" s="119" t="s">
        <v>31</v>
      </c>
      <c r="E90" s="120">
        <v>2.8368834517493103E-2</v>
      </c>
      <c r="F90" s="121">
        <v>1.025904627073084E-2</v>
      </c>
      <c r="G90" s="122">
        <v>1.9314852510660632E-2</v>
      </c>
      <c r="H90" s="123">
        <v>1.8415295830298717E-2</v>
      </c>
      <c r="I90" s="120">
        <v>1.1109574334506346E-3</v>
      </c>
      <c r="J90" s="121">
        <v>3.1636028766911812E-3</v>
      </c>
      <c r="K90" s="122">
        <v>2.8717798701811239E-3</v>
      </c>
      <c r="L90" s="123">
        <v>2.400426663142391E-3</v>
      </c>
      <c r="M90" s="120">
        <v>0</v>
      </c>
      <c r="N90" s="121">
        <v>6.6452215620534016E-6</v>
      </c>
      <c r="O90" s="122">
        <v>1.6207226777227255E-5</v>
      </c>
      <c r="P90" s="123">
        <v>6.6116505266158557E-6</v>
      </c>
      <c r="Q90" s="120">
        <v>2.0762000517295133E-2</v>
      </c>
      <c r="R90" s="121">
        <v>3.2567488364901552E-3</v>
      </c>
      <c r="S90" s="122">
        <v>1.5178142479133953E-2</v>
      </c>
      <c r="T90" s="123">
        <v>1.4579997416686169E-2</v>
      </c>
      <c r="U90" s="123">
        <v>5.5234571536788802E-3</v>
      </c>
    </row>
    <row r="91" spans="2:21" ht="6.75" customHeight="1" thickBot="1">
      <c r="B91" s="100"/>
      <c r="C91" s="100"/>
      <c r="D91" s="100"/>
      <c r="E91" s="100"/>
      <c r="F91" s="100"/>
      <c r="G91" s="100"/>
      <c r="H91" s="100"/>
      <c r="I91" s="100"/>
      <c r="J91" s="100"/>
      <c r="K91" s="100"/>
      <c r="L91" s="100"/>
      <c r="M91" s="100"/>
      <c r="N91" s="100"/>
      <c r="O91" s="100"/>
      <c r="P91" s="100"/>
      <c r="Q91" s="100"/>
      <c r="R91" s="100"/>
      <c r="S91" s="100"/>
      <c r="T91" s="100"/>
      <c r="U91" s="100"/>
    </row>
    <row r="92" spans="2:21" ht="20.5" customHeight="1">
      <c r="B92" s="405" t="s">
        <v>449</v>
      </c>
      <c r="C92" s="352" t="s">
        <v>12</v>
      </c>
      <c r="D92" s="108" t="s">
        <v>51</v>
      </c>
      <c r="E92" s="109">
        <v>7.8039086673833261E-2</v>
      </c>
      <c r="F92" s="110">
        <v>7.4304873938221619E-2</v>
      </c>
      <c r="G92" s="111">
        <v>6.2103534523618033E-2</v>
      </c>
      <c r="H92" s="112">
        <v>7.2036890871932241E-2</v>
      </c>
      <c r="I92" s="109">
        <v>5.1661034289581118E-2</v>
      </c>
      <c r="J92" s="110">
        <v>8.5516416487668834E-2</v>
      </c>
      <c r="K92" s="111">
        <v>9.7710171123023964E-2</v>
      </c>
      <c r="L92" s="112">
        <v>7.7823154405037259E-2</v>
      </c>
      <c r="M92" s="109">
        <v>4.4665495656794021E-2</v>
      </c>
      <c r="N92" s="110">
        <v>4.1209212947620824E-2</v>
      </c>
      <c r="O92" s="111">
        <v>6.2881301308418527E-2</v>
      </c>
      <c r="P92" s="112">
        <v>5.0720082798508932E-2</v>
      </c>
      <c r="Q92" s="109">
        <v>0.11146295503310849</v>
      </c>
      <c r="R92" s="110">
        <v>8.7017187135467675E-2</v>
      </c>
      <c r="S92" s="111">
        <v>7.1343941211954323E-2</v>
      </c>
      <c r="T92" s="112">
        <v>9.1309790464928098E-2</v>
      </c>
      <c r="U92" s="113">
        <v>7.6339499085126661E-2</v>
      </c>
    </row>
    <row r="93" spans="2:21" ht="6.75" customHeight="1" thickBot="1">
      <c r="B93" s="406"/>
      <c r="C93" s="100"/>
      <c r="D93" s="100"/>
      <c r="E93" s="100"/>
      <c r="F93" s="100"/>
      <c r="G93" s="100"/>
      <c r="H93" s="100"/>
      <c r="I93" s="100"/>
      <c r="J93" s="100"/>
      <c r="K93" s="100"/>
      <c r="L93" s="100"/>
      <c r="M93" s="100"/>
      <c r="N93" s="100"/>
      <c r="O93" s="100"/>
      <c r="P93" s="100"/>
      <c r="Q93" s="100"/>
      <c r="R93" s="100"/>
      <c r="S93" s="100"/>
      <c r="T93" s="100"/>
      <c r="U93" s="124"/>
    </row>
    <row r="94" spans="2:21" ht="20.5" customHeight="1">
      <c r="B94" s="406"/>
      <c r="C94" s="352" t="s">
        <v>1</v>
      </c>
      <c r="D94" s="108" t="s">
        <v>51</v>
      </c>
      <c r="E94" s="109">
        <v>7.8260169052335987E-2</v>
      </c>
      <c r="F94" s="110">
        <v>7.4410173404631935E-2</v>
      </c>
      <c r="G94" s="111">
        <v>6.4496228020921573E-2</v>
      </c>
      <c r="H94" s="112">
        <v>7.2812974320445228E-2</v>
      </c>
      <c r="I94" s="109">
        <v>5.0227075146879699E-2</v>
      </c>
      <c r="J94" s="110">
        <v>9.2780123604353684E-2</v>
      </c>
      <c r="K94" s="111">
        <v>9.261097418115867E-2</v>
      </c>
      <c r="L94" s="112">
        <v>7.8349650571275006E-2</v>
      </c>
      <c r="M94" s="109">
        <v>2.9115595032238605E-2</v>
      </c>
      <c r="N94" s="110">
        <v>3.1699857723640569E-2</v>
      </c>
      <c r="O94" s="111">
        <v>6.1406808449227718E-2</v>
      </c>
      <c r="P94" s="112">
        <v>4.2818040828045238E-2</v>
      </c>
      <c r="Q94" s="109">
        <v>0.10727642420587416</v>
      </c>
      <c r="R94" s="110">
        <v>8.2832600774350271E-2</v>
      </c>
      <c r="S94" s="111">
        <v>6.69481408906379E-2</v>
      </c>
      <c r="T94" s="112">
        <v>8.6934381339774172E-2</v>
      </c>
      <c r="U94" s="113">
        <v>7.4268509547214243E-2</v>
      </c>
    </row>
    <row r="95" spans="2:21" ht="6.75" customHeight="1" thickBot="1">
      <c r="B95" s="406"/>
      <c r="C95" s="100"/>
      <c r="D95" s="100"/>
      <c r="E95" s="100"/>
      <c r="F95" s="100"/>
      <c r="G95" s="100"/>
      <c r="H95" s="100"/>
      <c r="I95" s="100"/>
      <c r="J95" s="100"/>
      <c r="K95" s="100"/>
      <c r="L95" s="100"/>
      <c r="M95" s="100"/>
      <c r="N95" s="100"/>
      <c r="O95" s="100"/>
      <c r="P95" s="100"/>
      <c r="Q95" s="100"/>
      <c r="R95" s="100"/>
      <c r="S95" s="100"/>
      <c r="T95" s="100"/>
      <c r="U95" s="124"/>
    </row>
    <row r="96" spans="2:21" ht="20.5" customHeight="1" thickBot="1">
      <c r="B96" s="407"/>
      <c r="C96" s="353" t="s">
        <v>8</v>
      </c>
      <c r="D96" s="354" t="s">
        <v>51</v>
      </c>
      <c r="E96" s="355">
        <v>7.7240141068187967E-2</v>
      </c>
      <c r="F96" s="356">
        <v>7.3904222870641093E-2</v>
      </c>
      <c r="G96" s="357">
        <v>5.3337699036382205E-2</v>
      </c>
      <c r="H96" s="358">
        <v>6.9160167502127251E-2</v>
      </c>
      <c r="I96" s="355">
        <v>5.6759026623876385E-2</v>
      </c>
      <c r="J96" s="356">
        <v>5.9473329467418359E-2</v>
      </c>
      <c r="K96" s="357">
        <v>0.11536939473286151</v>
      </c>
      <c r="L96" s="358">
        <v>7.5960846331922446E-2</v>
      </c>
      <c r="M96" s="355">
        <v>9.4629416695731688E-2</v>
      </c>
      <c r="N96" s="356">
        <v>7.3845469471577344E-2</v>
      </c>
      <c r="O96" s="357">
        <v>6.8896750161977105E-2</v>
      </c>
      <c r="P96" s="358">
        <v>7.9062276066295997E-2</v>
      </c>
      <c r="Q96" s="355">
        <v>0.12862863529177707</v>
      </c>
      <c r="R96" s="356">
        <v>0.10536523640623684</v>
      </c>
      <c r="S96" s="357">
        <v>9.1382967755678307E-2</v>
      </c>
      <c r="T96" s="358">
        <v>0.11023740325889365</v>
      </c>
      <c r="U96" s="359">
        <v>8.4270440960204029E-2</v>
      </c>
    </row>
    <row r="99" spans="2:21" ht="19" thickBot="1">
      <c r="B99" s="100"/>
      <c r="C99" s="100"/>
      <c r="D99" s="100"/>
      <c r="E99" s="125">
        <v>2023</v>
      </c>
      <c r="F99" s="100"/>
      <c r="G99" s="100"/>
      <c r="H99" s="100"/>
      <c r="I99" s="100"/>
      <c r="J99" s="100"/>
      <c r="K99" s="100"/>
      <c r="L99" s="100"/>
      <c r="M99" s="100"/>
      <c r="N99" s="100"/>
      <c r="O99" s="100"/>
      <c r="P99" s="100"/>
      <c r="Q99" s="100"/>
      <c r="R99" s="100"/>
      <c r="S99" s="100"/>
      <c r="T99" s="100"/>
      <c r="U99" s="100"/>
    </row>
    <row r="100" spans="2:21" ht="20.5" customHeight="1" thickBot="1">
      <c r="B100" s="102"/>
      <c r="C100" s="100"/>
      <c r="D100" s="100"/>
      <c r="E100" s="103" t="s">
        <v>13</v>
      </c>
      <c r="F100" s="104" t="s">
        <v>14</v>
      </c>
      <c r="G100" s="105" t="s">
        <v>15</v>
      </c>
      <c r="H100" s="106" t="s">
        <v>16</v>
      </c>
      <c r="I100" s="103" t="s">
        <v>17</v>
      </c>
      <c r="J100" s="104" t="s">
        <v>18</v>
      </c>
      <c r="K100" s="105" t="s">
        <v>19</v>
      </c>
      <c r="L100" s="106" t="s">
        <v>20</v>
      </c>
      <c r="M100" s="103" t="s">
        <v>21</v>
      </c>
      <c r="N100" s="104" t="s">
        <v>22</v>
      </c>
      <c r="O100" s="105" t="s">
        <v>23</v>
      </c>
      <c r="P100" s="106" t="s">
        <v>24</v>
      </c>
      <c r="Q100" s="103" t="s">
        <v>25</v>
      </c>
      <c r="R100" s="104" t="s">
        <v>26</v>
      </c>
      <c r="S100" s="105" t="s">
        <v>27</v>
      </c>
      <c r="T100" s="106" t="s">
        <v>28</v>
      </c>
      <c r="U100" s="107">
        <v>2023</v>
      </c>
    </row>
    <row r="101" spans="2:21" ht="20.5" customHeight="1">
      <c r="B101" s="414" t="s">
        <v>0</v>
      </c>
      <c r="C101" s="408" t="s">
        <v>12</v>
      </c>
      <c r="D101" s="108" t="s">
        <v>51</v>
      </c>
      <c r="E101" s="109">
        <v>0.10802919512285815</v>
      </c>
      <c r="F101" s="110">
        <v>5.5742943263355223E-2</v>
      </c>
      <c r="G101" s="111">
        <v>6.8890775844249713E-2</v>
      </c>
      <c r="H101" s="112">
        <v>7.9150356837930258E-2</v>
      </c>
      <c r="I101" s="109">
        <v>7.2919833129118719E-2</v>
      </c>
      <c r="J101" s="110">
        <v>3.3049486319440179E-2</v>
      </c>
      <c r="K101" s="111">
        <v>3.6109563881594732E-2</v>
      </c>
      <c r="L101" s="112">
        <v>5.2612993866432006E-2</v>
      </c>
      <c r="M101" s="109">
        <v>0.14377734056169483</v>
      </c>
      <c r="N101" s="110">
        <v>9.944118685685234E-2</v>
      </c>
      <c r="O101" s="111">
        <v>0.13782547862699918</v>
      </c>
      <c r="P101" s="112">
        <v>0.12704145517606813</v>
      </c>
      <c r="Q101" s="109">
        <v>0.1323604548023786</v>
      </c>
      <c r="R101" s="110">
        <v>0.11709516268067963</v>
      </c>
      <c r="S101" s="111">
        <v>0.17594932697366633</v>
      </c>
      <c r="T101" s="112">
        <v>0.14758218919967245</v>
      </c>
      <c r="U101" s="113">
        <v>0.10724028487784248</v>
      </c>
    </row>
    <row r="102" spans="2:21" ht="20.5" customHeight="1">
      <c r="B102" s="415"/>
      <c r="C102" s="409"/>
      <c r="D102" s="114" t="s">
        <v>30</v>
      </c>
      <c r="E102" s="115">
        <v>4.3216860638960693E-2</v>
      </c>
      <c r="F102" s="116">
        <v>3.5557142927251317E-2</v>
      </c>
      <c r="G102" s="117">
        <v>3.7875185848759665E-2</v>
      </c>
      <c r="H102" s="118">
        <v>3.9107958214954185E-2</v>
      </c>
      <c r="I102" s="115">
        <v>4.1634276938054715E-2</v>
      </c>
      <c r="J102" s="116">
        <v>2.9101476021342491E-2</v>
      </c>
      <c r="K102" s="117">
        <v>3.089416533453071E-2</v>
      </c>
      <c r="L102" s="118">
        <v>3.546547266269378E-2</v>
      </c>
      <c r="M102" s="115">
        <v>9.4494225329363676E-2</v>
      </c>
      <c r="N102" s="116">
        <v>7.7553319440090668E-2</v>
      </c>
      <c r="O102" s="117">
        <v>8.9082889380734151E-2</v>
      </c>
      <c r="P102" s="118">
        <v>8.7054966011801557E-2</v>
      </c>
      <c r="Q102" s="115">
        <v>0.10086991728950331</v>
      </c>
      <c r="R102" s="116">
        <v>7.6783433066274151E-2</v>
      </c>
      <c r="S102" s="117">
        <v>5.8662371684102821E-2</v>
      </c>
      <c r="T102" s="118">
        <v>7.4333380931960291E-2</v>
      </c>
      <c r="U102" s="118">
        <v>6.0503250620912899E-2</v>
      </c>
    </row>
    <row r="103" spans="2:21" ht="20.5" customHeight="1" thickBot="1">
      <c r="B103" s="415"/>
      <c r="C103" s="410"/>
      <c r="D103" s="119" t="s">
        <v>31</v>
      </c>
      <c r="E103" s="120">
        <v>6.4812694950547325E-2</v>
      </c>
      <c r="F103" s="121">
        <v>2.0186002725535043E-2</v>
      </c>
      <c r="G103" s="122">
        <v>3.1015727999926124E-2</v>
      </c>
      <c r="H103" s="123">
        <v>4.0042639438431553E-2</v>
      </c>
      <c r="I103" s="120">
        <v>3.1285838264065613E-2</v>
      </c>
      <c r="J103" s="121">
        <v>3.9480361658259583E-3</v>
      </c>
      <c r="K103" s="122">
        <v>5.215386474169091E-3</v>
      </c>
      <c r="L103" s="123">
        <v>1.7147657918134825E-2</v>
      </c>
      <c r="M103" s="120">
        <v>4.9283614903195883E-2</v>
      </c>
      <c r="N103" s="121">
        <v>2.1888119661261633E-2</v>
      </c>
      <c r="O103" s="122">
        <v>4.8743106326304256E-2</v>
      </c>
      <c r="P103" s="123">
        <v>3.9986912292004809E-2</v>
      </c>
      <c r="Q103" s="120">
        <v>3.1490801572484246E-2</v>
      </c>
      <c r="R103" s="121">
        <v>4.0311904319444272E-2</v>
      </c>
      <c r="S103" s="122">
        <v>0.11728776211102823</v>
      </c>
      <c r="T103" s="123">
        <v>7.3249292438373248E-2</v>
      </c>
      <c r="U103" s="123">
        <v>4.6737376074046558E-2</v>
      </c>
    </row>
    <row r="104" spans="2:21" ht="6.75" customHeight="1" thickBot="1">
      <c r="B104" s="415"/>
      <c r="C104" s="100"/>
      <c r="D104" s="100"/>
      <c r="E104" s="100"/>
      <c r="F104" s="100"/>
      <c r="G104" s="100"/>
      <c r="H104" s="100"/>
      <c r="I104" s="100"/>
      <c r="J104" s="100"/>
      <c r="K104" s="100"/>
      <c r="L104" s="100"/>
      <c r="M104" s="100"/>
      <c r="N104" s="100"/>
      <c r="O104" s="100"/>
      <c r="P104" s="100"/>
      <c r="Q104" s="100"/>
      <c r="R104" s="100"/>
      <c r="S104" s="100"/>
      <c r="T104" s="100"/>
      <c r="U104" s="124"/>
    </row>
    <row r="105" spans="2:21" ht="20.5" customHeight="1">
      <c r="B105" s="415"/>
      <c r="C105" s="408" t="s">
        <v>1</v>
      </c>
      <c r="D105" s="108" t="s">
        <v>51</v>
      </c>
      <c r="E105" s="109">
        <v>9.9444728939771604E-2</v>
      </c>
      <c r="F105" s="110">
        <v>4.8583936855648747E-2</v>
      </c>
      <c r="G105" s="111">
        <v>6.1077661685446233E-2</v>
      </c>
      <c r="H105" s="112">
        <v>7.1084184995967095E-2</v>
      </c>
      <c r="I105" s="109">
        <v>5.9764349694082231E-2</v>
      </c>
      <c r="J105" s="110">
        <v>2.8671198522775537E-2</v>
      </c>
      <c r="K105" s="111">
        <v>3.2939358410021713E-2</v>
      </c>
      <c r="L105" s="112">
        <v>4.4271182649148651E-2</v>
      </c>
      <c r="M105" s="109">
        <v>0.11507627172015868</v>
      </c>
      <c r="N105" s="110">
        <v>7.7069842927261156E-2</v>
      </c>
      <c r="O105" s="111">
        <v>0.1113504642185881</v>
      </c>
      <c r="P105" s="112">
        <v>0.10130502718948715</v>
      </c>
      <c r="Q105" s="109">
        <v>8.8514438128729611E-2</v>
      </c>
      <c r="R105" s="110">
        <v>9.9611871165363158E-2</v>
      </c>
      <c r="S105" s="111">
        <v>0.15186178449592186</v>
      </c>
      <c r="T105" s="112">
        <v>0.12098615369750873</v>
      </c>
      <c r="U105" s="113">
        <v>8.9159025280294305E-2</v>
      </c>
    </row>
    <row r="106" spans="2:21" ht="20.5" customHeight="1">
      <c r="B106" s="415"/>
      <c r="C106" s="409"/>
      <c r="D106" s="114" t="s">
        <v>30</v>
      </c>
      <c r="E106" s="115">
        <v>3.3805329968577852E-2</v>
      </c>
      <c r="F106" s="116">
        <v>2.780355327218937E-2</v>
      </c>
      <c r="G106" s="117">
        <v>3.211304628832333E-2</v>
      </c>
      <c r="H106" s="118">
        <v>3.1377647629865862E-2</v>
      </c>
      <c r="I106" s="115">
        <v>3.1480982254755818E-2</v>
      </c>
      <c r="J106" s="116">
        <v>2.4493595110939671E-2</v>
      </c>
      <c r="K106" s="117">
        <v>2.762373655528232E-2</v>
      </c>
      <c r="L106" s="118">
        <v>2.8564123648991552E-2</v>
      </c>
      <c r="M106" s="115">
        <v>6.8468184239116492E-2</v>
      </c>
      <c r="N106" s="116">
        <v>5.4996434235685815E-2</v>
      </c>
      <c r="O106" s="117">
        <v>5.7351553190068003E-2</v>
      </c>
      <c r="P106" s="118">
        <v>6.0338705385859427E-2</v>
      </c>
      <c r="Q106" s="115">
        <v>5.287152787067162E-2</v>
      </c>
      <c r="R106" s="116">
        <v>6.0278269685606373E-2</v>
      </c>
      <c r="S106" s="117">
        <v>3.2017913008513421E-2</v>
      </c>
      <c r="T106" s="118">
        <v>4.5662919063199428E-2</v>
      </c>
      <c r="U106" s="118">
        <v>4.1997696732484713E-2</v>
      </c>
    </row>
    <row r="107" spans="2:21" ht="20.5" customHeight="1" thickBot="1">
      <c r="B107" s="415"/>
      <c r="C107" s="410"/>
      <c r="D107" s="119" t="s">
        <v>31</v>
      </c>
      <c r="E107" s="120">
        <v>6.5639519605077468E-2</v>
      </c>
      <c r="F107" s="121">
        <v>2.0780558295887399E-2</v>
      </c>
      <c r="G107" s="122">
        <v>2.896471243751858E-2</v>
      </c>
      <c r="H107" s="123">
        <v>3.9706667284577703E-2</v>
      </c>
      <c r="I107" s="120">
        <v>2.8283527752864062E-2</v>
      </c>
      <c r="J107" s="121">
        <v>4.1776258597776214E-3</v>
      </c>
      <c r="K107" s="122">
        <v>5.3156254894409167E-3</v>
      </c>
      <c r="L107" s="123">
        <v>1.5707140799250587E-2</v>
      </c>
      <c r="M107" s="120">
        <v>4.6608207704291769E-2</v>
      </c>
      <c r="N107" s="121">
        <v>2.2073576407367717E-2</v>
      </c>
      <c r="O107" s="122">
        <v>5.3999279323439016E-2</v>
      </c>
      <c r="P107" s="123">
        <v>4.0966539946549516E-2</v>
      </c>
      <c r="Q107" s="120">
        <v>3.5643100810700712E-2</v>
      </c>
      <c r="R107" s="121">
        <v>3.9333756244382415E-2</v>
      </c>
      <c r="S107" s="122">
        <v>0.11984440387247274</v>
      </c>
      <c r="T107" s="123">
        <v>7.5323570298743189E-2</v>
      </c>
      <c r="U107" s="123">
        <v>4.7161535168725552E-2</v>
      </c>
    </row>
    <row r="108" spans="2:21" ht="6.75" customHeight="1" thickBot="1">
      <c r="B108" s="415"/>
      <c r="C108" s="100"/>
      <c r="D108" s="100"/>
      <c r="E108" s="100"/>
      <c r="F108" s="100"/>
      <c r="G108" s="100"/>
      <c r="H108" s="100"/>
      <c r="I108" s="100"/>
      <c r="J108" s="100"/>
      <c r="K108" s="100"/>
      <c r="L108" s="100"/>
      <c r="M108" s="100"/>
      <c r="N108" s="100"/>
      <c r="O108" s="100"/>
      <c r="P108" s="100"/>
      <c r="Q108" s="100"/>
      <c r="R108" s="100"/>
      <c r="S108" s="100"/>
      <c r="T108" s="100"/>
      <c r="U108" s="124"/>
    </row>
    <row r="109" spans="2:21" ht="20.5" customHeight="1">
      <c r="B109" s="415"/>
      <c r="C109" s="408" t="s">
        <v>8</v>
      </c>
      <c r="D109" s="108" t="s">
        <v>51</v>
      </c>
      <c r="E109" s="109">
        <v>0.14088825927113299</v>
      </c>
      <c r="F109" s="110">
        <v>8.279282293385834E-2</v>
      </c>
      <c r="G109" s="111">
        <v>0.11084827465616283</v>
      </c>
      <c r="H109" s="112">
        <v>0.11304231922850289</v>
      </c>
      <c r="I109" s="109">
        <v>0.1309736301664656</v>
      </c>
      <c r="J109" s="110">
        <v>5.4770918966812861E-2</v>
      </c>
      <c r="K109" s="111">
        <v>5.1630626322751137E-2</v>
      </c>
      <c r="L109" s="112">
        <v>9.1605355988695139E-2</v>
      </c>
      <c r="M109" s="109">
        <v>0.28233793390523648</v>
      </c>
      <c r="N109" s="110">
        <v>0.19520568445103151</v>
      </c>
      <c r="O109" s="111">
        <v>0.2541056761344177</v>
      </c>
      <c r="P109" s="112">
        <v>0.24261693163172404</v>
      </c>
      <c r="Q109" s="109">
        <v>0.27425763891402088</v>
      </c>
      <c r="R109" s="110">
        <v>0.20749958857464601</v>
      </c>
      <c r="S109" s="111">
        <v>0.27969224529229336</v>
      </c>
      <c r="T109" s="112">
        <v>0.2595779591643797</v>
      </c>
      <c r="U109" s="113">
        <v>0.18575065196601678</v>
      </c>
    </row>
    <row r="110" spans="2:21" ht="20.5" customHeight="1">
      <c r="B110" s="415"/>
      <c r="C110" s="409"/>
      <c r="D110" s="114" t="s">
        <v>30</v>
      </c>
      <c r="E110" s="115">
        <v>7.9241708711731085E-2</v>
      </c>
      <c r="F110" s="116">
        <v>6.4853620013523114E-2</v>
      </c>
      <c r="G110" s="117">
        <v>6.881866867099358E-2</v>
      </c>
      <c r="H110" s="118">
        <v>7.1588718698412962E-2</v>
      </c>
      <c r="I110" s="115">
        <v>8.6439723405709656E-2</v>
      </c>
      <c r="J110" s="116">
        <v>5.1961959272047623E-2</v>
      </c>
      <c r="K110" s="117">
        <v>4.690591275823279E-2</v>
      </c>
      <c r="L110" s="118">
        <v>6.7724641908439062E-2</v>
      </c>
      <c r="M110" s="115">
        <v>0.22014054588133514</v>
      </c>
      <c r="N110" s="116">
        <v>0.17411205930337376</v>
      </c>
      <c r="O110" s="117">
        <v>0.22844923617497379</v>
      </c>
      <c r="P110" s="118">
        <v>0.20703061113888391</v>
      </c>
      <c r="Q110" s="115">
        <v>0.25620526624764783</v>
      </c>
      <c r="R110" s="116">
        <v>0.16213005206008588</v>
      </c>
      <c r="S110" s="117">
        <v>0.17341770226957801</v>
      </c>
      <c r="T110" s="118">
        <v>0.19506454975500734</v>
      </c>
      <c r="U110" s="118">
        <v>0.14085593960876477</v>
      </c>
    </row>
    <row r="111" spans="2:21" ht="20.5" customHeight="1" thickBot="1">
      <c r="B111" s="416"/>
      <c r="C111" s="410"/>
      <c r="D111" s="119" t="s">
        <v>31</v>
      </c>
      <c r="E111" s="120">
        <v>6.1647829042387699E-2</v>
      </c>
      <c r="F111" s="121">
        <v>1.793950988567377E-2</v>
      </c>
      <c r="G111" s="122">
        <v>4.2029963972144806E-2</v>
      </c>
      <c r="H111" s="123">
        <v>4.1454307305891162E-2</v>
      </c>
      <c r="I111" s="120">
        <v>4.4534726145768436E-2</v>
      </c>
      <c r="J111" s="121">
        <v>2.809002528637786E-3</v>
      </c>
      <c r="K111" s="122">
        <v>4.7246245885372963E-3</v>
      </c>
      <c r="L111" s="123">
        <v>2.3881107486796064E-2</v>
      </c>
      <c r="M111" s="120">
        <v>6.2199719559879192E-2</v>
      </c>
      <c r="N111" s="121">
        <v>2.1094239232249054E-2</v>
      </c>
      <c r="O111" s="122">
        <v>2.5657610514602074E-2</v>
      </c>
      <c r="P111" s="123">
        <v>3.5587664153055351E-2</v>
      </c>
      <c r="Q111" s="120">
        <v>1.8052874613755709E-2</v>
      </c>
      <c r="R111" s="121">
        <v>4.5369814329559915E-2</v>
      </c>
      <c r="S111" s="122">
        <v>0.10627653181750822</v>
      </c>
      <c r="T111" s="123">
        <v>6.4514518938990517E-2</v>
      </c>
      <c r="U111" s="123">
        <v>4.4895641207769336E-2</v>
      </c>
    </row>
    <row r="112" spans="2:21" ht="6.75" customHeight="1" thickBot="1">
      <c r="B112" s="100"/>
      <c r="C112" s="100"/>
      <c r="D112" s="100"/>
      <c r="E112" s="100"/>
      <c r="F112" s="100"/>
      <c r="G112" s="100"/>
      <c r="H112" s="100"/>
      <c r="I112" s="100"/>
      <c r="J112" s="100"/>
      <c r="K112" s="100"/>
      <c r="L112" s="100"/>
      <c r="M112" s="100"/>
      <c r="N112" s="100"/>
      <c r="O112" s="100"/>
      <c r="P112" s="100"/>
      <c r="Q112" s="100"/>
      <c r="R112" s="100"/>
      <c r="S112" s="100"/>
      <c r="T112" s="100"/>
      <c r="U112" s="100"/>
    </row>
    <row r="113" spans="2:21" ht="20.5" customHeight="1">
      <c r="B113" s="411" t="s">
        <v>9</v>
      </c>
      <c r="C113" s="408" t="s">
        <v>12</v>
      </c>
      <c r="D113" s="108" t="s">
        <v>51</v>
      </c>
      <c r="E113" s="109">
        <v>0.12486359937234812</v>
      </c>
      <c r="F113" s="110">
        <v>5.6787975417550249E-2</v>
      </c>
      <c r="G113" s="111">
        <v>7.1902942306890524E-2</v>
      </c>
      <c r="H113" s="112">
        <v>7.6683985316653519E-2</v>
      </c>
      <c r="I113" s="109">
        <v>2.8816505276436175E-2</v>
      </c>
      <c r="J113" s="110">
        <v>3.9035599892831764E-2</v>
      </c>
      <c r="K113" s="111">
        <v>0.10589658226490553</v>
      </c>
      <c r="L113" s="112">
        <v>6.4938941794301264E-2</v>
      </c>
      <c r="M113" s="109">
        <v>0.11287656150288519</v>
      </c>
      <c r="N113" s="110">
        <v>0.11449532350945398</v>
      </c>
      <c r="O113" s="111">
        <v>0.14696130892717282</v>
      </c>
      <c r="P113" s="112">
        <v>0.12282167122056928</v>
      </c>
      <c r="Q113" s="109">
        <v>8.8866511959045671E-2</v>
      </c>
      <c r="R113" s="110">
        <v>2.7512697318523276E-2</v>
      </c>
      <c r="S113" s="111">
        <v>0.139755921972777</v>
      </c>
      <c r="T113" s="112">
        <v>7.7826923864820707E-2</v>
      </c>
      <c r="U113" s="113">
        <v>9.0684987734226091E-2</v>
      </c>
    </row>
    <row r="114" spans="2:21" ht="20.5" customHeight="1">
      <c r="B114" s="412"/>
      <c r="C114" s="409"/>
      <c r="D114" s="114" t="s">
        <v>30</v>
      </c>
      <c r="E114" s="115">
        <v>7.7499285619989894E-2</v>
      </c>
      <c r="F114" s="116">
        <v>5.2019210625705227E-2</v>
      </c>
      <c r="G114" s="117">
        <v>5.0397639651689072E-2</v>
      </c>
      <c r="H114" s="118">
        <v>5.5268649474622462E-2</v>
      </c>
      <c r="I114" s="115">
        <v>2.4618635033284698E-2</v>
      </c>
      <c r="J114" s="116">
        <v>3.884075628077429E-2</v>
      </c>
      <c r="K114" s="117">
        <v>0.10480090615221486</v>
      </c>
      <c r="L114" s="118">
        <v>6.3548076431413289E-2</v>
      </c>
      <c r="M114" s="115">
        <v>7.42843048161657E-2</v>
      </c>
      <c r="N114" s="116">
        <v>9.1507440683620031E-2</v>
      </c>
      <c r="O114" s="117">
        <v>0.11337873438883582</v>
      </c>
      <c r="P114" s="118">
        <v>9.1173127064344175E-2</v>
      </c>
      <c r="Q114" s="115">
        <v>5.4525508582435336E-2</v>
      </c>
      <c r="R114" s="116">
        <v>7.6107249998375306E-3</v>
      </c>
      <c r="S114" s="117">
        <v>9.6835369388610076E-3</v>
      </c>
      <c r="T114" s="118">
        <v>3.2380107202163569E-2</v>
      </c>
      <c r="U114" s="118">
        <v>6.980190998898371E-2</v>
      </c>
    </row>
    <row r="115" spans="2:21" ht="20.5" customHeight="1" thickBot="1">
      <c r="B115" s="412"/>
      <c r="C115" s="410"/>
      <c r="D115" s="119" t="s">
        <v>31</v>
      </c>
      <c r="E115" s="120">
        <v>4.7363979539488073E-2</v>
      </c>
      <c r="F115" s="121">
        <v>4.7687647918449949E-3</v>
      </c>
      <c r="G115" s="122">
        <v>2.1505588199629062E-2</v>
      </c>
      <c r="H115" s="123">
        <v>2.1415445615853099E-2</v>
      </c>
      <c r="I115" s="120">
        <v>4.1983903313523915E-3</v>
      </c>
      <c r="J115" s="121">
        <v>1.9485537797607819E-4</v>
      </c>
      <c r="K115" s="122">
        <v>1.0956761126906284E-3</v>
      </c>
      <c r="L115" s="123">
        <v>1.3909761845746951E-3</v>
      </c>
      <c r="M115" s="120">
        <v>3.8592551027018494E-2</v>
      </c>
      <c r="N115" s="121">
        <v>2.2988022142421176E-2</v>
      </c>
      <c r="O115" s="122">
        <v>3.3582738940402874E-2</v>
      </c>
      <c r="P115" s="123">
        <v>3.1648747480239756E-2</v>
      </c>
      <c r="Q115" s="120">
        <v>3.4341026904855576E-2</v>
      </c>
      <c r="R115" s="121">
        <v>1.9902049950231235E-2</v>
      </c>
      <c r="S115" s="122">
        <v>0.13007216038915798</v>
      </c>
      <c r="T115" s="123">
        <v>4.5446816662657118E-2</v>
      </c>
      <c r="U115" s="123">
        <v>2.0883209433024279E-2</v>
      </c>
    </row>
    <row r="116" spans="2:21" ht="6.75" customHeight="1" thickBot="1">
      <c r="B116" s="412"/>
      <c r="C116" s="100"/>
      <c r="D116" s="100"/>
      <c r="E116" s="100"/>
      <c r="F116" s="100"/>
      <c r="G116" s="100"/>
      <c r="H116" s="100"/>
      <c r="I116" s="100"/>
      <c r="J116" s="100"/>
      <c r="K116" s="100"/>
      <c r="L116" s="100"/>
      <c r="M116" s="100"/>
      <c r="N116" s="100"/>
      <c r="O116" s="100"/>
      <c r="P116" s="100"/>
      <c r="Q116" s="100"/>
      <c r="R116" s="100"/>
      <c r="S116" s="100"/>
      <c r="T116" s="100"/>
      <c r="U116" s="100"/>
    </row>
    <row r="117" spans="2:21" ht="20.5" customHeight="1">
      <c r="B117" s="412"/>
      <c r="C117" s="408" t="s">
        <v>1</v>
      </c>
      <c r="D117" s="108" t="s">
        <v>51</v>
      </c>
      <c r="E117" s="109" t="s">
        <v>385</v>
      </c>
      <c r="F117" s="110" t="s">
        <v>385</v>
      </c>
      <c r="G117" s="111" t="s">
        <v>385</v>
      </c>
      <c r="H117" s="112" t="s">
        <v>385</v>
      </c>
      <c r="I117" s="109">
        <v>1.3149489530311297E-3</v>
      </c>
      <c r="J117" s="110">
        <v>4.5924878123357271E-2</v>
      </c>
      <c r="K117" s="111">
        <v>0.13299525232827725</v>
      </c>
      <c r="L117" s="112">
        <v>7.4892111419318008E-2</v>
      </c>
      <c r="M117" s="109">
        <v>0.10464363620326723</v>
      </c>
      <c r="N117" s="110">
        <v>0.116904101559061</v>
      </c>
      <c r="O117" s="111">
        <v>0.1494909600917034</v>
      </c>
      <c r="P117" s="112">
        <v>0.12135403285729941</v>
      </c>
      <c r="Q117" s="109">
        <v>8.4897983707322225E-2</v>
      </c>
      <c r="R117" s="110">
        <v>2.3914557384588336E-2</v>
      </c>
      <c r="S117" s="111">
        <v>0.13384316864847384</v>
      </c>
      <c r="T117" s="112">
        <v>7.4075428833318982E-2</v>
      </c>
      <c r="U117" s="113">
        <v>9.4554867431354786E-2</v>
      </c>
    </row>
    <row r="118" spans="2:21" ht="20.5" customHeight="1">
      <c r="B118" s="412"/>
      <c r="C118" s="409"/>
      <c r="D118" s="114" t="s">
        <v>30</v>
      </c>
      <c r="E118" s="115" t="s">
        <v>385</v>
      </c>
      <c r="F118" s="116" t="s">
        <v>385</v>
      </c>
      <c r="G118" s="117" t="s">
        <v>385</v>
      </c>
      <c r="H118" s="118" t="s">
        <v>385</v>
      </c>
      <c r="I118" s="115">
        <v>0</v>
      </c>
      <c r="J118" s="116">
        <v>4.5876592713487992E-2</v>
      </c>
      <c r="K118" s="117">
        <v>0.13194297832170782</v>
      </c>
      <c r="L118" s="118">
        <v>7.4170277558336994E-2</v>
      </c>
      <c r="M118" s="115">
        <v>6.4969210096413127E-2</v>
      </c>
      <c r="N118" s="116">
        <v>9.3481016864426614E-2</v>
      </c>
      <c r="O118" s="117">
        <v>0.10931784466424938</v>
      </c>
      <c r="P118" s="118">
        <v>8.7363828423575068E-2</v>
      </c>
      <c r="Q118" s="115">
        <v>4.6473159931709945E-2</v>
      </c>
      <c r="R118" s="116">
        <v>8.1026846981844787E-4</v>
      </c>
      <c r="S118" s="117">
        <v>0</v>
      </c>
      <c r="T118" s="118">
        <v>2.4170702115257819E-2</v>
      </c>
      <c r="U118" s="118">
        <v>7.1522411893722146E-2</v>
      </c>
    </row>
    <row r="119" spans="2:21" ht="20.5" customHeight="1" thickBot="1">
      <c r="B119" s="412"/>
      <c r="C119" s="410"/>
      <c r="D119" s="119" t="s">
        <v>31</v>
      </c>
      <c r="E119" s="120" t="s">
        <v>385</v>
      </c>
      <c r="F119" s="121" t="s">
        <v>385</v>
      </c>
      <c r="G119" s="122" t="s">
        <v>385</v>
      </c>
      <c r="H119" s="123" t="s">
        <v>385</v>
      </c>
      <c r="I119" s="120">
        <v>1.3149489530311297E-3</v>
      </c>
      <c r="J119" s="121">
        <v>4.8285409869277037E-5</v>
      </c>
      <c r="K119" s="122">
        <v>1.052274006569367E-3</v>
      </c>
      <c r="L119" s="123">
        <v>7.2183386098101127E-4</v>
      </c>
      <c r="M119" s="120">
        <v>3.9674333584481254E-2</v>
      </c>
      <c r="N119" s="121">
        <v>2.3423068890138558E-2</v>
      </c>
      <c r="O119" s="122">
        <v>4.0173136037316405E-2</v>
      </c>
      <c r="P119" s="123">
        <v>3.3990170466866317E-2</v>
      </c>
      <c r="Q119" s="120">
        <v>3.8424852116620244E-2</v>
      </c>
      <c r="R119" s="121">
        <v>2.3104335279411116E-2</v>
      </c>
      <c r="S119" s="122">
        <v>0.13384316864847384</v>
      </c>
      <c r="T119" s="123">
        <v>4.9904755887518554E-2</v>
      </c>
      <c r="U119" s="123">
        <v>2.3032445888581759E-2</v>
      </c>
    </row>
    <row r="120" spans="2:21" ht="6.75" customHeight="1" thickBot="1">
      <c r="B120" s="412"/>
      <c r="C120" s="100"/>
      <c r="D120" s="100"/>
      <c r="E120" s="100"/>
      <c r="F120" s="100"/>
      <c r="G120" s="100"/>
      <c r="H120" s="100"/>
      <c r="I120" s="100"/>
      <c r="J120" s="100"/>
      <c r="K120" s="100"/>
      <c r="L120" s="100"/>
      <c r="M120" s="100"/>
      <c r="N120" s="100"/>
      <c r="O120" s="100"/>
      <c r="P120" s="100"/>
      <c r="Q120" s="100"/>
      <c r="R120" s="100"/>
      <c r="S120" s="100"/>
      <c r="T120" s="100"/>
      <c r="U120" s="100"/>
    </row>
    <row r="121" spans="2:21" ht="20.5" customHeight="1">
      <c r="B121" s="412"/>
      <c r="C121" s="408" t="s">
        <v>8</v>
      </c>
      <c r="D121" s="108" t="s">
        <v>51</v>
      </c>
      <c r="E121" s="109">
        <v>0.12486359937234812</v>
      </c>
      <c r="F121" s="110">
        <v>5.6787975417550249E-2</v>
      </c>
      <c r="G121" s="111">
        <v>7.1902942306890524E-2</v>
      </c>
      <c r="H121" s="112">
        <v>7.6683985316653519E-2</v>
      </c>
      <c r="I121" s="109">
        <v>9.2857255692813057E-2</v>
      </c>
      <c r="J121" s="110">
        <v>1.7788494875221071E-2</v>
      </c>
      <c r="K121" s="111">
        <v>1.4352278462042557E-2</v>
      </c>
      <c r="L121" s="112">
        <v>3.4973121716329943E-2</v>
      </c>
      <c r="M121" s="109">
        <v>0.14486742060413796</v>
      </c>
      <c r="N121" s="110">
        <v>0.10477754548457643</v>
      </c>
      <c r="O121" s="111">
        <v>0.13698734774431826</v>
      </c>
      <c r="P121" s="112">
        <v>0.12862414255838769</v>
      </c>
      <c r="Q121" s="109">
        <v>0.10826753189137549</v>
      </c>
      <c r="R121" s="110">
        <v>4.6014090144789618E-2</v>
      </c>
      <c r="S121" s="111">
        <v>0.18192380059308147</v>
      </c>
      <c r="T121" s="112">
        <v>9.7530713829381305E-2</v>
      </c>
      <c r="U121" s="113">
        <v>7.8549870035912794E-2</v>
      </c>
    </row>
    <row r="122" spans="2:21" ht="20.5" customHeight="1">
      <c r="B122" s="412"/>
      <c r="C122" s="409"/>
      <c r="D122" s="114" t="s">
        <v>30</v>
      </c>
      <c r="E122" s="115">
        <v>7.7499285619989894E-2</v>
      </c>
      <c r="F122" s="116">
        <v>5.2019210625705227E-2</v>
      </c>
      <c r="G122" s="117">
        <v>5.0397639651689072E-2</v>
      </c>
      <c r="H122" s="118">
        <v>5.5268649474622462E-2</v>
      </c>
      <c r="I122" s="115">
        <v>8.1946149273513555E-2</v>
      </c>
      <c r="J122" s="116">
        <v>1.7141653621482133E-2</v>
      </c>
      <c r="K122" s="117">
        <v>1.3109982032592555E-2</v>
      </c>
      <c r="L122" s="118">
        <v>3.1568015828268139E-2</v>
      </c>
      <c r="M122" s="115">
        <v>0.11048017345938578</v>
      </c>
      <c r="N122" s="116">
        <v>8.3545405641249681E-2</v>
      </c>
      <c r="O122" s="117">
        <v>0.12939009478851055</v>
      </c>
      <c r="P122" s="118">
        <v>0.10623361249006279</v>
      </c>
      <c r="Q122" s="115">
        <v>9.3891179371606667E-2</v>
      </c>
      <c r="R122" s="116">
        <v>4.2578213749560855E-2</v>
      </c>
      <c r="S122" s="117">
        <v>7.8743446570904999E-2</v>
      </c>
      <c r="T122" s="118">
        <v>7.549795547548023E-2</v>
      </c>
      <c r="U122" s="118">
        <v>6.4406782814962441E-2</v>
      </c>
    </row>
    <row r="123" spans="2:21" ht="20.5" customHeight="1" thickBot="1">
      <c r="B123" s="413"/>
      <c r="C123" s="410"/>
      <c r="D123" s="119" t="s">
        <v>31</v>
      </c>
      <c r="E123" s="120">
        <v>4.7363979539488073E-2</v>
      </c>
      <c r="F123" s="121">
        <v>4.7687647918449949E-3</v>
      </c>
      <c r="G123" s="122">
        <v>2.1505588199629062E-2</v>
      </c>
      <c r="H123" s="123">
        <v>2.1415445615853099E-2</v>
      </c>
      <c r="I123" s="120">
        <v>1.0912837596730257E-2</v>
      </c>
      <c r="J123" s="121">
        <v>6.4688930672562666E-4</v>
      </c>
      <c r="K123" s="122">
        <v>1.242296429450007E-3</v>
      </c>
      <c r="L123" s="123">
        <v>3.4055503585107383E-3</v>
      </c>
      <c r="M123" s="120">
        <v>3.4389044725855009E-2</v>
      </c>
      <c r="N123" s="121">
        <v>2.1232904967780929E-2</v>
      </c>
      <c r="O123" s="122">
        <v>7.5979843047637085E-3</v>
      </c>
      <c r="P123" s="123">
        <v>2.2391671548171534E-2</v>
      </c>
      <c r="Q123" s="120">
        <v>1.4376352519768938E-2</v>
      </c>
      <c r="R123" s="121">
        <v>3.4361147990863259E-3</v>
      </c>
      <c r="S123" s="122">
        <v>0.10317852728235928</v>
      </c>
      <c r="T123" s="123">
        <v>2.2032605148616845E-2</v>
      </c>
      <c r="U123" s="123">
        <v>1.4143662110908282E-2</v>
      </c>
    </row>
    <row r="124" spans="2:21" ht="6.75" customHeight="1" thickBot="1">
      <c r="B124" s="100"/>
      <c r="C124" s="100"/>
      <c r="D124" s="100"/>
      <c r="E124" s="100"/>
      <c r="F124" s="100"/>
      <c r="G124" s="100"/>
      <c r="H124" s="100"/>
      <c r="I124" s="100"/>
      <c r="J124" s="100"/>
      <c r="K124" s="100"/>
      <c r="L124" s="100"/>
      <c r="M124" s="100"/>
      <c r="N124" s="100"/>
      <c r="O124" s="100"/>
      <c r="P124" s="100"/>
      <c r="Q124" s="100"/>
      <c r="R124" s="100"/>
      <c r="S124" s="100"/>
      <c r="T124" s="100"/>
      <c r="U124" s="100"/>
    </row>
    <row r="125" spans="2:21" ht="20.5" customHeight="1">
      <c r="B125" s="405" t="s">
        <v>449</v>
      </c>
      <c r="C125" s="352" t="s">
        <v>12</v>
      </c>
      <c r="D125" s="108" t="s">
        <v>51</v>
      </c>
      <c r="E125" s="109">
        <v>9.6506903650504086E-2</v>
      </c>
      <c r="F125" s="110">
        <v>5.1333354582909024E-2</v>
      </c>
      <c r="G125" s="111">
        <v>6.2068456304016688E-2</v>
      </c>
      <c r="H125" s="112">
        <v>7.1529369413587549E-2</v>
      </c>
      <c r="I125" s="109">
        <v>6.3113786438548244E-2</v>
      </c>
      <c r="J125" s="110">
        <v>2.8300188695676239E-2</v>
      </c>
      <c r="K125" s="111">
        <v>3.9513109457879982E-2</v>
      </c>
      <c r="L125" s="112">
        <v>4.6788768758714391E-2</v>
      </c>
      <c r="M125" s="109">
        <v>0.12940049152850114</v>
      </c>
      <c r="N125" s="110">
        <v>8.9076491251471449E-2</v>
      </c>
      <c r="O125" s="111">
        <v>0.12553516830123737</v>
      </c>
      <c r="P125" s="112">
        <v>0.11443222984960638</v>
      </c>
      <c r="Q125" s="109">
        <v>0.11246329517736744</v>
      </c>
      <c r="R125" s="110">
        <v>0.10146696097851467</v>
      </c>
      <c r="S125" s="111">
        <v>0.16052327141204603</v>
      </c>
      <c r="T125" s="112">
        <v>0.13016818804646002</v>
      </c>
      <c r="U125" s="113">
        <v>9.5134260839062026E-2</v>
      </c>
    </row>
    <row r="126" spans="2:21" ht="6.75" customHeight="1" thickBot="1">
      <c r="B126" s="406"/>
      <c r="C126" s="100"/>
      <c r="D126" s="100"/>
      <c r="E126" s="100"/>
      <c r="F126" s="100"/>
      <c r="G126" s="100"/>
      <c r="H126" s="100"/>
      <c r="I126" s="100"/>
      <c r="J126" s="100"/>
      <c r="K126" s="100"/>
      <c r="L126" s="100"/>
      <c r="M126" s="100"/>
      <c r="N126" s="100"/>
      <c r="O126" s="100"/>
      <c r="P126" s="100"/>
      <c r="Q126" s="100"/>
      <c r="R126" s="100"/>
      <c r="S126" s="100"/>
      <c r="T126" s="100"/>
      <c r="U126" s="124"/>
    </row>
    <row r="127" spans="2:21" ht="20.5" customHeight="1">
      <c r="B127" s="406"/>
      <c r="C127" s="352" t="s">
        <v>1</v>
      </c>
      <c r="D127" s="108" t="s">
        <v>51</v>
      </c>
      <c r="E127" s="109">
        <v>8.8383053620229204E-2</v>
      </c>
      <c r="F127" s="110">
        <v>4.4960542077936975E-2</v>
      </c>
      <c r="G127" s="111">
        <v>5.5156898743654863E-2</v>
      </c>
      <c r="H127" s="112">
        <v>6.4263209599278989E-2</v>
      </c>
      <c r="I127" s="109">
        <v>5.1487140817311337E-2</v>
      </c>
      <c r="J127" s="110">
        <v>2.5736058270867439E-2</v>
      </c>
      <c r="K127" s="111">
        <v>4.0018107397086493E-2</v>
      </c>
      <c r="L127" s="112">
        <v>4.0996039607545567E-2</v>
      </c>
      <c r="M127" s="109">
        <v>0.10574210338616997</v>
      </c>
      <c r="N127" s="110">
        <v>7.0873883148007077E-2</v>
      </c>
      <c r="O127" s="111">
        <v>0.10363265797199336</v>
      </c>
      <c r="P127" s="112">
        <v>9.3251424222396698E-2</v>
      </c>
      <c r="Q127" s="109">
        <v>7.5129706997184798E-2</v>
      </c>
      <c r="R127" s="110">
        <v>8.6304058364035374E-2</v>
      </c>
      <c r="S127" s="111">
        <v>0.13813970553295013</v>
      </c>
      <c r="T127" s="112">
        <v>0.10640752474801472</v>
      </c>
      <c r="U127" s="113">
        <v>7.9823868916251151E-2</v>
      </c>
    </row>
    <row r="128" spans="2:21" ht="6.75" customHeight="1" thickBot="1">
      <c r="B128" s="406"/>
      <c r="C128" s="100"/>
      <c r="D128" s="100"/>
      <c r="E128" s="100"/>
      <c r="F128" s="100"/>
      <c r="G128" s="100"/>
      <c r="H128" s="100"/>
      <c r="I128" s="100"/>
      <c r="J128" s="100"/>
      <c r="K128" s="100"/>
      <c r="L128" s="100"/>
      <c r="M128" s="100"/>
      <c r="N128" s="100"/>
      <c r="O128" s="100"/>
      <c r="P128" s="100"/>
      <c r="Q128" s="100"/>
      <c r="R128" s="100"/>
      <c r="S128" s="100"/>
      <c r="T128" s="100"/>
      <c r="U128" s="124"/>
    </row>
    <row r="129" spans="2:21" ht="20.5" customHeight="1" thickBot="1">
      <c r="B129" s="407"/>
      <c r="C129" s="353" t="s">
        <v>8</v>
      </c>
      <c r="D129" s="354" t="s">
        <v>51</v>
      </c>
      <c r="E129" s="355">
        <v>0.1287413190893773</v>
      </c>
      <c r="F129" s="356">
        <v>7.5136752236922247E-2</v>
      </c>
      <c r="G129" s="357">
        <v>9.828246241028446E-2</v>
      </c>
      <c r="H129" s="358">
        <v>0.10220512687230152</v>
      </c>
      <c r="I129" s="355">
        <v>0.1143932457511638</v>
      </c>
      <c r="J129" s="356">
        <v>3.9847615540744355E-2</v>
      </c>
      <c r="K129" s="357">
        <v>3.7342762201615282E-2</v>
      </c>
      <c r="L129" s="358">
        <v>7.2311762568761026E-2</v>
      </c>
      <c r="M129" s="355">
        <v>0.23571641305307484</v>
      </c>
      <c r="N129" s="356">
        <v>0.16608694276277017</v>
      </c>
      <c r="O129" s="357">
        <v>0.21838559403392804</v>
      </c>
      <c r="P129" s="358">
        <v>0.20589591281077096</v>
      </c>
      <c r="Q129" s="355">
        <v>0.24245908997757137</v>
      </c>
      <c r="R129" s="356">
        <v>0.18029712602951775</v>
      </c>
      <c r="S129" s="357">
        <v>0.25955683837217342</v>
      </c>
      <c r="T129" s="358">
        <v>0.23338471203627542</v>
      </c>
      <c r="U129" s="359">
        <v>0.16118362984321133</v>
      </c>
    </row>
    <row r="132" spans="2:21" ht="19" thickBot="1">
      <c r="B132" s="100"/>
      <c r="C132" s="100"/>
      <c r="D132" s="100"/>
      <c r="E132" s="125">
        <v>2024</v>
      </c>
      <c r="F132" s="100"/>
      <c r="G132" s="100"/>
      <c r="H132" s="100"/>
      <c r="I132" s="100"/>
      <c r="J132" s="100"/>
      <c r="K132" s="100"/>
      <c r="L132" s="100"/>
      <c r="M132" s="100"/>
      <c r="N132" s="100"/>
      <c r="O132" s="100"/>
      <c r="P132" s="100"/>
      <c r="Q132" s="100"/>
      <c r="R132" s="100"/>
      <c r="S132" s="100"/>
      <c r="T132" s="100"/>
      <c r="U132" s="100"/>
    </row>
    <row r="133" spans="2:21" ht="20.5" customHeight="1" thickBot="1">
      <c r="B133" s="102"/>
      <c r="C133" s="100"/>
      <c r="D133" s="100"/>
      <c r="E133" s="103" t="s">
        <v>13</v>
      </c>
      <c r="F133" s="104" t="s">
        <v>14</v>
      </c>
      <c r="G133" s="105" t="s">
        <v>15</v>
      </c>
      <c r="H133" s="106" t="s">
        <v>16</v>
      </c>
      <c r="I133" s="103" t="s">
        <v>17</v>
      </c>
      <c r="J133" s="104" t="s">
        <v>18</v>
      </c>
      <c r="K133" s="105" t="s">
        <v>19</v>
      </c>
      <c r="L133" s="106" t="s">
        <v>20</v>
      </c>
      <c r="M133" s="103" t="s">
        <v>21</v>
      </c>
      <c r="N133" s="104" t="s">
        <v>22</v>
      </c>
      <c r="O133" s="105" t="s">
        <v>23</v>
      </c>
      <c r="P133" s="106" t="s">
        <v>24</v>
      </c>
      <c r="Q133" s="103" t="s">
        <v>25</v>
      </c>
      <c r="R133" s="104" t="s">
        <v>26</v>
      </c>
      <c r="S133" s="105" t="s">
        <v>27</v>
      </c>
      <c r="T133" s="106" t="s">
        <v>28</v>
      </c>
      <c r="U133" s="107">
        <v>2024</v>
      </c>
    </row>
    <row r="134" spans="2:21" ht="20.5" customHeight="1">
      <c r="B134" s="417" t="s">
        <v>0</v>
      </c>
      <c r="C134" s="420" t="s">
        <v>12</v>
      </c>
      <c r="D134" s="108" t="s">
        <v>51</v>
      </c>
      <c r="E134" s="109">
        <v>8.6121078342926094E-2</v>
      </c>
      <c r="F134" s="110">
        <v>0.10196369046902234</v>
      </c>
      <c r="G134" s="111">
        <v>9.7880150257983536E-2</v>
      </c>
      <c r="H134" s="112">
        <v>9.5516097794703284E-2</v>
      </c>
      <c r="I134" s="109">
        <v>0.19545693672019776</v>
      </c>
      <c r="J134" s="110">
        <v>7.9904556860708423E-2</v>
      </c>
      <c r="K134" s="111">
        <v>0.14679075023412122</v>
      </c>
      <c r="L134" s="112">
        <v>0.15249750475648352</v>
      </c>
      <c r="M134" s="109">
        <v>0.1281299364876276</v>
      </c>
      <c r="N134" s="110">
        <v>0.26850011227498322</v>
      </c>
      <c r="O134" s="111">
        <v>0.1388284774278957</v>
      </c>
      <c r="P134" s="112">
        <v>0.19449537170192971</v>
      </c>
      <c r="Q134" s="109">
        <v>0.13348407851019412</v>
      </c>
      <c r="R134" s="110">
        <v>0.10565774154161933</v>
      </c>
      <c r="S134" s="111">
        <v>0.16622416835175741</v>
      </c>
      <c r="T134" s="112">
        <v>0.13965063511084536</v>
      </c>
      <c r="U134" s="113">
        <v>0.14010523915389991</v>
      </c>
    </row>
    <row r="135" spans="2:21" ht="20.5" customHeight="1">
      <c r="B135" s="418"/>
      <c r="C135" s="421"/>
      <c r="D135" s="114" t="s">
        <v>30</v>
      </c>
      <c r="E135" s="115">
        <v>4.4021159918685653E-2</v>
      </c>
      <c r="F135" s="116">
        <v>6.1439356138672734E-2</v>
      </c>
      <c r="G135" s="117">
        <v>6.3054828908102753E-2</v>
      </c>
      <c r="H135" s="118">
        <v>5.6526667355766759E-2</v>
      </c>
      <c r="I135" s="115">
        <v>8.4078000179186874E-2</v>
      </c>
      <c r="J135" s="116">
        <v>5.258207905959654E-2</v>
      </c>
      <c r="K135" s="117">
        <v>0.11594547286014273</v>
      </c>
      <c r="L135" s="118">
        <v>8.6141785097949383E-2</v>
      </c>
      <c r="M135" s="115">
        <v>0.1189189277665906</v>
      </c>
      <c r="N135" s="116">
        <v>0.21253473187046995</v>
      </c>
      <c r="O135" s="117">
        <v>8.8846513273482586E-2</v>
      </c>
      <c r="P135" s="118">
        <v>0.15119721683409271</v>
      </c>
      <c r="Q135" s="115">
        <v>9.8868879606231447E-2</v>
      </c>
      <c r="R135" s="116">
        <v>6.4414468541597408E-2</v>
      </c>
      <c r="S135" s="117">
        <v>0.1130407483841086</v>
      </c>
      <c r="T135" s="118">
        <v>9.5582898905986036E-2</v>
      </c>
      <c r="U135" s="118">
        <v>9.3484524226386007E-2</v>
      </c>
    </row>
    <row r="136" spans="2:21" ht="20.5" customHeight="1" thickBot="1">
      <c r="B136" s="418"/>
      <c r="C136" s="422"/>
      <c r="D136" s="119" t="s">
        <v>31</v>
      </c>
      <c r="E136" s="120">
        <v>4.2100214953623941E-2</v>
      </c>
      <c r="F136" s="121">
        <v>4.0524662327957865E-2</v>
      </c>
      <c r="G136" s="122">
        <v>3.4825784594931485E-2</v>
      </c>
      <c r="H136" s="123">
        <v>3.8989796728857169E-2</v>
      </c>
      <c r="I136" s="120">
        <v>0.11137947582981622</v>
      </c>
      <c r="J136" s="121">
        <v>2.7322790494896457E-2</v>
      </c>
      <c r="K136" s="122">
        <v>3.0845490541699903E-2</v>
      </c>
      <c r="L136" s="123">
        <v>6.6356104305339864E-2</v>
      </c>
      <c r="M136" s="120">
        <v>9.2111717456920348E-3</v>
      </c>
      <c r="N136" s="121">
        <v>5.5966225314444104E-2</v>
      </c>
      <c r="O136" s="122">
        <v>4.9982328967736495E-2</v>
      </c>
      <c r="P136" s="123">
        <v>4.3298688527057899E-2</v>
      </c>
      <c r="Q136" s="120">
        <v>3.4615612517438811E-2</v>
      </c>
      <c r="R136" s="121">
        <v>4.1243746514439086E-2</v>
      </c>
      <c r="S136" s="122">
        <v>5.3183944801014203E-2</v>
      </c>
      <c r="T136" s="123">
        <v>4.4068211805220955E-2</v>
      </c>
      <c r="U136" s="123">
        <v>4.6621151476922286E-2</v>
      </c>
    </row>
    <row r="137" spans="2:21" ht="6.75" customHeight="1" thickBot="1">
      <c r="B137" s="418"/>
      <c r="C137" s="100"/>
      <c r="D137" s="100"/>
      <c r="E137" s="100"/>
      <c r="F137" s="100"/>
      <c r="G137" s="100"/>
      <c r="H137" s="100"/>
      <c r="I137" s="100"/>
      <c r="J137" s="100"/>
      <c r="K137" s="100"/>
      <c r="L137" s="100"/>
      <c r="M137" s="100"/>
      <c r="N137" s="100"/>
      <c r="O137" s="100"/>
      <c r="P137" s="100"/>
      <c r="Q137" s="100"/>
      <c r="R137" s="100"/>
      <c r="S137" s="100"/>
      <c r="T137" s="100"/>
      <c r="U137" s="124"/>
    </row>
    <row r="138" spans="2:21" ht="20.5" customHeight="1">
      <c r="B138" s="418"/>
      <c r="C138" s="420" t="s">
        <v>1</v>
      </c>
      <c r="D138" s="108" t="s">
        <v>51</v>
      </c>
      <c r="E138" s="109">
        <v>6.2386876997483971E-2</v>
      </c>
      <c r="F138" s="110">
        <v>6.8778950042583567E-2</v>
      </c>
      <c r="G138" s="111">
        <v>6.2843242833962282E-2</v>
      </c>
      <c r="H138" s="112">
        <v>6.4644001277415555E-2</v>
      </c>
      <c r="I138" s="109">
        <v>0.14527405248952702</v>
      </c>
      <c r="J138" s="110">
        <v>4.1825247708244133E-2</v>
      </c>
      <c r="K138" s="111">
        <v>0.10091656951181603</v>
      </c>
      <c r="L138" s="112">
        <v>0.10682033444660405</v>
      </c>
      <c r="M138" s="109">
        <v>6.6255876020066606E-2</v>
      </c>
      <c r="N138" s="110">
        <v>0.22465397418128047</v>
      </c>
      <c r="O138" s="111">
        <v>0.10107173487188485</v>
      </c>
      <c r="P138" s="112">
        <v>0.14759119843755616</v>
      </c>
      <c r="Q138" s="109">
        <v>0.11227583067670109</v>
      </c>
      <c r="R138" s="110">
        <v>8.5990074874847028E-2</v>
      </c>
      <c r="S138" s="111">
        <v>0.10903885334836426</v>
      </c>
      <c r="T138" s="112">
        <v>0.10385767516787128</v>
      </c>
      <c r="U138" s="113">
        <v>0.10147708699750577</v>
      </c>
    </row>
    <row r="139" spans="2:21" ht="20.5" customHeight="1">
      <c r="B139" s="418"/>
      <c r="C139" s="421"/>
      <c r="D139" s="114" t="s">
        <v>30</v>
      </c>
      <c r="E139" s="115">
        <v>1.8562962779422269E-2</v>
      </c>
      <c r="F139" s="116">
        <v>2.3143835699743896E-2</v>
      </c>
      <c r="G139" s="117">
        <v>2.7821315858388582E-2</v>
      </c>
      <c r="H139" s="118">
        <v>2.3393838417484214E-2</v>
      </c>
      <c r="I139" s="115">
        <v>2.9718439744591284E-2</v>
      </c>
      <c r="J139" s="116">
        <v>1.3294894794043739E-2</v>
      </c>
      <c r="K139" s="117">
        <v>6.287042708887304E-2</v>
      </c>
      <c r="L139" s="118">
        <v>3.5732743475394346E-2</v>
      </c>
      <c r="M139" s="115">
        <v>5.6105795545837889E-2</v>
      </c>
      <c r="N139" s="116">
        <v>0.16174040951282057</v>
      </c>
      <c r="O139" s="117">
        <v>4.574976545734153E-2</v>
      </c>
      <c r="P139" s="118">
        <v>9.9354449936698841E-2</v>
      </c>
      <c r="Q139" s="115">
        <v>7.8189750655726739E-2</v>
      </c>
      <c r="R139" s="116">
        <v>4.3521961669145508E-2</v>
      </c>
      <c r="S139" s="117">
        <v>4.684345657284561E-2</v>
      </c>
      <c r="T139" s="118">
        <v>5.5999669999055542E-2</v>
      </c>
      <c r="U139" s="118">
        <v>5.1193967305278774E-2</v>
      </c>
    </row>
    <row r="140" spans="2:21" ht="20.5" customHeight="1" thickBot="1">
      <c r="B140" s="418"/>
      <c r="C140" s="422"/>
      <c r="D140" s="119" t="s">
        <v>31</v>
      </c>
      <c r="E140" s="120">
        <v>4.3824042108749128E-2</v>
      </c>
      <c r="F140" s="121">
        <v>4.5635287424094666E-2</v>
      </c>
      <c r="G140" s="122">
        <v>3.5022075226240769E-2</v>
      </c>
      <c r="H140" s="123">
        <v>4.1250312872327062E-2</v>
      </c>
      <c r="I140" s="120">
        <v>0.11555589138892061</v>
      </c>
      <c r="J140" s="121">
        <v>2.8530401674654295E-2</v>
      </c>
      <c r="K140" s="122">
        <v>3.8046143823133163E-2</v>
      </c>
      <c r="L140" s="123">
        <v>7.1087730290658874E-2</v>
      </c>
      <c r="M140" s="120">
        <v>1.0150243368787198E-2</v>
      </c>
      <c r="N140" s="121">
        <v>6.2914128988961926E-2</v>
      </c>
      <c r="O140" s="122">
        <v>5.5322155628157461E-2</v>
      </c>
      <c r="P140" s="123">
        <v>4.8237096267392268E-2</v>
      </c>
      <c r="Q140" s="120">
        <v>3.4086358250981018E-2</v>
      </c>
      <c r="R140" s="121">
        <v>4.24683958954108E-2</v>
      </c>
      <c r="S140" s="122">
        <v>6.2195655230922443E-2</v>
      </c>
      <c r="T140" s="123">
        <v>4.785827650487795E-2</v>
      </c>
      <c r="U140" s="123">
        <v>5.0283344326152918E-2</v>
      </c>
    </row>
    <row r="141" spans="2:21" ht="6.75" customHeight="1" thickBot="1">
      <c r="B141" s="418"/>
      <c r="C141" s="100"/>
      <c r="D141" s="100"/>
      <c r="E141" s="100"/>
      <c r="F141" s="100"/>
      <c r="G141" s="100"/>
      <c r="H141" s="100"/>
      <c r="I141" s="100"/>
      <c r="J141" s="100"/>
      <c r="K141" s="100"/>
      <c r="L141" s="100"/>
      <c r="M141" s="100"/>
      <c r="N141" s="100"/>
      <c r="O141" s="100"/>
      <c r="P141" s="100"/>
      <c r="Q141" s="100"/>
      <c r="R141" s="100"/>
      <c r="S141" s="100"/>
      <c r="T141" s="100"/>
      <c r="U141" s="124"/>
    </row>
    <row r="142" spans="2:21" ht="20.5" customHeight="1">
      <c r="B142" s="418"/>
      <c r="C142" s="420" t="s">
        <v>8</v>
      </c>
      <c r="D142" s="108" t="s">
        <v>51</v>
      </c>
      <c r="E142" s="109">
        <v>0.18225937661393729</v>
      </c>
      <c r="F142" s="110">
        <v>0.23930357296383428</v>
      </c>
      <c r="G142" s="111">
        <v>0.2527358678732618</v>
      </c>
      <c r="H142" s="112">
        <v>0.22537397846930701</v>
      </c>
      <c r="I142" s="109">
        <v>0.3937323745407133</v>
      </c>
      <c r="J142" s="110">
        <v>0.22105889809014434</v>
      </c>
      <c r="K142" s="111">
        <v>0.3101291086502822</v>
      </c>
      <c r="L142" s="112">
        <v>0.32453422786183572</v>
      </c>
      <c r="M142" s="109">
        <v>0.38700589426237675</v>
      </c>
      <c r="N142" s="110">
        <v>0.43384012220349027</v>
      </c>
      <c r="O142" s="111">
        <v>0.30613431123437079</v>
      </c>
      <c r="P142" s="112">
        <v>0.38500651506571332</v>
      </c>
      <c r="Q142" s="109">
        <v>0.21982727354420395</v>
      </c>
      <c r="R142" s="110">
        <v>0.19144751797051887</v>
      </c>
      <c r="S142" s="111">
        <v>0.38401996842584796</v>
      </c>
      <c r="T142" s="112">
        <v>0.28389300794987382</v>
      </c>
      <c r="U142" s="113">
        <v>0.29600565608165746</v>
      </c>
    </row>
    <row r="143" spans="2:21" ht="20.5" customHeight="1">
      <c r="B143" s="418"/>
      <c r="C143" s="421"/>
      <c r="D143" s="114" t="s">
        <v>30</v>
      </c>
      <c r="E143" s="115">
        <v>0.14714271494361456</v>
      </c>
      <c r="F143" s="116">
        <v>0.21993094623622508</v>
      </c>
      <c r="G143" s="117">
        <v>0.21877950179062092</v>
      </c>
      <c r="H143" s="118">
        <v>0.19589390936572929</v>
      </c>
      <c r="I143" s="115">
        <v>0.29885572390186571</v>
      </c>
      <c r="J143" s="116">
        <v>0.19821383386794816</v>
      </c>
      <c r="K143" s="117">
        <v>0.30492303524147091</v>
      </c>
      <c r="L143" s="118">
        <v>0.2760004448352425</v>
      </c>
      <c r="M143" s="115">
        <v>0.38172388418293002</v>
      </c>
      <c r="N143" s="116">
        <v>0.40407574615495345</v>
      </c>
      <c r="O143" s="117">
        <v>0.27981471761554261</v>
      </c>
      <c r="P143" s="118">
        <v>0.36176749468751751</v>
      </c>
      <c r="Q143" s="115">
        <v>0.18305792144150099</v>
      </c>
      <c r="R143" s="116">
        <v>0.15554696148011896</v>
      </c>
      <c r="S143" s="117">
        <v>0.36515953328397638</v>
      </c>
      <c r="T143" s="118">
        <v>0.25509971090651473</v>
      </c>
      <c r="U143" s="118">
        <v>0.26416614082078183</v>
      </c>
    </row>
    <row r="144" spans="2:21" ht="20.5" customHeight="1" thickBot="1">
      <c r="B144" s="419"/>
      <c r="C144" s="422"/>
      <c r="D144" s="119" t="s">
        <v>31</v>
      </c>
      <c r="E144" s="120">
        <v>3.5117641291463032E-2</v>
      </c>
      <c r="F144" s="121">
        <v>1.9373595869123576E-2</v>
      </c>
      <c r="G144" s="122">
        <v>3.3958221536218219E-2</v>
      </c>
      <c r="H144" s="123">
        <v>2.9481345125725616E-2</v>
      </c>
      <c r="I144" s="120">
        <v>9.4878219750198028E-2</v>
      </c>
      <c r="J144" s="121">
        <v>2.2846355277613292E-2</v>
      </c>
      <c r="K144" s="122">
        <v>5.2070405902416078E-3</v>
      </c>
      <c r="L144" s="123">
        <v>4.8535091664838534E-2</v>
      </c>
      <c r="M144" s="120">
        <v>5.2821736484175274E-3</v>
      </c>
      <c r="N144" s="121">
        <v>2.9766279037020896E-2</v>
      </c>
      <c r="O144" s="122">
        <v>2.6320749834466316E-2</v>
      </c>
      <c r="P144" s="123">
        <v>2.3240309079569223E-2</v>
      </c>
      <c r="Q144" s="120">
        <v>3.6770316890478785E-2</v>
      </c>
      <c r="R144" s="121">
        <v>3.5901862376512314E-2</v>
      </c>
      <c r="S144" s="122">
        <v>1.8861974501450943E-2</v>
      </c>
      <c r="T144" s="123">
        <v>2.8794595810264265E-2</v>
      </c>
      <c r="U144" s="123">
        <v>3.1840807085780229E-2</v>
      </c>
    </row>
    <row r="145" spans="2:21" ht="6.75" customHeight="1" thickBot="1">
      <c r="B145" s="100"/>
      <c r="C145" s="100"/>
      <c r="D145" s="100"/>
      <c r="E145" s="100"/>
      <c r="F145" s="100"/>
      <c r="G145" s="100"/>
      <c r="H145" s="100"/>
      <c r="I145" s="100"/>
      <c r="J145" s="100"/>
      <c r="K145" s="100"/>
      <c r="L145" s="100"/>
      <c r="M145" s="100"/>
      <c r="N145" s="100"/>
      <c r="O145" s="100"/>
      <c r="P145" s="100"/>
      <c r="Q145" s="100"/>
      <c r="R145" s="100"/>
      <c r="S145" s="100"/>
      <c r="T145" s="100"/>
      <c r="U145" s="100"/>
    </row>
    <row r="146" spans="2:21" ht="20.5" customHeight="1">
      <c r="B146" s="411" t="s">
        <v>9</v>
      </c>
      <c r="C146" s="420" t="s">
        <v>12</v>
      </c>
      <c r="D146" s="108" t="s">
        <v>51</v>
      </c>
      <c r="E146" s="109">
        <v>4.5971827237261287E-2</v>
      </c>
      <c r="F146" s="110">
        <v>3.9290536087273856E-2</v>
      </c>
      <c r="G146" s="111">
        <v>8.7550566660588497E-2</v>
      </c>
      <c r="H146" s="112">
        <v>6.5406252573367435E-2</v>
      </c>
      <c r="I146" s="109">
        <v>0.13116246953587404</v>
      </c>
      <c r="J146" s="110">
        <v>3.0148246957261978E-2</v>
      </c>
      <c r="K146" s="111">
        <v>7.6238681531244898E-2</v>
      </c>
      <c r="L146" s="112">
        <v>7.582190539346316E-2</v>
      </c>
      <c r="M146" s="109">
        <v>3.9165215194849265E-2</v>
      </c>
      <c r="N146" s="110">
        <v>0.11145196358037239</v>
      </c>
      <c r="O146" s="111">
        <v>6.8360589629092111E-2</v>
      </c>
      <c r="P146" s="112">
        <v>7.2795626345029715E-2</v>
      </c>
      <c r="Q146" s="109">
        <v>4.6888161335520297E-2</v>
      </c>
      <c r="R146" s="110">
        <v>3.7947735745792202E-2</v>
      </c>
      <c r="S146" s="111">
        <v>0.10344846664980263</v>
      </c>
      <c r="T146" s="112">
        <v>5.5197620480014628E-2</v>
      </c>
      <c r="U146" s="113">
        <v>7.0826617295756122E-2</v>
      </c>
    </row>
    <row r="147" spans="2:21" ht="20.5" customHeight="1">
      <c r="B147" s="412"/>
      <c r="C147" s="421"/>
      <c r="D147" s="114" t="s">
        <v>30</v>
      </c>
      <c r="E147" s="115">
        <v>1.178532639479273E-2</v>
      </c>
      <c r="F147" s="116">
        <v>1.1900623796640345E-2</v>
      </c>
      <c r="G147" s="117">
        <v>2.4794635924287701E-2</v>
      </c>
      <c r="H147" s="118">
        <v>1.8485610383468944E-2</v>
      </c>
      <c r="I147" s="115">
        <v>2.3592713486552994E-2</v>
      </c>
      <c r="J147" s="116">
        <v>1.7546384617496597E-2</v>
      </c>
      <c r="K147" s="117">
        <v>3.9293507596760445E-2</v>
      </c>
      <c r="L147" s="118">
        <v>2.7717500685726534E-2</v>
      </c>
      <c r="M147" s="115">
        <v>2.6715289780674292E-2</v>
      </c>
      <c r="N147" s="116">
        <v>6.2632969049787657E-2</v>
      </c>
      <c r="O147" s="117">
        <v>3.7813105382602102E-2</v>
      </c>
      <c r="P147" s="118">
        <v>4.2566063536812394E-2</v>
      </c>
      <c r="Q147" s="115">
        <v>1.8284793707976716E-2</v>
      </c>
      <c r="R147" s="116">
        <v>8.7067169924340548E-3</v>
      </c>
      <c r="S147" s="117">
        <v>4.1330687921846437E-2</v>
      </c>
      <c r="T147" s="118">
        <v>2.0220140502232677E-2</v>
      </c>
      <c r="U147" s="118">
        <v>3.1937957412637587E-2</v>
      </c>
    </row>
    <row r="148" spans="2:21" ht="20.5" customHeight="1" thickBot="1">
      <c r="B148" s="412"/>
      <c r="C148" s="422"/>
      <c r="D148" s="119" t="s">
        <v>31</v>
      </c>
      <c r="E148" s="120">
        <v>3.4186237636143833E-2</v>
      </c>
      <c r="F148" s="121">
        <v>2.7389912290633561E-2</v>
      </c>
      <c r="G148" s="122">
        <v>6.2755973166894685E-2</v>
      </c>
      <c r="H148" s="123">
        <v>4.6920609568309742E-2</v>
      </c>
      <c r="I148" s="120">
        <v>0.10756979198530064</v>
      </c>
      <c r="J148" s="121">
        <v>1.2601921024045424E-2</v>
      </c>
      <c r="K148" s="122">
        <v>3.6945249197836538E-2</v>
      </c>
      <c r="L148" s="123">
        <v>4.8104463665378322E-2</v>
      </c>
      <c r="M148" s="120">
        <v>1.2449932637703618E-2</v>
      </c>
      <c r="N148" s="121">
        <v>4.8819498912250965E-2</v>
      </c>
      <c r="O148" s="122">
        <v>3.0547737593618517E-2</v>
      </c>
      <c r="P148" s="123">
        <v>3.0229812756622808E-2</v>
      </c>
      <c r="Q148" s="120">
        <v>2.8603904683877239E-2</v>
      </c>
      <c r="R148" s="121">
        <v>2.9241829444935662E-2</v>
      </c>
      <c r="S148" s="122">
        <v>6.211991421178642E-2</v>
      </c>
      <c r="T148" s="123">
        <v>3.4978380476103015E-2</v>
      </c>
      <c r="U148" s="123">
        <v>3.8888895951755674E-2</v>
      </c>
    </row>
    <row r="149" spans="2:21" ht="6.75" customHeight="1" thickBot="1">
      <c r="B149" s="412"/>
      <c r="C149" s="100"/>
      <c r="D149" s="100"/>
      <c r="E149" s="100"/>
      <c r="F149" s="100"/>
      <c r="G149" s="100"/>
      <c r="H149" s="100"/>
      <c r="I149" s="100"/>
      <c r="J149" s="100"/>
      <c r="K149" s="100"/>
      <c r="L149" s="100"/>
      <c r="M149" s="100"/>
      <c r="N149" s="100"/>
      <c r="O149" s="100"/>
      <c r="P149" s="100"/>
      <c r="Q149" s="100"/>
      <c r="R149" s="100"/>
      <c r="S149" s="100"/>
      <c r="T149" s="100"/>
      <c r="U149" s="100"/>
    </row>
    <row r="150" spans="2:21" ht="20.5" customHeight="1">
      <c r="B150" s="412"/>
      <c r="C150" s="420" t="s">
        <v>1</v>
      </c>
      <c r="D150" s="108" t="s">
        <v>51</v>
      </c>
      <c r="E150" s="109">
        <v>3.4342854445688291E-2</v>
      </c>
      <c r="F150" s="110">
        <v>3.5171004600134177E-2</v>
      </c>
      <c r="G150" s="111">
        <v>7.6532939970324912E-2</v>
      </c>
      <c r="H150" s="112">
        <v>5.5916691395844702E-2</v>
      </c>
      <c r="I150" s="109">
        <v>0.12080533100085224</v>
      </c>
      <c r="J150" s="110">
        <v>1.5010988255418849E-2</v>
      </c>
      <c r="K150" s="111">
        <v>5.7810265773710512E-2</v>
      </c>
      <c r="L150" s="112">
        <v>6.0599398020313014E-2</v>
      </c>
      <c r="M150" s="109">
        <v>1.7560702993767833E-2</v>
      </c>
      <c r="N150" s="110">
        <v>7.9139808801093586E-2</v>
      </c>
      <c r="O150" s="111">
        <v>5.7172668273243306E-2</v>
      </c>
      <c r="P150" s="112">
        <v>4.9852451438997449E-2</v>
      </c>
      <c r="Q150" s="109">
        <v>3.5761300555700072E-2</v>
      </c>
      <c r="R150" s="110">
        <v>3.1588704680003028E-2</v>
      </c>
      <c r="S150" s="111">
        <v>8.5496113496467852E-2</v>
      </c>
      <c r="T150" s="112">
        <v>4.3913358641006379E-2</v>
      </c>
      <c r="U150" s="113">
        <v>5.3412628488359024E-2</v>
      </c>
    </row>
    <row r="151" spans="2:21" ht="20.5" customHeight="1">
      <c r="B151" s="412"/>
      <c r="C151" s="421"/>
      <c r="D151" s="114" t="s">
        <v>30</v>
      </c>
      <c r="E151" s="115">
        <v>4.483123957033816E-4</v>
      </c>
      <c r="F151" s="116">
        <v>1.1434187623989039E-4</v>
      </c>
      <c r="G151" s="117">
        <v>1.8529703038350036E-4</v>
      </c>
      <c r="H151" s="118">
        <v>2.2499874503372118E-4</v>
      </c>
      <c r="I151" s="115">
        <v>8.4404838384253297E-4</v>
      </c>
      <c r="J151" s="116">
        <v>1.8140815862959327E-3</v>
      </c>
      <c r="K151" s="117">
        <v>1.5260273084853634E-2</v>
      </c>
      <c r="L151" s="118">
        <v>6.8586670710124083E-3</v>
      </c>
      <c r="M151" s="115">
        <v>3.9886782709163491E-3</v>
      </c>
      <c r="N151" s="116">
        <v>2.4719047131544578E-2</v>
      </c>
      <c r="O151" s="117">
        <v>2.2447852186461885E-2</v>
      </c>
      <c r="P151" s="118">
        <v>1.6122754418411916E-2</v>
      </c>
      <c r="Q151" s="115">
        <v>5.7213262683879053E-3</v>
      </c>
      <c r="R151" s="116">
        <v>1.0309291729010458E-3</v>
      </c>
      <c r="S151" s="117">
        <v>1.4439676342146365E-2</v>
      </c>
      <c r="T151" s="118">
        <v>6.1693463227051326E-3</v>
      </c>
      <c r="U151" s="118">
        <v>1.0025643254491385E-2</v>
      </c>
    </row>
    <row r="152" spans="2:21" ht="20.5" customHeight="1" thickBot="1">
      <c r="B152" s="412"/>
      <c r="C152" s="422"/>
      <c r="D152" s="119" t="s">
        <v>31</v>
      </c>
      <c r="E152" s="120">
        <v>3.3894480988639855E-2</v>
      </c>
      <c r="F152" s="121">
        <v>3.505666272389428E-2</v>
      </c>
      <c r="G152" s="122">
        <v>7.6347669947233424E-2</v>
      </c>
      <c r="H152" s="123">
        <v>5.5691692650810996E-2</v>
      </c>
      <c r="I152" s="120">
        <v>0.11996128261700963</v>
      </c>
      <c r="J152" s="121">
        <v>1.3196918346581979E-2</v>
      </c>
      <c r="K152" s="122">
        <v>4.2550032216561076E-2</v>
      </c>
      <c r="L152" s="123">
        <v>5.3740750453011119E-2</v>
      </c>
      <c r="M152" s="120">
        <v>1.3572032997396583E-2</v>
      </c>
      <c r="N152" s="121">
        <v>5.4420910738841206E-2</v>
      </c>
      <c r="O152" s="122">
        <v>3.4724816086781136E-2</v>
      </c>
      <c r="P152" s="123">
        <v>3.3729754759740244E-2</v>
      </c>
      <c r="Q152" s="120">
        <v>3.0039992565784237E-2</v>
      </c>
      <c r="R152" s="121">
        <v>3.0557775507101988E-2</v>
      </c>
      <c r="S152" s="122">
        <v>7.1056437154321542E-2</v>
      </c>
      <c r="T152" s="123">
        <v>3.7744022691431033E-2</v>
      </c>
      <c r="U152" s="123">
        <v>4.3387017768275679E-2</v>
      </c>
    </row>
    <row r="153" spans="2:21" ht="6.75" customHeight="1" thickBot="1">
      <c r="B153" s="412"/>
      <c r="C153" s="100"/>
      <c r="D153" s="100"/>
      <c r="E153" s="100"/>
      <c r="F153" s="100"/>
      <c r="G153" s="100"/>
      <c r="H153" s="100"/>
      <c r="I153" s="100"/>
      <c r="J153" s="100"/>
      <c r="K153" s="100"/>
      <c r="L153" s="100"/>
      <c r="M153" s="100"/>
      <c r="N153" s="100"/>
      <c r="O153" s="100"/>
      <c r="P153" s="100"/>
      <c r="Q153" s="100"/>
      <c r="R153" s="100"/>
      <c r="S153" s="100"/>
      <c r="T153" s="100"/>
      <c r="U153" s="100"/>
    </row>
    <row r="154" spans="2:21" ht="20.5" customHeight="1">
      <c r="B154" s="412"/>
      <c r="C154" s="420" t="s">
        <v>8</v>
      </c>
      <c r="D154" s="108" t="s">
        <v>51</v>
      </c>
      <c r="E154" s="109">
        <v>0.11867467878792083</v>
      </c>
      <c r="F154" s="110">
        <v>5.2713397586039476E-2</v>
      </c>
      <c r="G154" s="111">
        <v>0.1279066489144115</v>
      </c>
      <c r="H154" s="112">
        <v>0.1023505904064103</v>
      </c>
      <c r="I154" s="109">
        <v>0.1827851190729215</v>
      </c>
      <c r="J154" s="110">
        <v>0.10820467294351085</v>
      </c>
      <c r="K154" s="111">
        <v>0.17767104132962053</v>
      </c>
      <c r="L154" s="112">
        <v>0.1555576691486282</v>
      </c>
      <c r="M154" s="109">
        <v>0.18765085865062908</v>
      </c>
      <c r="N154" s="110">
        <v>0.33063042175389279</v>
      </c>
      <c r="O154" s="111">
        <v>0.13008044410359371</v>
      </c>
      <c r="P154" s="112">
        <v>0.22079561193528488</v>
      </c>
      <c r="Q154" s="109">
        <v>0.11768107137399521</v>
      </c>
      <c r="R154" s="110">
        <v>8.4699915208984622E-2</v>
      </c>
      <c r="S154" s="111">
        <v>0.21766559936140586</v>
      </c>
      <c r="T154" s="112">
        <v>0.12946933316874526</v>
      </c>
      <c r="U154" s="113">
        <v>0.16910422684444884</v>
      </c>
    </row>
    <row r="155" spans="2:21" ht="20.5" customHeight="1">
      <c r="B155" s="412"/>
      <c r="C155" s="421"/>
      <c r="D155" s="114" t="s">
        <v>30</v>
      </c>
      <c r="E155" s="115">
        <v>8.2662888891179662E-2</v>
      </c>
      <c r="F155" s="116">
        <v>5.0304415659091328E-2</v>
      </c>
      <c r="G155" s="117">
        <v>0.1149353288824749</v>
      </c>
      <c r="H155" s="118">
        <v>8.9577012060331487E-2</v>
      </c>
      <c r="I155" s="115">
        <v>0.13697792717870691</v>
      </c>
      <c r="J155" s="116">
        <v>9.8671201953059548E-2</v>
      </c>
      <c r="K155" s="117">
        <v>0.17157550742812194</v>
      </c>
      <c r="L155" s="118">
        <v>0.13697644131496386</v>
      </c>
      <c r="M155" s="115">
        <v>0.18291300913612635</v>
      </c>
      <c r="N155" s="116">
        <v>0.31980910001710483</v>
      </c>
      <c r="O155" s="117">
        <v>0.12257784058819471</v>
      </c>
      <c r="P155" s="118">
        <v>0.2131444331177785</v>
      </c>
      <c r="Q155" s="115">
        <v>9.8217888749050936E-2</v>
      </c>
      <c r="R155" s="116">
        <v>6.5139812844223252E-2</v>
      </c>
      <c r="S155" s="117">
        <v>0.21241768761007834</v>
      </c>
      <c r="T155" s="118">
        <v>0.11270085064871897</v>
      </c>
      <c r="U155" s="118">
        <v>0.15560232167522595</v>
      </c>
    </row>
    <row r="156" spans="2:21" ht="20.5" customHeight="1" thickBot="1">
      <c r="B156" s="413"/>
      <c r="C156" s="422"/>
      <c r="D156" s="119" t="s">
        <v>31</v>
      </c>
      <c r="E156" s="120">
        <v>3.601026290584091E-2</v>
      </c>
      <c r="F156" s="121">
        <v>2.4089819269481538E-3</v>
      </c>
      <c r="G156" s="122">
        <v>1.2971418956008719E-2</v>
      </c>
      <c r="H156" s="123">
        <v>1.2773418723571149E-2</v>
      </c>
      <c r="I156" s="120">
        <v>4.5807406944385752E-2</v>
      </c>
      <c r="J156" s="121">
        <v>9.5337720689808864E-3</v>
      </c>
      <c r="K156" s="122">
        <v>6.0958058584309202E-3</v>
      </c>
      <c r="L156" s="123">
        <v>1.8581493451698076E-2</v>
      </c>
      <c r="M156" s="120">
        <v>4.7378495145026225E-3</v>
      </c>
      <c r="N156" s="121">
        <v>1.0824236258505881E-2</v>
      </c>
      <c r="O156" s="122">
        <v>7.5042544901488322E-3</v>
      </c>
      <c r="P156" s="123">
        <v>7.6526686538738323E-3</v>
      </c>
      <c r="Q156" s="120">
        <v>1.9467020324222657E-2</v>
      </c>
      <c r="R156" s="121">
        <v>1.9566873335149219E-2</v>
      </c>
      <c r="S156" s="122">
        <v>5.2636336902571442E-3</v>
      </c>
      <c r="T156" s="123">
        <v>1.6775241719911852E-2</v>
      </c>
      <c r="U156" s="123">
        <v>1.3503289903897138E-2</v>
      </c>
    </row>
    <row r="157" spans="2:21" ht="6.75" customHeight="1" thickBot="1">
      <c r="B157" s="100"/>
      <c r="C157" s="100"/>
      <c r="D157" s="100"/>
      <c r="E157" s="100"/>
      <c r="F157" s="100"/>
      <c r="G157" s="100"/>
      <c r="H157" s="100"/>
      <c r="I157" s="100"/>
      <c r="J157" s="100"/>
      <c r="K157" s="100"/>
      <c r="L157" s="100"/>
      <c r="M157" s="100"/>
      <c r="N157" s="100"/>
      <c r="O157" s="100"/>
      <c r="P157" s="100"/>
      <c r="Q157" s="100"/>
      <c r="R157" s="100"/>
      <c r="S157" s="100"/>
      <c r="T157" s="100"/>
      <c r="U157" s="100"/>
    </row>
    <row r="158" spans="2:21" ht="20.5" customHeight="1">
      <c r="B158" s="405" t="s">
        <v>449</v>
      </c>
      <c r="C158" s="352" t="s">
        <v>12</v>
      </c>
      <c r="D158" s="108" t="s">
        <v>51</v>
      </c>
      <c r="E158" s="109">
        <v>7.4363016176404936E-2</v>
      </c>
      <c r="F158" s="110">
        <v>8.8205596427494676E-2</v>
      </c>
      <c r="G158" s="111">
        <v>8.6717612496174282E-2</v>
      </c>
      <c r="H158" s="112">
        <v>8.3284962601394147E-2</v>
      </c>
      <c r="I158" s="109">
        <v>0.16775617276156563</v>
      </c>
      <c r="J158" s="110">
        <v>6.2106754948810183E-2</v>
      </c>
      <c r="K158" s="111">
        <v>0.12249193950059686</v>
      </c>
      <c r="L158" s="112">
        <v>0.12617355772617497</v>
      </c>
      <c r="M158" s="109">
        <v>0.10167847595846807</v>
      </c>
      <c r="N158" s="110">
        <v>0.23981784926998709</v>
      </c>
      <c r="O158" s="111">
        <v>0.12290886286164822</v>
      </c>
      <c r="P158" s="112">
        <v>0.16792365648976873</v>
      </c>
      <c r="Q158" s="109">
        <v>0.11701258882187314</v>
      </c>
      <c r="R158" s="110">
        <v>9.166021961822278E-2</v>
      </c>
      <c r="S158" s="111">
        <v>0.1500502574471872</v>
      </c>
      <c r="T158" s="112">
        <v>0.12353963609826857</v>
      </c>
      <c r="U158" s="113">
        <v>0.121403828187823</v>
      </c>
    </row>
    <row r="159" spans="2:21" ht="6.75" customHeight="1" thickBot="1">
      <c r="B159" s="406"/>
      <c r="C159" s="100"/>
      <c r="D159" s="100"/>
      <c r="E159" s="100"/>
      <c r="F159" s="100"/>
      <c r="G159" s="100"/>
      <c r="H159" s="100"/>
      <c r="I159" s="100"/>
      <c r="J159" s="100"/>
      <c r="K159" s="100"/>
      <c r="L159" s="100"/>
      <c r="M159" s="100"/>
      <c r="N159" s="100"/>
      <c r="O159" s="100"/>
      <c r="P159" s="100"/>
      <c r="Q159" s="100"/>
      <c r="R159" s="100"/>
      <c r="S159" s="100"/>
      <c r="T159" s="100"/>
      <c r="U159" s="124"/>
    </row>
    <row r="160" spans="2:21" ht="20.5" customHeight="1">
      <c r="B160" s="406"/>
      <c r="C160" s="352" t="s">
        <v>1</v>
      </c>
      <c r="D160" s="108" t="s">
        <v>51</v>
      </c>
      <c r="E160" s="109">
        <v>5.3826685424311183E-2</v>
      </c>
      <c r="F160" s="110">
        <v>5.9444115368134647E-2</v>
      </c>
      <c r="G160" s="111">
        <v>5.6295175853899544E-2</v>
      </c>
      <c r="H160" s="112">
        <v>5.6546919642322918E-2</v>
      </c>
      <c r="I160" s="109">
        <v>0.12534991020052458</v>
      </c>
      <c r="J160" s="110">
        <v>3.2793341048085949E-2</v>
      </c>
      <c r="K160" s="111">
        <v>8.5294279467738349E-2</v>
      </c>
      <c r="L160" s="112">
        <v>8.899073876772072E-2</v>
      </c>
      <c r="M160" s="109">
        <v>5.3226189344906423E-2</v>
      </c>
      <c r="N160" s="110">
        <v>0.20095008317104002</v>
      </c>
      <c r="O160" s="111">
        <v>9.1699831289795364E-2</v>
      </c>
      <c r="P160" s="112">
        <v>0.1284791786897404</v>
      </c>
      <c r="Q160" s="109">
        <v>9.8581623984390673E-2</v>
      </c>
      <c r="R160" s="110">
        <v>7.5045018801485716E-2</v>
      </c>
      <c r="S160" s="111">
        <v>9.8882342005436288E-2</v>
      </c>
      <c r="T160" s="112">
        <v>9.2259214727771918E-2</v>
      </c>
      <c r="U160" s="113">
        <v>8.8342634286761978E-2</v>
      </c>
    </row>
    <row r="161" spans="2:21" ht="6.75" customHeight="1" thickBot="1">
      <c r="B161" s="406"/>
      <c r="C161" s="100"/>
      <c r="D161" s="100"/>
      <c r="E161" s="100"/>
      <c r="F161" s="100"/>
      <c r="G161" s="100"/>
      <c r="H161" s="100"/>
      <c r="I161" s="100"/>
      <c r="J161" s="100"/>
      <c r="K161" s="100"/>
      <c r="L161" s="100"/>
      <c r="M161" s="100"/>
      <c r="N161" s="100"/>
      <c r="O161" s="100"/>
      <c r="P161" s="100"/>
      <c r="Q161" s="100"/>
      <c r="R161" s="100"/>
      <c r="S161" s="100"/>
      <c r="T161" s="100"/>
      <c r="U161" s="124"/>
    </row>
    <row r="162" spans="2:21" ht="20.5" customHeight="1" thickBot="1">
      <c r="B162" s="407"/>
      <c r="C162" s="353" t="s">
        <v>8</v>
      </c>
      <c r="D162" s="354" t="s">
        <v>51</v>
      </c>
      <c r="E162" s="355">
        <v>0.1613611036398083</v>
      </c>
      <c r="F162" s="356">
        <v>0.21138520852253606</v>
      </c>
      <c r="G162" s="357">
        <v>0.22164771187730423</v>
      </c>
      <c r="H162" s="358">
        <v>0.19881087138770573</v>
      </c>
      <c r="I162" s="355">
        <v>0.34150157624737459</v>
      </c>
      <c r="J162" s="356">
        <v>0.17569971695442504</v>
      </c>
      <c r="K162" s="357">
        <v>0.25643035275974846</v>
      </c>
      <c r="L162" s="358">
        <v>0.27033689740638178</v>
      </c>
      <c r="M162" s="355">
        <v>0.29699506277181409</v>
      </c>
      <c r="N162" s="356">
        <v>0.38425127725844654</v>
      </c>
      <c r="O162" s="357">
        <v>0.25014843222453553</v>
      </c>
      <c r="P162" s="358">
        <v>0.3219049269612918</v>
      </c>
      <c r="Q162" s="355">
        <v>0.19184500835124463</v>
      </c>
      <c r="R162" s="356">
        <v>0.16302020875950304</v>
      </c>
      <c r="S162" s="357">
        <v>0.34776963441260667</v>
      </c>
      <c r="T162" s="358">
        <v>0.24985943829567253</v>
      </c>
      <c r="U162" s="359">
        <v>0.25548753846256583</v>
      </c>
    </row>
    <row r="165" spans="2:21" ht="19" thickBot="1">
      <c r="B165" s="100"/>
      <c r="C165" s="100"/>
      <c r="D165" s="100"/>
      <c r="E165" s="125">
        <v>2025</v>
      </c>
      <c r="F165" s="100"/>
      <c r="G165" s="100"/>
      <c r="H165" s="100"/>
      <c r="I165" s="100"/>
      <c r="J165" s="100"/>
      <c r="K165" s="100"/>
      <c r="L165" s="100"/>
      <c r="M165" s="100"/>
      <c r="N165" s="100"/>
      <c r="O165" s="100"/>
      <c r="P165" s="100"/>
      <c r="Q165" s="100"/>
      <c r="R165" s="100"/>
      <c r="S165" s="100"/>
      <c r="T165" s="100"/>
      <c r="U165" s="100"/>
    </row>
    <row r="166" spans="2:21" ht="20.5" customHeight="1" thickBot="1">
      <c r="B166" s="102"/>
      <c r="C166" s="100"/>
      <c r="D166" s="100"/>
      <c r="E166" s="103" t="s">
        <v>13</v>
      </c>
      <c r="F166" s="104" t="s">
        <v>14</v>
      </c>
      <c r="G166" s="105" t="s">
        <v>15</v>
      </c>
      <c r="H166" s="106" t="s">
        <v>16</v>
      </c>
      <c r="I166" s="103" t="s">
        <v>17</v>
      </c>
      <c r="J166" s="104" t="s">
        <v>18</v>
      </c>
      <c r="K166" s="105" t="s">
        <v>19</v>
      </c>
      <c r="L166" s="106" t="s">
        <v>20</v>
      </c>
      <c r="M166" s="103" t="s">
        <v>21</v>
      </c>
      <c r="N166" s="104" t="s">
        <v>22</v>
      </c>
      <c r="O166" s="105" t="s">
        <v>23</v>
      </c>
      <c r="P166" s="106" t="s">
        <v>24</v>
      </c>
      <c r="Q166" s="103" t="s">
        <v>25</v>
      </c>
      <c r="R166" s="104" t="s">
        <v>26</v>
      </c>
      <c r="S166" s="105" t="s">
        <v>27</v>
      </c>
      <c r="T166" s="106" t="s">
        <v>28</v>
      </c>
      <c r="U166" s="107">
        <v>2025</v>
      </c>
    </row>
    <row r="167" spans="2:21" ht="20.5" customHeight="1">
      <c r="B167" s="417" t="s">
        <v>0</v>
      </c>
      <c r="C167" s="420" t="s">
        <v>12</v>
      </c>
      <c r="D167" s="108" t="s">
        <v>51</v>
      </c>
      <c r="E167" s="109">
        <v>6.373149040660768E-2</v>
      </c>
      <c r="F167" s="110">
        <v>8.354030350686735E-2</v>
      </c>
      <c r="G167" s="111">
        <v>8.186525989407431E-2</v>
      </c>
      <c r="H167" s="112">
        <v>7.7081762220376923E-2</v>
      </c>
      <c r="I167" s="109">
        <v>0.12338925559059251</v>
      </c>
      <c r="J167" s="110">
        <v>0.17365078112545124</v>
      </c>
      <c r="K167" s="111">
        <v>0.18062892329740024</v>
      </c>
      <c r="L167" s="112">
        <v>0.15895871407734824</v>
      </c>
      <c r="M167" s="109">
        <v>9.2952948328429749E-2</v>
      </c>
      <c r="N167" s="110">
        <v>0.18916393958951222</v>
      </c>
      <c r="O167" s="111">
        <v>0.19693379971780339</v>
      </c>
      <c r="P167" s="112">
        <v>0.16748020136569777</v>
      </c>
      <c r="Q167" s="109">
        <v>0.17943523077250925</v>
      </c>
      <c r="R167" s="110">
        <v>0.14895158054233176</v>
      </c>
      <c r="S167" s="111">
        <v>0.12105112483373412</v>
      </c>
      <c r="T167" s="112">
        <v>0.14897521985083267</v>
      </c>
      <c r="U167" s="113">
        <v>0.13432057439051664</v>
      </c>
    </row>
    <row r="168" spans="2:21" ht="20.5" customHeight="1">
      <c r="B168" s="418"/>
      <c r="C168" s="421"/>
      <c r="D168" s="114" t="s">
        <v>30</v>
      </c>
      <c r="E168" s="115">
        <v>4.0703301619171586E-2</v>
      </c>
      <c r="F168" s="116">
        <v>5.3672144589869228E-2</v>
      </c>
      <c r="G168" s="117">
        <v>6.1943365214117869E-2</v>
      </c>
      <c r="H168" s="118">
        <v>5.2164879777895509E-2</v>
      </c>
      <c r="I168" s="115">
        <v>6.2049852509215762E-2</v>
      </c>
      <c r="J168" s="116">
        <v>9.9840129449335471E-2</v>
      </c>
      <c r="K168" s="117">
        <v>0.1146980295395747</v>
      </c>
      <c r="L168" s="118">
        <v>9.2427265736808623E-2</v>
      </c>
      <c r="M168" s="115">
        <v>6.2885673917197155E-2</v>
      </c>
      <c r="N168" s="116">
        <v>0.11364227849234342</v>
      </c>
      <c r="O168" s="117">
        <v>0.14332319202369667</v>
      </c>
      <c r="P168" s="118">
        <v>0.1129058123619906</v>
      </c>
      <c r="Q168" s="115">
        <v>0.13268778505804135</v>
      </c>
      <c r="R168" s="116">
        <v>0.12226477672591436</v>
      </c>
      <c r="S168" s="117">
        <v>6.7158644868097125E-2</v>
      </c>
      <c r="T168" s="118">
        <v>0.1060421878475085</v>
      </c>
      <c r="U168" s="118">
        <v>8.9488108594202975E-2</v>
      </c>
    </row>
    <row r="169" spans="2:21" ht="20.5" customHeight="1" thickBot="1">
      <c r="B169" s="418"/>
      <c r="C169" s="422"/>
      <c r="D169" s="119" t="s">
        <v>31</v>
      </c>
      <c r="E169" s="120">
        <v>2.3028368325588171E-2</v>
      </c>
      <c r="F169" s="121">
        <v>2.9868394561627425E-2</v>
      </c>
      <c r="G169" s="122">
        <v>1.9922149192930474E-2</v>
      </c>
      <c r="H169" s="123">
        <v>2.4917106652884234E-2</v>
      </c>
      <c r="I169" s="120">
        <v>6.1339701515176072E-2</v>
      </c>
      <c r="J169" s="121">
        <v>7.3811520797532851E-2</v>
      </c>
      <c r="K169" s="122">
        <v>6.5931208861986598E-2</v>
      </c>
      <c r="L169" s="123">
        <v>6.6531911231054452E-2</v>
      </c>
      <c r="M169" s="120">
        <v>3.0067578627309296E-2</v>
      </c>
      <c r="N169" s="121">
        <v>7.5522358894457645E-2</v>
      </c>
      <c r="O169" s="122">
        <v>5.3611245025370104E-2</v>
      </c>
      <c r="P169" s="123">
        <v>5.457495950103361E-2</v>
      </c>
      <c r="Q169" s="120">
        <v>4.6747948734435309E-2</v>
      </c>
      <c r="R169" s="121">
        <v>2.6687407167050814E-2</v>
      </c>
      <c r="S169" s="122">
        <v>5.389293802350302E-2</v>
      </c>
      <c r="T169" s="123">
        <v>4.293355081388394E-2</v>
      </c>
      <c r="U169" s="123">
        <v>4.4832900685271397E-2</v>
      </c>
    </row>
    <row r="170" spans="2:21" ht="6.75" customHeight="1" thickBot="1">
      <c r="B170" s="418"/>
      <c r="C170" s="100"/>
      <c r="D170" s="100"/>
      <c r="E170" s="100"/>
      <c r="F170" s="100"/>
      <c r="G170" s="100"/>
      <c r="H170" s="100"/>
      <c r="I170" s="100"/>
      <c r="J170" s="100"/>
      <c r="K170" s="100"/>
      <c r="L170" s="100"/>
      <c r="M170" s="100"/>
      <c r="N170" s="100"/>
      <c r="O170" s="100"/>
      <c r="P170" s="100"/>
      <c r="Q170" s="100"/>
      <c r="R170" s="100"/>
      <c r="S170" s="100"/>
      <c r="T170" s="100"/>
      <c r="U170" s="124"/>
    </row>
    <row r="171" spans="2:21" ht="20.5" customHeight="1">
      <c r="B171" s="418"/>
      <c r="C171" s="420" t="s">
        <v>1</v>
      </c>
      <c r="D171" s="108" t="s">
        <v>51</v>
      </c>
      <c r="E171" s="109">
        <v>4.5697337412424106E-2</v>
      </c>
      <c r="F171" s="110">
        <v>5.8563829614867398E-2</v>
      </c>
      <c r="G171" s="111">
        <v>5.9751688249804993E-2</v>
      </c>
      <c r="H171" s="112">
        <v>5.4968164220617295E-2</v>
      </c>
      <c r="I171" s="109">
        <v>0.10094467396168659</v>
      </c>
      <c r="J171" s="110">
        <v>0.1387388801863994</v>
      </c>
      <c r="K171" s="111">
        <v>0.1542084249874939</v>
      </c>
      <c r="L171" s="112">
        <v>0.13162059369837595</v>
      </c>
      <c r="M171" s="109">
        <v>8.2607809474465693E-2</v>
      </c>
      <c r="N171" s="110">
        <v>0.17452605586839032</v>
      </c>
      <c r="O171" s="111">
        <v>0.18556802841103187</v>
      </c>
      <c r="P171" s="112">
        <v>0.15501024971036037</v>
      </c>
      <c r="Q171" s="109">
        <v>0.16019268130322806</v>
      </c>
      <c r="R171" s="110">
        <v>0.12675546432348106</v>
      </c>
      <c r="S171" s="111">
        <v>0.10747063760923949</v>
      </c>
      <c r="T171" s="112">
        <v>0.13087800295615051</v>
      </c>
      <c r="U171" s="113">
        <v>0.11437578870295058</v>
      </c>
    </row>
    <row r="172" spans="2:21" ht="20.5" customHeight="1">
      <c r="B172" s="418"/>
      <c r="C172" s="421"/>
      <c r="D172" s="114" t="s">
        <v>30</v>
      </c>
      <c r="E172" s="115">
        <v>2.0684114438276582E-2</v>
      </c>
      <c r="F172" s="116">
        <v>2.8329702340949656E-2</v>
      </c>
      <c r="G172" s="117">
        <v>3.7354388940669524E-2</v>
      </c>
      <c r="H172" s="118">
        <v>2.8583488978092621E-2</v>
      </c>
      <c r="I172" s="115">
        <v>3.8392061830451539E-2</v>
      </c>
      <c r="J172" s="116">
        <v>6.0373460092036313E-2</v>
      </c>
      <c r="K172" s="117">
        <v>7.8266614527688017E-2</v>
      </c>
      <c r="L172" s="118">
        <v>5.9579810637754166E-2</v>
      </c>
      <c r="M172" s="115">
        <v>5.2638226103181786E-2</v>
      </c>
      <c r="N172" s="116">
        <v>9.7128888312039904E-2</v>
      </c>
      <c r="O172" s="117">
        <v>0.12638597161091739</v>
      </c>
      <c r="P172" s="118">
        <v>9.7575495495325626E-2</v>
      </c>
      <c r="Q172" s="115">
        <v>0.11395863798615243</v>
      </c>
      <c r="R172" s="116">
        <v>9.6896082681365403E-2</v>
      </c>
      <c r="S172" s="117">
        <v>5.0410236893745256E-2</v>
      </c>
      <c r="T172" s="118">
        <v>8.5914050768120573E-2</v>
      </c>
      <c r="U172" s="118">
        <v>6.6820714912198639E-2</v>
      </c>
    </row>
    <row r="173" spans="2:21" ht="20.5" customHeight="1" thickBot="1">
      <c r="B173" s="418"/>
      <c r="C173" s="422"/>
      <c r="D173" s="119" t="s">
        <v>31</v>
      </c>
      <c r="E173" s="120">
        <v>2.5013300556817757E-2</v>
      </c>
      <c r="F173" s="121">
        <v>3.0234236729573361E-2</v>
      </c>
      <c r="G173" s="122">
        <v>2.2397393189574191E-2</v>
      </c>
      <c r="H173" s="123">
        <v>2.6384770469871664E-2</v>
      </c>
      <c r="I173" s="120">
        <v>6.2552651739484558E-2</v>
      </c>
      <c r="J173" s="121">
        <v>7.8365803977782394E-2</v>
      </c>
      <c r="K173" s="122">
        <v>7.5941841202630658E-2</v>
      </c>
      <c r="L173" s="123">
        <v>7.2040916252514894E-2</v>
      </c>
      <c r="M173" s="120">
        <v>2.9969803309926143E-2</v>
      </c>
      <c r="N173" s="121">
        <v>7.7397528560778028E-2</v>
      </c>
      <c r="O173" s="122">
        <v>5.9182557036111604E-2</v>
      </c>
      <c r="P173" s="123">
        <v>5.7435135859010146E-2</v>
      </c>
      <c r="Q173" s="120">
        <v>4.6234373287599974E-2</v>
      </c>
      <c r="R173" s="121">
        <v>2.985975152874901E-2</v>
      </c>
      <c r="S173" s="122">
        <v>5.7060697114994924E-2</v>
      </c>
      <c r="T173" s="123">
        <v>4.4964282690737198E-2</v>
      </c>
      <c r="U173" s="123">
        <v>4.7555309297829876E-2</v>
      </c>
    </row>
    <row r="174" spans="2:21" ht="6.75" customHeight="1" thickBot="1">
      <c r="B174" s="418"/>
      <c r="C174" s="100"/>
      <c r="D174" s="100"/>
      <c r="E174" s="100"/>
      <c r="F174" s="100"/>
      <c r="G174" s="100"/>
      <c r="H174" s="100"/>
      <c r="I174" s="100"/>
      <c r="J174" s="100"/>
      <c r="K174" s="100"/>
      <c r="L174" s="100"/>
      <c r="M174" s="100"/>
      <c r="N174" s="100"/>
      <c r="O174" s="100"/>
      <c r="P174" s="100"/>
      <c r="Q174" s="100"/>
      <c r="R174" s="100"/>
      <c r="S174" s="100"/>
      <c r="T174" s="100"/>
      <c r="U174" s="124"/>
    </row>
    <row r="175" spans="2:21" ht="20.5" customHeight="1">
      <c r="B175" s="418"/>
      <c r="C175" s="420" t="s">
        <v>8</v>
      </c>
      <c r="D175" s="108" t="s">
        <v>51</v>
      </c>
      <c r="E175" s="109">
        <v>0.15044172255810606</v>
      </c>
      <c r="F175" s="110">
        <v>0.19203607173233753</v>
      </c>
      <c r="G175" s="111">
        <v>0.17424381125849472</v>
      </c>
      <c r="H175" s="112">
        <v>0.17491129046990236</v>
      </c>
      <c r="I175" s="109">
        <v>0.21792364358672431</v>
      </c>
      <c r="J175" s="110">
        <v>0.34041075527690007</v>
      </c>
      <c r="K175" s="111">
        <v>0.29320543406276239</v>
      </c>
      <c r="L175" s="112">
        <v>0.27860422238755767</v>
      </c>
      <c r="M175" s="109">
        <v>0.14128535722767771</v>
      </c>
      <c r="N175" s="110">
        <v>0.25555066373782948</v>
      </c>
      <c r="O175" s="111">
        <v>0.24404463469070259</v>
      </c>
      <c r="P175" s="112">
        <v>0.2223190325946357</v>
      </c>
      <c r="Q175" s="109">
        <v>0.2596947256549838</v>
      </c>
      <c r="R175" s="110">
        <v>0.23353797478930646</v>
      </c>
      <c r="S175" s="111">
        <v>0.17627035326274282</v>
      </c>
      <c r="T175" s="112">
        <v>0.22163502459902068</v>
      </c>
      <c r="U175" s="113">
        <v>0.21962017520525762</v>
      </c>
    </row>
    <row r="176" spans="2:21" ht="20.5" customHeight="1">
      <c r="B176" s="418"/>
      <c r="C176" s="421"/>
      <c r="D176" s="114" t="s">
        <v>30</v>
      </c>
      <c r="E176" s="115">
        <v>0.13695780098487706</v>
      </c>
      <c r="F176" s="116">
        <v>0.16375764954926975</v>
      </c>
      <c r="G176" s="117">
        <v>0.16466281932201784</v>
      </c>
      <c r="H176" s="118">
        <v>0.15648785505480306</v>
      </c>
      <c r="I176" s="115">
        <v>0.16169415865556477</v>
      </c>
      <c r="J176" s="116">
        <v>0.28835638278531023</v>
      </c>
      <c r="K176" s="117">
        <v>0.26993058935639641</v>
      </c>
      <c r="L176" s="118">
        <v>0.23618442268626144</v>
      </c>
      <c r="M176" s="115">
        <v>0.1107616710316061</v>
      </c>
      <c r="N176" s="116">
        <v>0.18853492687912557</v>
      </c>
      <c r="O176" s="117">
        <v>0.21352754280902361</v>
      </c>
      <c r="P176" s="118">
        <v>0.18032360856307933</v>
      </c>
      <c r="Q176" s="115">
        <v>0.21080590999615512</v>
      </c>
      <c r="R176" s="116">
        <v>0.21894143559837229</v>
      </c>
      <c r="S176" s="117">
        <v>0.13525886472542262</v>
      </c>
      <c r="T176" s="118">
        <v>0.18685607865978554</v>
      </c>
      <c r="U176" s="118">
        <v>0.18643172397688532</v>
      </c>
    </row>
    <row r="177" spans="2:21" ht="20.5" customHeight="1" thickBot="1">
      <c r="B177" s="419"/>
      <c r="C177" s="422"/>
      <c r="D177" s="119" t="s">
        <v>31</v>
      </c>
      <c r="E177" s="120">
        <v>1.3484591324785295E-2</v>
      </c>
      <c r="F177" s="121">
        <v>2.8279205982315231E-2</v>
      </c>
      <c r="G177" s="122">
        <v>9.5819174853709575E-3</v>
      </c>
      <c r="H177" s="123">
        <v>1.8424230240535508E-2</v>
      </c>
      <c r="I177" s="120">
        <v>5.6230873512919964E-2</v>
      </c>
      <c r="J177" s="121">
        <v>5.205755939787754E-2</v>
      </c>
      <c r="K177" s="122">
        <v>2.3276371460919799E-2</v>
      </c>
      <c r="L177" s="123">
        <v>4.2421705520536E-2</v>
      </c>
      <c r="M177" s="120">
        <v>3.0524384155670617E-2</v>
      </c>
      <c r="N177" s="121">
        <v>6.7017962101851083E-2</v>
      </c>
      <c r="O177" s="122">
        <v>3.0518297469363395E-2</v>
      </c>
      <c r="P177" s="123">
        <v>4.1996825045101403E-2</v>
      </c>
      <c r="Q177" s="120">
        <v>4.8890040457419501E-2</v>
      </c>
      <c r="R177" s="121">
        <v>1.4598032241268769E-2</v>
      </c>
      <c r="S177" s="122">
        <v>4.1012603909603845E-2</v>
      </c>
      <c r="T177" s="123">
        <v>3.4780220800396548E-2</v>
      </c>
      <c r="U177" s="123">
        <v>3.3189738831167132E-2</v>
      </c>
    </row>
    <row r="178" spans="2:21" ht="6.75" customHeight="1" thickBot="1">
      <c r="B178" s="100"/>
      <c r="C178" s="100"/>
      <c r="D178" s="100"/>
      <c r="E178" s="100"/>
      <c r="F178" s="100"/>
      <c r="G178" s="100"/>
      <c r="H178" s="100"/>
      <c r="I178" s="100"/>
      <c r="J178" s="100"/>
      <c r="K178" s="100"/>
      <c r="L178" s="100"/>
      <c r="M178" s="100"/>
      <c r="N178" s="100"/>
      <c r="O178" s="100"/>
      <c r="P178" s="100"/>
      <c r="Q178" s="100"/>
      <c r="R178" s="100"/>
      <c r="S178" s="100"/>
      <c r="T178" s="100"/>
      <c r="U178" s="100"/>
    </row>
    <row r="179" spans="2:21" ht="20.5" customHeight="1">
      <c r="B179" s="411" t="s">
        <v>9</v>
      </c>
      <c r="C179" s="420" t="s">
        <v>12</v>
      </c>
      <c r="D179" s="108" t="s">
        <v>51</v>
      </c>
      <c r="E179" s="109">
        <v>4.2666072443940654E-2</v>
      </c>
      <c r="F179" s="110">
        <v>9.9171448715970528E-2</v>
      </c>
      <c r="G179" s="111">
        <v>6.7225760629896353E-2</v>
      </c>
      <c r="H179" s="112">
        <v>7.1162796866745009E-2</v>
      </c>
      <c r="I179" s="109">
        <v>0.14451953925229871</v>
      </c>
      <c r="J179" s="110">
        <v>0.12672586536040845</v>
      </c>
      <c r="K179" s="111">
        <v>0.16228081054284149</v>
      </c>
      <c r="L179" s="112">
        <v>0.14336427516530767</v>
      </c>
      <c r="M179" s="109">
        <v>0.10072350575273836</v>
      </c>
      <c r="N179" s="110">
        <v>0.15968389433194088</v>
      </c>
      <c r="O179" s="111">
        <v>0.14501973959942263</v>
      </c>
      <c r="P179" s="112">
        <v>0.13304862304452114</v>
      </c>
      <c r="Q179" s="109">
        <v>0.15044376251973471</v>
      </c>
      <c r="R179" s="110">
        <v>0.11692318984088473</v>
      </c>
      <c r="S179" s="111">
        <v>8.5593933826654603E-2</v>
      </c>
      <c r="T179" s="112">
        <v>0.12863129661996522</v>
      </c>
      <c r="U179" s="113">
        <v>0.12853102521052326</v>
      </c>
    </row>
    <row r="180" spans="2:21" ht="20.5" customHeight="1">
      <c r="B180" s="412"/>
      <c r="C180" s="421"/>
      <c r="D180" s="114" t="s">
        <v>30</v>
      </c>
      <c r="E180" s="115">
        <v>2.6956131420467686E-2</v>
      </c>
      <c r="F180" s="116">
        <v>3.290132087029625E-2</v>
      </c>
      <c r="G180" s="117">
        <v>3.3519438665954485E-2</v>
      </c>
      <c r="H180" s="118">
        <v>3.2177672124304793E-2</v>
      </c>
      <c r="I180" s="115">
        <v>7.634439237742513E-2</v>
      </c>
      <c r="J180" s="116">
        <v>8.6171371555536086E-2</v>
      </c>
      <c r="K180" s="117">
        <v>8.6019223179756993E-2</v>
      </c>
      <c r="L180" s="118">
        <v>8.3368708462672816E-2</v>
      </c>
      <c r="M180" s="115">
        <v>6.9141602996162344E-2</v>
      </c>
      <c r="N180" s="116">
        <v>4.9166589347947508E-2</v>
      </c>
      <c r="O180" s="117">
        <v>3.1634957194973376E-2</v>
      </c>
      <c r="P180" s="118">
        <v>5.2270206857448993E-2</v>
      </c>
      <c r="Q180" s="115">
        <v>4.6543783886986122E-2</v>
      </c>
      <c r="R180" s="116">
        <v>5.0817274884142706E-2</v>
      </c>
      <c r="S180" s="117">
        <v>3.5252244825504084E-2</v>
      </c>
      <c r="T180" s="118">
        <v>4.6029340544548464E-2</v>
      </c>
      <c r="U180" s="118">
        <v>6.1834688957457251E-2</v>
      </c>
    </row>
    <row r="181" spans="2:21" ht="20.5" customHeight="1" thickBot="1">
      <c r="B181" s="412"/>
      <c r="C181" s="422"/>
      <c r="D181" s="119" t="s">
        <v>31</v>
      </c>
      <c r="E181" s="120">
        <v>1.5710859374865119E-2</v>
      </c>
      <c r="F181" s="121">
        <v>6.6270494533398339E-2</v>
      </c>
      <c r="G181" s="122">
        <v>3.3706178955602371E-2</v>
      </c>
      <c r="H181" s="123">
        <v>3.8985305850504068E-2</v>
      </c>
      <c r="I181" s="120">
        <v>6.8175719485247879E-2</v>
      </c>
      <c r="J181" s="121">
        <v>4.0554711687549205E-2</v>
      </c>
      <c r="K181" s="122">
        <v>7.6261720344890135E-2</v>
      </c>
      <c r="L181" s="123">
        <v>5.9995856125604208E-2</v>
      </c>
      <c r="M181" s="120">
        <v>3.1581996335202707E-2</v>
      </c>
      <c r="N181" s="121">
        <v>0.11051755131926236</v>
      </c>
      <c r="O181" s="122">
        <v>0.113385316704459</v>
      </c>
      <c r="P181" s="123">
        <v>8.0778679279961255E-2</v>
      </c>
      <c r="Q181" s="120">
        <v>0.10390013296479796</v>
      </c>
      <c r="R181" s="121">
        <v>6.6107745054905423E-2</v>
      </c>
      <c r="S181" s="122">
        <v>5.034373147125272E-2</v>
      </c>
      <c r="T181" s="123">
        <v>8.2602972766948848E-2</v>
      </c>
      <c r="U181" s="123">
        <v>6.6696668606647649E-2</v>
      </c>
    </row>
    <row r="182" spans="2:21" ht="6.75" customHeight="1" thickBot="1">
      <c r="B182" s="412"/>
      <c r="C182" s="100"/>
      <c r="D182" s="100"/>
      <c r="E182" s="100"/>
      <c r="F182" s="100"/>
      <c r="G182" s="100"/>
      <c r="H182" s="100"/>
      <c r="I182" s="100"/>
      <c r="J182" s="100"/>
      <c r="K182" s="100"/>
      <c r="L182" s="100"/>
      <c r="M182" s="100"/>
      <c r="N182" s="100"/>
      <c r="O182" s="100"/>
      <c r="P182" s="100"/>
      <c r="Q182" s="100"/>
      <c r="R182" s="100"/>
      <c r="S182" s="100"/>
      <c r="T182" s="100"/>
      <c r="U182" s="100"/>
    </row>
    <row r="183" spans="2:21" ht="20.5" customHeight="1">
      <c r="B183" s="412"/>
      <c r="C183" s="420" t="s">
        <v>1</v>
      </c>
      <c r="D183" s="108" t="s">
        <v>51</v>
      </c>
      <c r="E183" s="109">
        <v>3.5075975722753353E-2</v>
      </c>
      <c r="F183" s="110">
        <v>9.3688231662182736E-2</v>
      </c>
      <c r="G183" s="111">
        <v>6.4906683634815124E-2</v>
      </c>
      <c r="H183" s="112">
        <v>6.7020485424602996E-2</v>
      </c>
      <c r="I183" s="109">
        <v>0.14646857504393598</v>
      </c>
      <c r="J183" s="110">
        <v>0.12734048054644342</v>
      </c>
      <c r="K183" s="111">
        <v>0.16114543933965797</v>
      </c>
      <c r="L183" s="112">
        <v>0.14384440004928101</v>
      </c>
      <c r="M183" s="109">
        <v>0.10613439117281492</v>
      </c>
      <c r="N183" s="110">
        <v>0.16171781709699742</v>
      </c>
      <c r="O183" s="111">
        <v>0.14149013613027286</v>
      </c>
      <c r="P183" s="112">
        <v>0.13483353809573076</v>
      </c>
      <c r="Q183" s="109">
        <v>0.14829618780691442</v>
      </c>
      <c r="R183" s="110">
        <v>0.10971148067002252</v>
      </c>
      <c r="S183" s="111">
        <v>7.936566370802027E-2</v>
      </c>
      <c r="T183" s="112">
        <v>0.1245318216860965</v>
      </c>
      <c r="U183" s="113">
        <v>0.12844198385544783</v>
      </c>
    </row>
    <row r="184" spans="2:21" ht="20.5" customHeight="1">
      <c r="B184" s="412"/>
      <c r="C184" s="421"/>
      <c r="D184" s="114" t="s">
        <v>30</v>
      </c>
      <c r="E184" s="115">
        <v>1.9455169185019789E-2</v>
      </c>
      <c r="F184" s="116">
        <v>2.395644556591069E-2</v>
      </c>
      <c r="G184" s="117">
        <v>2.8452596171873359E-2</v>
      </c>
      <c r="H184" s="118">
        <v>2.565816322465133E-2</v>
      </c>
      <c r="I184" s="115">
        <v>7.5798383421603832E-2</v>
      </c>
      <c r="J184" s="116">
        <v>8.2555285081861773E-2</v>
      </c>
      <c r="K184" s="117">
        <v>7.7670809889590575E-2</v>
      </c>
      <c r="L184" s="118">
        <v>7.9066888115075701E-2</v>
      </c>
      <c r="M184" s="115">
        <v>7.3012641499477143E-2</v>
      </c>
      <c r="N184" s="116">
        <v>4.2509192573925721E-2</v>
      </c>
      <c r="O184" s="117">
        <v>1.8782331781146844E-2</v>
      </c>
      <c r="P184" s="118">
        <v>4.8148010409922483E-2</v>
      </c>
      <c r="Q184" s="115">
        <v>3.9344046811232068E-2</v>
      </c>
      <c r="R184" s="116">
        <v>3.7368221479976357E-2</v>
      </c>
      <c r="S184" s="117">
        <v>2.432085602782371E-2</v>
      </c>
      <c r="T184" s="118">
        <v>3.6230728574958619E-2</v>
      </c>
      <c r="U184" s="118">
        <v>5.6706084016699826E-2</v>
      </c>
    </row>
    <row r="185" spans="2:21" ht="20.5" customHeight="1" thickBot="1">
      <c r="B185" s="412"/>
      <c r="C185" s="422"/>
      <c r="D185" s="119" t="s">
        <v>31</v>
      </c>
      <c r="E185" s="120">
        <v>1.5620773481743316E-2</v>
      </c>
      <c r="F185" s="121">
        <v>6.9731763196315716E-2</v>
      </c>
      <c r="G185" s="122">
        <v>3.6453938120488451E-2</v>
      </c>
      <c r="H185" s="123">
        <v>4.1362226771103114E-2</v>
      </c>
      <c r="I185" s="120">
        <v>7.0670227032982896E-2</v>
      </c>
      <c r="J185" s="121">
        <v>4.4785240434714053E-2</v>
      </c>
      <c r="K185" s="122">
        <v>8.3474623550190585E-2</v>
      </c>
      <c r="L185" s="123">
        <v>6.4777537383064271E-2</v>
      </c>
      <c r="M185" s="120">
        <v>3.312170397845933E-2</v>
      </c>
      <c r="N185" s="121">
        <v>0.11920868794036088</v>
      </c>
      <c r="O185" s="122">
        <v>0.12270811801277252</v>
      </c>
      <c r="P185" s="123">
        <v>8.6685614213878895E-2</v>
      </c>
      <c r="Q185" s="120">
        <v>0.10895229297491725</v>
      </c>
      <c r="R185" s="121">
        <v>7.2343313232380899E-2</v>
      </c>
      <c r="S185" s="122">
        <v>5.5044071408082124E-2</v>
      </c>
      <c r="T185" s="123">
        <v>8.8301067078814105E-2</v>
      </c>
      <c r="U185" s="123">
        <v>7.1735926356385982E-2</v>
      </c>
    </row>
    <row r="186" spans="2:21" ht="6.75" customHeight="1" thickBot="1">
      <c r="B186" s="412"/>
      <c r="C186" s="100"/>
      <c r="D186" s="100"/>
      <c r="E186" s="100"/>
      <c r="F186" s="100"/>
      <c r="G186" s="100"/>
      <c r="H186" s="100"/>
      <c r="I186" s="100"/>
      <c r="J186" s="100"/>
      <c r="K186" s="100"/>
      <c r="L186" s="100"/>
      <c r="M186" s="100"/>
      <c r="N186" s="100"/>
      <c r="O186" s="100"/>
      <c r="P186" s="100"/>
      <c r="Q186" s="100"/>
      <c r="R186" s="100"/>
      <c r="S186" s="100"/>
      <c r="T186" s="100"/>
      <c r="U186" s="100"/>
    </row>
    <row r="187" spans="2:21" ht="20.5" customHeight="1">
      <c r="B187" s="412"/>
      <c r="C187" s="420" t="s">
        <v>8</v>
      </c>
      <c r="D187" s="108" t="s">
        <v>51</v>
      </c>
      <c r="E187" s="109">
        <v>0.10818678824199811</v>
      </c>
      <c r="F187" s="110">
        <v>0.14334993147454708</v>
      </c>
      <c r="G187" s="111">
        <v>8.6732785312641336E-2</v>
      </c>
      <c r="H187" s="112">
        <v>0.10576920585522893</v>
      </c>
      <c r="I187" s="109">
        <v>0.13038274206203088</v>
      </c>
      <c r="J187" s="110">
        <v>0.12175775426007351</v>
      </c>
      <c r="K187" s="111">
        <v>0.17268266321134329</v>
      </c>
      <c r="L187" s="112">
        <v>0.13945427111265141</v>
      </c>
      <c r="M187" s="109">
        <v>4.5893889949979866E-2</v>
      </c>
      <c r="N187" s="110">
        <v>0.14067613619493041</v>
      </c>
      <c r="O187" s="111">
        <v>0.17691995209237379</v>
      </c>
      <c r="P187" s="112">
        <v>0.11600496603845591</v>
      </c>
      <c r="Q187" s="109">
        <v>0.17324855977659995</v>
      </c>
      <c r="R187" s="110">
        <v>0.17597245367276926</v>
      </c>
      <c r="S187" s="111">
        <v>0.13244382344726749</v>
      </c>
      <c r="T187" s="112">
        <v>0.16605326346004984</v>
      </c>
      <c r="U187" s="113">
        <v>0.12930795812765972</v>
      </c>
    </row>
    <row r="188" spans="2:21" ht="20.5" customHeight="1">
      <c r="B188" s="412"/>
      <c r="C188" s="421"/>
      <c r="D188" s="114" t="s">
        <v>30</v>
      </c>
      <c r="E188" s="115">
        <v>9.1707403096472379E-2</v>
      </c>
      <c r="F188" s="116">
        <v>0.10497051228402553</v>
      </c>
      <c r="G188" s="117">
        <v>7.6139421445846414E-2</v>
      </c>
      <c r="H188" s="118">
        <v>8.6644071992296845E-2</v>
      </c>
      <c r="I188" s="115">
        <v>8.0304718763223634E-2</v>
      </c>
      <c r="J188" s="116">
        <v>0.11540123726303451</v>
      </c>
      <c r="K188" s="117">
        <v>0.16250431001002799</v>
      </c>
      <c r="L188" s="118">
        <v>0.11840154169900416</v>
      </c>
      <c r="M188" s="115">
        <v>2.9915572981386043E-2</v>
      </c>
      <c r="N188" s="116">
        <v>0.1113824167512629</v>
      </c>
      <c r="O188" s="117">
        <v>0.14779573428429449</v>
      </c>
      <c r="P188" s="118">
        <v>9.1631913351857039E-2</v>
      </c>
      <c r="Q188" s="115">
        <v>0.12299679077683164</v>
      </c>
      <c r="R188" s="116">
        <v>0.1609377309281553</v>
      </c>
      <c r="S188" s="117">
        <v>0.11747962880473956</v>
      </c>
      <c r="T188" s="118">
        <v>0.13547575456594788</v>
      </c>
      <c r="U188" s="118">
        <v>0.10658447959310891</v>
      </c>
    </row>
    <row r="189" spans="2:21" ht="20.5" customHeight="1" thickBot="1">
      <c r="B189" s="413"/>
      <c r="C189" s="422"/>
      <c r="D189" s="119" t="s">
        <v>31</v>
      </c>
      <c r="E189" s="120">
        <v>1.6488516421601269E-2</v>
      </c>
      <c r="F189" s="121">
        <v>3.8382924800604221E-2</v>
      </c>
      <c r="G189" s="122">
        <v>1.05932741381497E-2</v>
      </c>
      <c r="H189" s="123">
        <v>1.9127625263116788E-2</v>
      </c>
      <c r="I189" s="120">
        <v>5.0082492340216812E-2</v>
      </c>
      <c r="J189" s="121">
        <v>6.3581325814833787E-3</v>
      </c>
      <c r="K189" s="122">
        <v>1.0179758565927035E-2</v>
      </c>
      <c r="L189" s="123">
        <v>2.1055168568646834E-2</v>
      </c>
      <c r="M189" s="120">
        <v>1.597982183431669E-2</v>
      </c>
      <c r="N189" s="121">
        <v>2.929567521490796E-2</v>
      </c>
      <c r="O189" s="122">
        <v>2.9126746198067825E-2</v>
      </c>
      <c r="P189" s="123">
        <v>2.4375001747799413E-2</v>
      </c>
      <c r="Q189" s="120">
        <v>5.0251948316031705E-2</v>
      </c>
      <c r="R189" s="121">
        <v>1.5051095135983716E-2</v>
      </c>
      <c r="S189" s="122">
        <v>1.4987139187145972E-2</v>
      </c>
      <c r="T189" s="123">
        <v>3.0588044067441748E-2</v>
      </c>
      <c r="U189" s="123">
        <v>2.2726479468500316E-2</v>
      </c>
    </row>
    <row r="190" spans="2:21" ht="6.75" customHeight="1" thickBot="1">
      <c r="B190" s="100"/>
      <c r="C190" s="100"/>
      <c r="D190" s="100"/>
      <c r="E190" s="100"/>
      <c r="F190" s="100"/>
      <c r="G190" s="100"/>
      <c r="H190" s="100"/>
      <c r="I190" s="100"/>
      <c r="J190" s="100"/>
      <c r="K190" s="100"/>
      <c r="L190" s="100"/>
      <c r="M190" s="100"/>
      <c r="N190" s="100"/>
      <c r="O190" s="100"/>
      <c r="P190" s="100"/>
      <c r="Q190" s="100"/>
      <c r="R190" s="100"/>
      <c r="S190" s="100"/>
      <c r="T190" s="100"/>
      <c r="U190" s="100"/>
    </row>
    <row r="191" spans="2:21" ht="20.5" customHeight="1">
      <c r="B191" s="405" t="s">
        <v>449</v>
      </c>
      <c r="C191" s="352" t="s">
        <v>12</v>
      </c>
      <c r="D191" s="108" t="s">
        <v>51</v>
      </c>
      <c r="E191" s="109">
        <v>5.5361611910441338E-2</v>
      </c>
      <c r="F191" s="110">
        <v>7.7137886276644613E-2</v>
      </c>
      <c r="G191" s="111">
        <v>7.2804882414234481E-2</v>
      </c>
      <c r="H191" s="112">
        <v>6.9183564465117642E-2</v>
      </c>
      <c r="I191" s="109">
        <v>0.11336513001291154</v>
      </c>
      <c r="J191" s="110">
        <v>0.14596310530147188</v>
      </c>
      <c r="K191" s="111">
        <v>0.16406627318907049</v>
      </c>
      <c r="L191" s="112">
        <v>0.14152000074217941</v>
      </c>
      <c r="M191" s="109">
        <v>8.5687103825212413E-2</v>
      </c>
      <c r="N191" s="110">
        <v>0.16862281802156767</v>
      </c>
      <c r="O191" s="111">
        <v>0.17306832058769878</v>
      </c>
      <c r="P191" s="112">
        <v>0.14764745213647223</v>
      </c>
      <c r="Q191" s="109">
        <v>0.15826136913556535</v>
      </c>
      <c r="R191" s="110">
        <v>0.1317815265656592</v>
      </c>
      <c r="S191" s="111">
        <v>0.10790002176124261</v>
      </c>
      <c r="T191" s="112">
        <v>0.13221156059297867</v>
      </c>
      <c r="U191" s="113">
        <v>0.12030324092399701</v>
      </c>
    </row>
    <row r="192" spans="2:21" ht="6.75" customHeight="1" thickBot="1">
      <c r="B192" s="406"/>
      <c r="C192" s="100"/>
      <c r="D192" s="100"/>
      <c r="E192" s="100"/>
      <c r="F192" s="100"/>
      <c r="G192" s="100"/>
      <c r="H192" s="100"/>
      <c r="I192" s="100"/>
      <c r="J192" s="100"/>
      <c r="K192" s="100"/>
      <c r="L192" s="100"/>
      <c r="M192" s="100"/>
      <c r="N192" s="100"/>
      <c r="O192" s="100"/>
      <c r="P192" s="100"/>
      <c r="Q192" s="100"/>
      <c r="R192" s="100"/>
      <c r="S192" s="100"/>
      <c r="T192" s="100"/>
      <c r="U192" s="124"/>
    </row>
    <row r="193" spans="2:21" ht="20.5" customHeight="1">
      <c r="B193" s="406"/>
      <c r="C193" s="352" t="s">
        <v>1</v>
      </c>
      <c r="D193" s="108" t="s">
        <v>51</v>
      </c>
      <c r="E193" s="109">
        <v>3.9951435339266525E-2</v>
      </c>
      <c r="F193" s="110">
        <v>5.5083037988240484E-2</v>
      </c>
      <c r="G193" s="111">
        <v>5.4702938969041714E-2</v>
      </c>
      <c r="H193" s="112">
        <v>5.0271718128288255E-2</v>
      </c>
      <c r="I193" s="109">
        <v>9.7531342751663877E-2</v>
      </c>
      <c r="J193" s="110">
        <v>0.1222843760438832</v>
      </c>
      <c r="K193" s="111">
        <v>0.14496561131544958</v>
      </c>
      <c r="L193" s="112">
        <v>0.12216788643759981</v>
      </c>
      <c r="M193" s="109">
        <v>8.0724430786397225E-2</v>
      </c>
      <c r="N193" s="110">
        <v>0.15950200250134164</v>
      </c>
      <c r="O193" s="111">
        <v>0.16361695040773466</v>
      </c>
      <c r="P193" s="112">
        <v>0.13936190560345879</v>
      </c>
      <c r="Q193" s="109">
        <v>0.14145738237333419</v>
      </c>
      <c r="R193" s="110">
        <v>0.11226936045035237</v>
      </c>
      <c r="S193" s="111">
        <v>9.5735576060172384E-2</v>
      </c>
      <c r="T193" s="112">
        <v>0.11625919091797926</v>
      </c>
      <c r="U193" s="113">
        <v>0.10446588410500579</v>
      </c>
    </row>
    <row r="194" spans="2:21" ht="6.75" customHeight="1" thickBot="1">
      <c r="B194" s="406"/>
      <c r="C194" s="100"/>
      <c r="D194" s="100"/>
      <c r="E194" s="100"/>
      <c r="F194" s="100"/>
      <c r="G194" s="100"/>
      <c r="H194" s="100"/>
      <c r="I194" s="100"/>
      <c r="J194" s="100"/>
      <c r="K194" s="100"/>
      <c r="L194" s="100"/>
      <c r="M194" s="100"/>
      <c r="N194" s="100"/>
      <c r="O194" s="100"/>
      <c r="P194" s="100"/>
      <c r="Q194" s="100"/>
      <c r="R194" s="100"/>
      <c r="S194" s="100"/>
      <c r="T194" s="100"/>
      <c r="U194" s="124"/>
    </row>
    <row r="195" spans="2:21" ht="20.5" customHeight="1" thickBot="1">
      <c r="B195" s="407"/>
      <c r="C195" s="353" t="s">
        <v>8</v>
      </c>
      <c r="D195" s="354" t="s">
        <v>51</v>
      </c>
      <c r="E195" s="355">
        <v>0.1314594117591617</v>
      </c>
      <c r="F195" s="356">
        <v>0.17438686220046754</v>
      </c>
      <c r="G195" s="357">
        <v>0.1495801125160631</v>
      </c>
      <c r="H195" s="358">
        <v>0.15440491493610145</v>
      </c>
      <c r="I195" s="355">
        <v>0.18104947859935983</v>
      </c>
      <c r="J195" s="356">
        <v>0.26515404572816625</v>
      </c>
      <c r="K195" s="357">
        <v>0.24654171737415148</v>
      </c>
      <c r="L195" s="358">
        <v>0.22856769024828585</v>
      </c>
      <c r="M195" s="355">
        <v>0.10885302321813753</v>
      </c>
      <c r="N195" s="356">
        <v>0.21014170905181093</v>
      </c>
      <c r="O195" s="357">
        <v>0.21372684966940128</v>
      </c>
      <c r="P195" s="358">
        <v>0.18475939739484626</v>
      </c>
      <c r="Q195" s="355">
        <v>0.23114470450031394</v>
      </c>
      <c r="R195" s="356">
        <v>0.20847250335558473</v>
      </c>
      <c r="S195" s="357">
        <v>0.15818051221610022</v>
      </c>
      <c r="T195" s="358">
        <v>0.19811416899607834</v>
      </c>
      <c r="U195" s="359">
        <v>0.1897204399756757</v>
      </c>
    </row>
    <row r="197" spans="2:21" ht="18.5">
      <c r="B197" s="366" t="s">
        <v>490</v>
      </c>
    </row>
    <row r="198" spans="2:21" ht="18.5">
      <c r="B198" s="366" t="s">
        <v>475</v>
      </c>
    </row>
    <row r="199" spans="2:21" ht="19" thickBot="1">
      <c r="B199" s="100"/>
      <c r="C199" s="100"/>
      <c r="D199" s="100"/>
      <c r="E199" s="125">
        <v>2026</v>
      </c>
      <c r="F199" s="100"/>
      <c r="G199" s="100"/>
      <c r="H199" s="100"/>
      <c r="I199" s="100"/>
      <c r="J199" s="100"/>
      <c r="K199" s="100"/>
      <c r="L199" s="100"/>
      <c r="M199" s="100"/>
      <c r="N199" s="100"/>
      <c r="O199" s="100"/>
      <c r="P199" s="100"/>
      <c r="Q199" s="100"/>
      <c r="R199" s="100"/>
      <c r="S199" s="100"/>
      <c r="T199" s="100"/>
      <c r="U199" s="100"/>
    </row>
    <row r="200" spans="2:21" ht="20.5" customHeight="1" thickBot="1">
      <c r="B200" s="102"/>
      <c r="C200" s="100"/>
      <c r="D200" s="100"/>
      <c r="E200" s="103" t="s">
        <v>13</v>
      </c>
      <c r="F200" s="104" t="s">
        <v>14</v>
      </c>
      <c r="G200" s="105" t="s">
        <v>15</v>
      </c>
      <c r="H200" s="106" t="s">
        <v>16</v>
      </c>
      <c r="I200" s="103" t="s">
        <v>17</v>
      </c>
      <c r="J200" s="104" t="s">
        <v>18</v>
      </c>
      <c r="K200" s="105" t="s">
        <v>19</v>
      </c>
      <c r="L200" s="106" t="s">
        <v>20</v>
      </c>
      <c r="M200" s="103" t="s">
        <v>21</v>
      </c>
      <c r="N200" s="104" t="s">
        <v>22</v>
      </c>
      <c r="O200" s="105" t="s">
        <v>23</v>
      </c>
      <c r="P200" s="106" t="s">
        <v>24</v>
      </c>
      <c r="Q200" s="103" t="s">
        <v>25</v>
      </c>
      <c r="R200" s="104" t="s">
        <v>26</v>
      </c>
      <c r="S200" s="105" t="s">
        <v>27</v>
      </c>
      <c r="T200" s="106" t="s">
        <v>28</v>
      </c>
      <c r="U200" s="107">
        <v>2026</v>
      </c>
    </row>
    <row r="201" spans="2:21" ht="20.5" customHeight="1">
      <c r="B201" s="417" t="s">
        <v>0</v>
      </c>
      <c r="C201" s="420" t="s">
        <v>12</v>
      </c>
      <c r="D201" s="108" t="s">
        <v>51</v>
      </c>
      <c r="E201" s="109">
        <v>9.216729442208417E-2</v>
      </c>
      <c r="F201" s="110" t="s">
        <v>385</v>
      </c>
      <c r="G201" s="111" t="s">
        <v>385</v>
      </c>
      <c r="H201" s="112">
        <v>9.216729442208417E-2</v>
      </c>
      <c r="I201" s="109" t="s">
        <v>385</v>
      </c>
      <c r="J201" s="110" t="s">
        <v>385</v>
      </c>
      <c r="K201" s="111" t="s">
        <v>385</v>
      </c>
      <c r="L201" s="112" t="s">
        <v>385</v>
      </c>
      <c r="M201" s="109" t="s">
        <v>385</v>
      </c>
      <c r="N201" s="110" t="s">
        <v>385</v>
      </c>
      <c r="O201" s="111" t="s">
        <v>385</v>
      </c>
      <c r="P201" s="112" t="s">
        <v>385</v>
      </c>
      <c r="Q201" s="109" t="s">
        <v>385</v>
      </c>
      <c r="R201" s="110" t="s">
        <v>385</v>
      </c>
      <c r="S201" s="111" t="s">
        <v>385</v>
      </c>
      <c r="T201" s="112" t="s">
        <v>385</v>
      </c>
      <c r="U201" s="113">
        <v>9.216729442208417E-2</v>
      </c>
    </row>
    <row r="202" spans="2:21" ht="20.5" customHeight="1">
      <c r="B202" s="418"/>
      <c r="C202" s="421"/>
      <c r="D202" s="114" t="s">
        <v>30</v>
      </c>
      <c r="E202" s="115">
        <v>8.1626995586617956E-2</v>
      </c>
      <c r="F202" s="116" t="s">
        <v>385</v>
      </c>
      <c r="G202" s="117" t="s">
        <v>385</v>
      </c>
      <c r="H202" s="118">
        <v>8.1626995586617956E-2</v>
      </c>
      <c r="I202" s="115" t="s">
        <v>385</v>
      </c>
      <c r="J202" s="116" t="s">
        <v>385</v>
      </c>
      <c r="K202" s="117" t="s">
        <v>385</v>
      </c>
      <c r="L202" s="118" t="s">
        <v>385</v>
      </c>
      <c r="M202" s="115" t="s">
        <v>385</v>
      </c>
      <c r="N202" s="116" t="s">
        <v>385</v>
      </c>
      <c r="O202" s="117" t="s">
        <v>385</v>
      </c>
      <c r="P202" s="118" t="s">
        <v>385</v>
      </c>
      <c r="Q202" s="115" t="s">
        <v>385</v>
      </c>
      <c r="R202" s="116" t="s">
        <v>385</v>
      </c>
      <c r="S202" s="117" t="s">
        <v>385</v>
      </c>
      <c r="T202" s="118" t="s">
        <v>385</v>
      </c>
      <c r="U202" s="118">
        <v>8.1626995586617956E-2</v>
      </c>
    </row>
    <row r="203" spans="2:21" ht="20.5" customHeight="1" thickBot="1">
      <c r="B203" s="418"/>
      <c r="C203" s="422"/>
      <c r="D203" s="119" t="s">
        <v>31</v>
      </c>
      <c r="E203" s="120">
        <v>1.0540483267585315E-2</v>
      </c>
      <c r="F203" s="121" t="s">
        <v>385</v>
      </c>
      <c r="G203" s="122" t="s">
        <v>385</v>
      </c>
      <c r="H203" s="123">
        <v>1.0540483267585315E-2</v>
      </c>
      <c r="I203" s="120" t="s">
        <v>385</v>
      </c>
      <c r="J203" s="121" t="s">
        <v>385</v>
      </c>
      <c r="K203" s="122" t="s">
        <v>385</v>
      </c>
      <c r="L203" s="123" t="s">
        <v>385</v>
      </c>
      <c r="M203" s="120" t="s">
        <v>385</v>
      </c>
      <c r="N203" s="121" t="s">
        <v>385</v>
      </c>
      <c r="O203" s="122" t="s">
        <v>385</v>
      </c>
      <c r="P203" s="123" t="s">
        <v>385</v>
      </c>
      <c r="Q203" s="120" t="s">
        <v>385</v>
      </c>
      <c r="R203" s="121" t="s">
        <v>385</v>
      </c>
      <c r="S203" s="122" t="s">
        <v>385</v>
      </c>
      <c r="T203" s="123" t="s">
        <v>385</v>
      </c>
      <c r="U203" s="123">
        <v>1.0540483267585315E-2</v>
      </c>
    </row>
    <row r="204" spans="2:21" ht="6.75" customHeight="1" thickBot="1">
      <c r="B204" s="418"/>
      <c r="C204" s="100"/>
      <c r="D204" s="100"/>
      <c r="E204" s="100"/>
      <c r="F204" s="100"/>
      <c r="G204" s="100"/>
      <c r="H204" s="100"/>
      <c r="I204" s="100"/>
      <c r="J204" s="100"/>
      <c r="K204" s="100"/>
      <c r="L204" s="100"/>
      <c r="M204" s="100"/>
      <c r="N204" s="100"/>
      <c r="O204" s="100"/>
      <c r="P204" s="100"/>
      <c r="Q204" s="100"/>
      <c r="R204" s="100"/>
      <c r="S204" s="100"/>
      <c r="T204" s="100"/>
      <c r="U204" s="124"/>
    </row>
    <row r="205" spans="2:21" ht="20.5" customHeight="1">
      <c r="B205" s="418"/>
      <c r="C205" s="420" t="s">
        <v>1</v>
      </c>
      <c r="D205" s="108" t="s">
        <v>51</v>
      </c>
      <c r="E205" s="109">
        <v>5.1484324403903763E-2</v>
      </c>
      <c r="F205" s="110" t="s">
        <v>385</v>
      </c>
      <c r="G205" s="111" t="s">
        <v>385</v>
      </c>
      <c r="H205" s="112">
        <v>5.1484324403903763E-2</v>
      </c>
      <c r="I205" s="109" t="s">
        <v>385</v>
      </c>
      <c r="J205" s="110" t="s">
        <v>385</v>
      </c>
      <c r="K205" s="111" t="s">
        <v>385</v>
      </c>
      <c r="L205" s="112" t="s">
        <v>385</v>
      </c>
      <c r="M205" s="109" t="s">
        <v>385</v>
      </c>
      <c r="N205" s="110" t="s">
        <v>385</v>
      </c>
      <c r="O205" s="111" t="s">
        <v>385</v>
      </c>
      <c r="P205" s="112" t="s">
        <v>385</v>
      </c>
      <c r="Q205" s="109" t="s">
        <v>385</v>
      </c>
      <c r="R205" s="110" t="s">
        <v>385</v>
      </c>
      <c r="S205" s="111" t="s">
        <v>385</v>
      </c>
      <c r="T205" s="112" t="s">
        <v>385</v>
      </c>
      <c r="U205" s="113">
        <v>5.1484324403903763E-2</v>
      </c>
    </row>
    <row r="206" spans="2:21" ht="20.5" customHeight="1">
      <c r="B206" s="418"/>
      <c r="C206" s="421"/>
      <c r="D206" s="114" t="s">
        <v>30</v>
      </c>
      <c r="E206" s="115">
        <v>3.9824592764070015E-2</v>
      </c>
      <c r="F206" s="116" t="s">
        <v>385</v>
      </c>
      <c r="G206" s="117" t="s">
        <v>385</v>
      </c>
      <c r="H206" s="118">
        <v>3.9824592764070015E-2</v>
      </c>
      <c r="I206" s="115" t="s">
        <v>385</v>
      </c>
      <c r="J206" s="116" t="s">
        <v>385</v>
      </c>
      <c r="K206" s="117" t="s">
        <v>385</v>
      </c>
      <c r="L206" s="118" t="s">
        <v>385</v>
      </c>
      <c r="M206" s="115" t="s">
        <v>385</v>
      </c>
      <c r="N206" s="116" t="s">
        <v>385</v>
      </c>
      <c r="O206" s="117" t="s">
        <v>385</v>
      </c>
      <c r="P206" s="118" t="s">
        <v>385</v>
      </c>
      <c r="Q206" s="115" t="s">
        <v>385</v>
      </c>
      <c r="R206" s="116" t="s">
        <v>385</v>
      </c>
      <c r="S206" s="117" t="s">
        <v>385</v>
      </c>
      <c r="T206" s="118" t="s">
        <v>385</v>
      </c>
      <c r="U206" s="118">
        <v>3.9824592764070015E-2</v>
      </c>
    </row>
    <row r="207" spans="2:21" ht="20.5" customHeight="1" thickBot="1">
      <c r="B207" s="418"/>
      <c r="C207" s="422"/>
      <c r="D207" s="119" t="s">
        <v>31</v>
      </c>
      <c r="E207" s="120">
        <v>1.1659819288486303E-2</v>
      </c>
      <c r="F207" s="121" t="s">
        <v>385</v>
      </c>
      <c r="G207" s="122" t="s">
        <v>385</v>
      </c>
      <c r="H207" s="123">
        <v>1.1659819288486303E-2</v>
      </c>
      <c r="I207" s="120" t="s">
        <v>385</v>
      </c>
      <c r="J207" s="121" t="s">
        <v>385</v>
      </c>
      <c r="K207" s="122" t="s">
        <v>385</v>
      </c>
      <c r="L207" s="123" t="s">
        <v>385</v>
      </c>
      <c r="M207" s="120" t="s">
        <v>385</v>
      </c>
      <c r="N207" s="121" t="s">
        <v>385</v>
      </c>
      <c r="O207" s="122" t="s">
        <v>385</v>
      </c>
      <c r="P207" s="123" t="s">
        <v>385</v>
      </c>
      <c r="Q207" s="120" t="s">
        <v>385</v>
      </c>
      <c r="R207" s="121" t="s">
        <v>385</v>
      </c>
      <c r="S207" s="122" t="s">
        <v>385</v>
      </c>
      <c r="T207" s="123" t="s">
        <v>385</v>
      </c>
      <c r="U207" s="123">
        <v>1.1659819288486303E-2</v>
      </c>
    </row>
    <row r="208" spans="2:21" ht="6.75" customHeight="1" thickBot="1">
      <c r="B208" s="418"/>
      <c r="C208" s="100"/>
      <c r="D208" s="100"/>
      <c r="E208" s="100"/>
      <c r="F208" s="100"/>
      <c r="G208" s="100"/>
      <c r="H208" s="100"/>
      <c r="I208" s="100"/>
      <c r="J208" s="100"/>
      <c r="K208" s="100"/>
      <c r="L208" s="100"/>
      <c r="M208" s="100"/>
      <c r="N208" s="100"/>
      <c r="O208" s="100"/>
      <c r="P208" s="100"/>
      <c r="Q208" s="100"/>
      <c r="R208" s="100"/>
      <c r="S208" s="100"/>
      <c r="T208" s="100"/>
      <c r="U208" s="124"/>
    </row>
    <row r="209" spans="2:21" ht="20.5" customHeight="1">
      <c r="B209" s="418"/>
      <c r="C209" s="420" t="s">
        <v>8</v>
      </c>
      <c r="D209" s="108" t="s">
        <v>51</v>
      </c>
      <c r="E209" s="109">
        <v>0.22278472473882954</v>
      </c>
      <c r="F209" s="110" t="s">
        <v>385</v>
      </c>
      <c r="G209" s="111" t="s">
        <v>385</v>
      </c>
      <c r="H209" s="112">
        <v>0.22278472473882954</v>
      </c>
      <c r="I209" s="109" t="s">
        <v>385</v>
      </c>
      <c r="J209" s="110" t="s">
        <v>385</v>
      </c>
      <c r="K209" s="111" t="s">
        <v>385</v>
      </c>
      <c r="L209" s="112" t="s">
        <v>385</v>
      </c>
      <c r="M209" s="109" t="s">
        <v>385</v>
      </c>
      <c r="N209" s="110" t="s">
        <v>385</v>
      </c>
      <c r="O209" s="111" t="s">
        <v>385</v>
      </c>
      <c r="P209" s="112" t="s">
        <v>385</v>
      </c>
      <c r="Q209" s="109" t="s">
        <v>385</v>
      </c>
      <c r="R209" s="110" t="s">
        <v>385</v>
      </c>
      <c r="S209" s="111" t="s">
        <v>385</v>
      </c>
      <c r="T209" s="112" t="s">
        <v>385</v>
      </c>
      <c r="U209" s="113">
        <v>0.22278472473882954</v>
      </c>
    </row>
    <row r="210" spans="2:21" ht="20.5" customHeight="1">
      <c r="B210" s="418"/>
      <c r="C210" s="421"/>
      <c r="D210" s="114" t="s">
        <v>30</v>
      </c>
      <c r="E210" s="115">
        <v>0.21583849576241293</v>
      </c>
      <c r="F210" s="116" t="s">
        <v>385</v>
      </c>
      <c r="G210" s="117" t="s">
        <v>385</v>
      </c>
      <c r="H210" s="118">
        <v>0.21583849576241293</v>
      </c>
      <c r="I210" s="115" t="s">
        <v>385</v>
      </c>
      <c r="J210" s="116" t="s">
        <v>385</v>
      </c>
      <c r="K210" s="117" t="s">
        <v>385</v>
      </c>
      <c r="L210" s="118" t="s">
        <v>385</v>
      </c>
      <c r="M210" s="115" t="s">
        <v>385</v>
      </c>
      <c r="N210" s="116" t="s">
        <v>385</v>
      </c>
      <c r="O210" s="117" t="s">
        <v>385</v>
      </c>
      <c r="P210" s="118" t="s">
        <v>385</v>
      </c>
      <c r="Q210" s="115" t="s">
        <v>385</v>
      </c>
      <c r="R210" s="116" t="s">
        <v>385</v>
      </c>
      <c r="S210" s="117" t="s">
        <v>385</v>
      </c>
      <c r="T210" s="118" t="s">
        <v>385</v>
      </c>
      <c r="U210" s="118">
        <v>0.21583849576241293</v>
      </c>
    </row>
    <row r="211" spans="2:21" ht="20.5" customHeight="1" thickBot="1">
      <c r="B211" s="419"/>
      <c r="C211" s="422"/>
      <c r="D211" s="119" t="s">
        <v>31</v>
      </c>
      <c r="E211" s="120">
        <v>6.9467241431700501E-3</v>
      </c>
      <c r="F211" s="121" t="s">
        <v>385</v>
      </c>
      <c r="G211" s="122" t="s">
        <v>385</v>
      </c>
      <c r="H211" s="123">
        <v>6.9467241431700501E-3</v>
      </c>
      <c r="I211" s="120" t="s">
        <v>385</v>
      </c>
      <c r="J211" s="121" t="s">
        <v>385</v>
      </c>
      <c r="K211" s="122" t="s">
        <v>385</v>
      </c>
      <c r="L211" s="123" t="s">
        <v>385</v>
      </c>
      <c r="M211" s="120" t="s">
        <v>385</v>
      </c>
      <c r="N211" s="121" t="s">
        <v>385</v>
      </c>
      <c r="O211" s="122" t="s">
        <v>385</v>
      </c>
      <c r="P211" s="123" t="s">
        <v>385</v>
      </c>
      <c r="Q211" s="120" t="s">
        <v>385</v>
      </c>
      <c r="R211" s="121" t="s">
        <v>385</v>
      </c>
      <c r="S211" s="122" t="s">
        <v>385</v>
      </c>
      <c r="T211" s="123" t="s">
        <v>385</v>
      </c>
      <c r="U211" s="123">
        <v>6.9467241431700501E-3</v>
      </c>
    </row>
    <row r="212" spans="2:21" ht="6.75" customHeight="1" thickBot="1">
      <c r="B212" s="100"/>
      <c r="C212" s="100"/>
      <c r="D212" s="100"/>
      <c r="E212" s="100"/>
      <c r="F212" s="100"/>
      <c r="G212" s="100"/>
      <c r="H212" s="100"/>
      <c r="I212" s="100"/>
      <c r="J212" s="100"/>
      <c r="K212" s="100"/>
      <c r="L212" s="100"/>
      <c r="M212" s="100"/>
      <c r="N212" s="100"/>
      <c r="O212" s="100"/>
      <c r="P212" s="100"/>
      <c r="Q212" s="100"/>
      <c r="R212" s="100"/>
      <c r="S212" s="100"/>
      <c r="T212" s="100"/>
      <c r="U212" s="100"/>
    </row>
    <row r="213" spans="2:21" ht="20.5" customHeight="1">
      <c r="B213" s="411" t="s">
        <v>9</v>
      </c>
      <c r="C213" s="420" t="s">
        <v>12</v>
      </c>
      <c r="D213" s="108" t="s">
        <v>51</v>
      </c>
      <c r="E213" s="109">
        <v>1.236595462377863E-2</v>
      </c>
      <c r="F213" s="110" t="s">
        <v>385</v>
      </c>
      <c r="G213" s="111" t="s">
        <v>385</v>
      </c>
      <c r="H213" s="112">
        <v>1.236595462377863E-2</v>
      </c>
      <c r="I213" s="109" t="s">
        <v>385</v>
      </c>
      <c r="J213" s="110" t="s">
        <v>385</v>
      </c>
      <c r="K213" s="111" t="s">
        <v>385</v>
      </c>
      <c r="L213" s="112" t="s">
        <v>385</v>
      </c>
      <c r="M213" s="109" t="s">
        <v>385</v>
      </c>
      <c r="N213" s="110" t="s">
        <v>385</v>
      </c>
      <c r="O213" s="111" t="s">
        <v>385</v>
      </c>
      <c r="P213" s="112" t="s">
        <v>385</v>
      </c>
      <c r="Q213" s="109" t="s">
        <v>385</v>
      </c>
      <c r="R213" s="110" t="s">
        <v>385</v>
      </c>
      <c r="S213" s="111" t="s">
        <v>385</v>
      </c>
      <c r="T213" s="112" t="s">
        <v>385</v>
      </c>
      <c r="U213" s="113">
        <v>1.236595462377863E-2</v>
      </c>
    </row>
    <row r="214" spans="2:21" ht="20.5" customHeight="1">
      <c r="B214" s="412"/>
      <c r="C214" s="421"/>
      <c r="D214" s="114" t="s">
        <v>30</v>
      </c>
      <c r="E214" s="115">
        <v>1.0285072033325928E-2</v>
      </c>
      <c r="F214" s="116" t="s">
        <v>385</v>
      </c>
      <c r="G214" s="117" t="s">
        <v>385</v>
      </c>
      <c r="H214" s="118">
        <v>1.0285072033325928E-2</v>
      </c>
      <c r="I214" s="115" t="s">
        <v>385</v>
      </c>
      <c r="J214" s="116" t="s">
        <v>385</v>
      </c>
      <c r="K214" s="117" t="s">
        <v>385</v>
      </c>
      <c r="L214" s="118" t="s">
        <v>385</v>
      </c>
      <c r="M214" s="115" t="s">
        <v>385</v>
      </c>
      <c r="N214" s="116" t="s">
        <v>385</v>
      </c>
      <c r="O214" s="117" t="s">
        <v>385</v>
      </c>
      <c r="P214" s="118" t="s">
        <v>385</v>
      </c>
      <c r="Q214" s="115" t="s">
        <v>385</v>
      </c>
      <c r="R214" s="116" t="s">
        <v>385</v>
      </c>
      <c r="S214" s="117" t="s">
        <v>385</v>
      </c>
      <c r="T214" s="118" t="s">
        <v>385</v>
      </c>
      <c r="U214" s="118">
        <v>1.0285072033325928E-2</v>
      </c>
    </row>
    <row r="215" spans="2:21" ht="20.5" customHeight="1" thickBot="1">
      <c r="B215" s="412"/>
      <c r="C215" s="422"/>
      <c r="D215" s="119" t="s">
        <v>31</v>
      </c>
      <c r="E215" s="120">
        <v>2.0818663946848641E-3</v>
      </c>
      <c r="F215" s="121" t="s">
        <v>385</v>
      </c>
      <c r="G215" s="122" t="s">
        <v>385</v>
      </c>
      <c r="H215" s="123">
        <v>2.0818663946848641E-3</v>
      </c>
      <c r="I215" s="120" t="s">
        <v>385</v>
      </c>
      <c r="J215" s="121" t="s">
        <v>385</v>
      </c>
      <c r="K215" s="122" t="s">
        <v>385</v>
      </c>
      <c r="L215" s="123" t="s">
        <v>385</v>
      </c>
      <c r="M215" s="120" t="s">
        <v>385</v>
      </c>
      <c r="N215" s="121" t="s">
        <v>385</v>
      </c>
      <c r="O215" s="122" t="s">
        <v>385</v>
      </c>
      <c r="P215" s="123" t="s">
        <v>385</v>
      </c>
      <c r="Q215" s="120" t="s">
        <v>385</v>
      </c>
      <c r="R215" s="121" t="s">
        <v>385</v>
      </c>
      <c r="S215" s="122" t="s">
        <v>385</v>
      </c>
      <c r="T215" s="123" t="s">
        <v>385</v>
      </c>
      <c r="U215" s="123">
        <v>2.0818663946848641E-3</v>
      </c>
    </row>
    <row r="216" spans="2:21" ht="6.75" customHeight="1" thickBot="1">
      <c r="B216" s="412"/>
      <c r="C216" s="100"/>
      <c r="D216" s="100"/>
      <c r="E216" s="100"/>
      <c r="F216" s="100"/>
      <c r="G216" s="100"/>
      <c r="H216" s="100"/>
      <c r="I216" s="100"/>
      <c r="J216" s="100"/>
      <c r="K216" s="100"/>
      <c r="L216" s="100"/>
      <c r="M216" s="100"/>
      <c r="N216" s="100"/>
      <c r="O216" s="100"/>
      <c r="P216" s="100"/>
      <c r="Q216" s="100"/>
      <c r="R216" s="100"/>
      <c r="S216" s="100"/>
      <c r="T216" s="100"/>
      <c r="U216" s="100"/>
    </row>
    <row r="217" spans="2:21" ht="20.5" customHeight="1">
      <c r="B217" s="412"/>
      <c r="C217" s="420" t="s">
        <v>1</v>
      </c>
      <c r="D217" s="108" t="s">
        <v>51</v>
      </c>
      <c r="E217" s="109">
        <v>2.7790862929081184E-3</v>
      </c>
      <c r="F217" s="110" t="s">
        <v>385</v>
      </c>
      <c r="G217" s="111" t="s">
        <v>385</v>
      </c>
      <c r="H217" s="112">
        <v>2.7790862929081184E-3</v>
      </c>
      <c r="I217" s="109" t="s">
        <v>385</v>
      </c>
      <c r="J217" s="110" t="s">
        <v>385</v>
      </c>
      <c r="K217" s="111" t="s">
        <v>385</v>
      </c>
      <c r="L217" s="112" t="s">
        <v>385</v>
      </c>
      <c r="M217" s="109" t="s">
        <v>385</v>
      </c>
      <c r="N217" s="110" t="s">
        <v>385</v>
      </c>
      <c r="O217" s="111" t="s">
        <v>385</v>
      </c>
      <c r="P217" s="112" t="s">
        <v>385</v>
      </c>
      <c r="Q217" s="109" t="s">
        <v>385</v>
      </c>
      <c r="R217" s="110" t="s">
        <v>385</v>
      </c>
      <c r="S217" s="111" t="s">
        <v>385</v>
      </c>
      <c r="T217" s="112" t="s">
        <v>385</v>
      </c>
      <c r="U217" s="113">
        <v>2.7790862929081184E-3</v>
      </c>
    </row>
    <row r="218" spans="2:21" ht="20.5" customHeight="1">
      <c r="B218" s="412"/>
      <c r="C218" s="421"/>
      <c r="D218" s="114" t="s">
        <v>30</v>
      </c>
      <c r="E218" s="115">
        <v>1.022187859635525E-3</v>
      </c>
      <c r="F218" s="116" t="s">
        <v>385</v>
      </c>
      <c r="G218" s="117" t="s">
        <v>385</v>
      </c>
      <c r="H218" s="118">
        <v>1.022187859635525E-3</v>
      </c>
      <c r="I218" s="115" t="s">
        <v>385</v>
      </c>
      <c r="J218" s="116" t="s">
        <v>385</v>
      </c>
      <c r="K218" s="117" t="s">
        <v>385</v>
      </c>
      <c r="L218" s="118" t="s">
        <v>385</v>
      </c>
      <c r="M218" s="115" t="s">
        <v>385</v>
      </c>
      <c r="N218" s="116" t="s">
        <v>385</v>
      </c>
      <c r="O218" s="117" t="s">
        <v>385</v>
      </c>
      <c r="P218" s="118" t="s">
        <v>385</v>
      </c>
      <c r="Q218" s="115" t="s">
        <v>385</v>
      </c>
      <c r="R218" s="116" t="s">
        <v>385</v>
      </c>
      <c r="S218" s="117" t="s">
        <v>385</v>
      </c>
      <c r="T218" s="118" t="s">
        <v>385</v>
      </c>
      <c r="U218" s="118">
        <v>1.022187859635525E-3</v>
      </c>
    </row>
    <row r="219" spans="2:21" ht="20.5" customHeight="1" thickBot="1">
      <c r="B219" s="412"/>
      <c r="C219" s="422"/>
      <c r="D219" s="119" t="s">
        <v>31</v>
      </c>
      <c r="E219" s="120">
        <v>1.7570177432066013E-3</v>
      </c>
      <c r="F219" s="121" t="s">
        <v>385</v>
      </c>
      <c r="G219" s="122" t="s">
        <v>385</v>
      </c>
      <c r="H219" s="123">
        <v>1.7570177432066013E-3</v>
      </c>
      <c r="I219" s="120" t="s">
        <v>385</v>
      </c>
      <c r="J219" s="121" t="s">
        <v>385</v>
      </c>
      <c r="K219" s="122" t="s">
        <v>385</v>
      </c>
      <c r="L219" s="123" t="s">
        <v>385</v>
      </c>
      <c r="M219" s="120" t="s">
        <v>385</v>
      </c>
      <c r="N219" s="121" t="s">
        <v>385</v>
      </c>
      <c r="O219" s="122" t="s">
        <v>385</v>
      </c>
      <c r="P219" s="123" t="s">
        <v>385</v>
      </c>
      <c r="Q219" s="120" t="s">
        <v>385</v>
      </c>
      <c r="R219" s="121" t="s">
        <v>385</v>
      </c>
      <c r="S219" s="122" t="s">
        <v>385</v>
      </c>
      <c r="T219" s="123" t="s">
        <v>385</v>
      </c>
      <c r="U219" s="123">
        <v>1.7570177432066013E-3</v>
      </c>
    </row>
    <row r="220" spans="2:21" ht="6.75" customHeight="1" thickBot="1">
      <c r="B220" s="412"/>
      <c r="C220" s="100"/>
      <c r="D220" s="100"/>
      <c r="E220" s="100"/>
      <c r="F220" s="100"/>
      <c r="G220" s="100"/>
      <c r="H220" s="100"/>
      <c r="I220" s="100"/>
      <c r="J220" s="100"/>
      <c r="K220" s="100"/>
      <c r="L220" s="100"/>
      <c r="M220" s="100"/>
      <c r="N220" s="100"/>
      <c r="O220" s="100"/>
      <c r="P220" s="100"/>
      <c r="Q220" s="100"/>
      <c r="R220" s="100"/>
      <c r="S220" s="100"/>
      <c r="T220" s="100"/>
      <c r="U220" s="100"/>
    </row>
    <row r="221" spans="2:21" ht="20.5" customHeight="1">
      <c r="B221" s="412"/>
      <c r="C221" s="420" t="s">
        <v>8</v>
      </c>
      <c r="D221" s="108" t="s">
        <v>51</v>
      </c>
      <c r="E221" s="109">
        <v>0.11717879458760837</v>
      </c>
      <c r="F221" s="110" t="s">
        <v>385</v>
      </c>
      <c r="G221" s="111" t="s">
        <v>385</v>
      </c>
      <c r="H221" s="112">
        <v>0.11717879458760837</v>
      </c>
      <c r="I221" s="109" t="s">
        <v>385</v>
      </c>
      <c r="J221" s="110" t="s">
        <v>385</v>
      </c>
      <c r="K221" s="111" t="s">
        <v>385</v>
      </c>
      <c r="L221" s="112" t="s">
        <v>385</v>
      </c>
      <c r="M221" s="109" t="s">
        <v>385</v>
      </c>
      <c r="N221" s="110" t="s">
        <v>385</v>
      </c>
      <c r="O221" s="111" t="s">
        <v>385</v>
      </c>
      <c r="P221" s="112" t="s">
        <v>385</v>
      </c>
      <c r="Q221" s="109" t="s">
        <v>385</v>
      </c>
      <c r="R221" s="110" t="s">
        <v>385</v>
      </c>
      <c r="S221" s="111" t="s">
        <v>385</v>
      </c>
      <c r="T221" s="112" t="s">
        <v>385</v>
      </c>
      <c r="U221" s="113">
        <v>0.11717879458760837</v>
      </c>
    </row>
    <row r="222" spans="2:21" ht="20.5" customHeight="1">
      <c r="B222" s="412"/>
      <c r="C222" s="421"/>
      <c r="D222" s="114" t="s">
        <v>30</v>
      </c>
      <c r="E222" s="115">
        <v>0.11155580643720082</v>
      </c>
      <c r="F222" s="116" t="s">
        <v>385</v>
      </c>
      <c r="G222" s="117" t="s">
        <v>385</v>
      </c>
      <c r="H222" s="118">
        <v>0.11155580643720082</v>
      </c>
      <c r="I222" s="115" t="s">
        <v>385</v>
      </c>
      <c r="J222" s="116" t="s">
        <v>385</v>
      </c>
      <c r="K222" s="117" t="s">
        <v>385</v>
      </c>
      <c r="L222" s="118" t="s">
        <v>385</v>
      </c>
      <c r="M222" s="115" t="s">
        <v>385</v>
      </c>
      <c r="N222" s="116" t="s">
        <v>385</v>
      </c>
      <c r="O222" s="117" t="s">
        <v>385</v>
      </c>
      <c r="P222" s="118" t="s">
        <v>385</v>
      </c>
      <c r="Q222" s="115" t="s">
        <v>385</v>
      </c>
      <c r="R222" s="116" t="s">
        <v>385</v>
      </c>
      <c r="S222" s="117" t="s">
        <v>385</v>
      </c>
      <c r="T222" s="118" t="s">
        <v>385</v>
      </c>
      <c r="U222" s="118">
        <v>0.11155580643720082</v>
      </c>
    </row>
    <row r="223" spans="2:21" ht="20.5" customHeight="1" thickBot="1">
      <c r="B223" s="413"/>
      <c r="C223" s="422"/>
      <c r="D223" s="119" t="s">
        <v>31</v>
      </c>
      <c r="E223" s="120">
        <v>5.6334234354980285E-3</v>
      </c>
      <c r="F223" s="121" t="s">
        <v>385</v>
      </c>
      <c r="G223" s="122" t="s">
        <v>385</v>
      </c>
      <c r="H223" s="123">
        <v>5.6334234354980285E-3</v>
      </c>
      <c r="I223" s="120" t="s">
        <v>385</v>
      </c>
      <c r="J223" s="121" t="s">
        <v>385</v>
      </c>
      <c r="K223" s="122" t="s">
        <v>385</v>
      </c>
      <c r="L223" s="123" t="s">
        <v>385</v>
      </c>
      <c r="M223" s="120" t="s">
        <v>385</v>
      </c>
      <c r="N223" s="121" t="s">
        <v>385</v>
      </c>
      <c r="O223" s="122" t="s">
        <v>385</v>
      </c>
      <c r="P223" s="123" t="s">
        <v>385</v>
      </c>
      <c r="Q223" s="120" t="s">
        <v>385</v>
      </c>
      <c r="R223" s="121" t="s">
        <v>385</v>
      </c>
      <c r="S223" s="122" t="s">
        <v>385</v>
      </c>
      <c r="T223" s="123" t="s">
        <v>385</v>
      </c>
      <c r="U223" s="123">
        <v>5.6334234354980285E-3</v>
      </c>
    </row>
    <row r="224" spans="2:21" ht="6.75" customHeight="1" thickBot="1">
      <c r="B224" s="100"/>
      <c r="C224" s="100"/>
      <c r="D224" s="100"/>
      <c r="E224" s="100"/>
      <c r="F224" s="100"/>
      <c r="G224" s="100"/>
      <c r="H224" s="100"/>
      <c r="I224" s="100"/>
      <c r="J224" s="100"/>
      <c r="K224" s="100"/>
      <c r="L224" s="100"/>
      <c r="M224" s="100"/>
      <c r="N224" s="100"/>
      <c r="O224" s="100"/>
      <c r="P224" s="100"/>
      <c r="Q224" s="100"/>
      <c r="R224" s="100"/>
      <c r="S224" s="100"/>
      <c r="T224" s="100"/>
      <c r="U224" s="100"/>
    </row>
    <row r="225" spans="2:21" ht="20.5" customHeight="1">
      <c r="B225" s="405" t="s">
        <v>449</v>
      </c>
      <c r="C225" s="394" t="s">
        <v>12</v>
      </c>
      <c r="D225" s="108" t="s">
        <v>51</v>
      </c>
      <c r="E225" s="109"/>
      <c r="F225" s="110"/>
      <c r="G225" s="111"/>
      <c r="H225" s="112"/>
      <c r="I225" s="109"/>
      <c r="J225" s="110"/>
      <c r="K225" s="111"/>
      <c r="L225" s="112"/>
      <c r="M225" s="109"/>
      <c r="N225" s="110"/>
      <c r="O225" s="111"/>
      <c r="P225" s="112"/>
      <c r="Q225" s="109"/>
      <c r="R225" s="110"/>
      <c r="S225" s="111"/>
      <c r="T225" s="112"/>
      <c r="U225" s="113"/>
    </row>
    <row r="226" spans="2:21" ht="6.75" customHeight="1" thickBot="1">
      <c r="B226" s="406"/>
      <c r="C226" s="100"/>
      <c r="D226" s="100"/>
      <c r="E226" s="100"/>
      <c r="F226" s="100"/>
      <c r="G226" s="100"/>
      <c r="H226" s="100"/>
      <c r="I226" s="100"/>
      <c r="J226" s="100"/>
      <c r="K226" s="100"/>
      <c r="L226" s="100"/>
      <c r="M226" s="100"/>
      <c r="N226" s="100"/>
      <c r="O226" s="100"/>
      <c r="P226" s="100"/>
      <c r="Q226" s="100"/>
      <c r="R226" s="100"/>
      <c r="S226" s="100"/>
      <c r="T226" s="100"/>
      <c r="U226" s="124"/>
    </row>
    <row r="227" spans="2:21" ht="20.5" customHeight="1">
      <c r="B227" s="406"/>
      <c r="C227" s="394" t="s">
        <v>1</v>
      </c>
      <c r="D227" s="108" t="s">
        <v>51</v>
      </c>
      <c r="E227" s="109"/>
      <c r="F227" s="110"/>
      <c r="G227" s="111"/>
      <c r="H227" s="112"/>
      <c r="I227" s="109"/>
      <c r="J227" s="110"/>
      <c r="K227" s="111"/>
      <c r="L227" s="112"/>
      <c r="M227" s="109"/>
      <c r="N227" s="110"/>
      <c r="O227" s="111"/>
      <c r="P227" s="112"/>
      <c r="Q227" s="109"/>
      <c r="R227" s="110"/>
      <c r="S227" s="111"/>
      <c r="T227" s="112"/>
      <c r="U227" s="113"/>
    </row>
    <row r="228" spans="2:21" ht="6.75" customHeight="1" thickBot="1">
      <c r="B228" s="406"/>
      <c r="C228" s="100"/>
      <c r="D228" s="100"/>
      <c r="E228" s="100"/>
      <c r="F228" s="100"/>
      <c r="G228" s="100"/>
      <c r="H228" s="100"/>
      <c r="I228" s="100"/>
      <c r="J228" s="100"/>
      <c r="K228" s="100"/>
      <c r="L228" s="100"/>
      <c r="M228" s="100"/>
      <c r="N228" s="100"/>
      <c r="O228" s="100"/>
      <c r="P228" s="100"/>
      <c r="Q228" s="100"/>
      <c r="R228" s="100"/>
      <c r="S228" s="100"/>
      <c r="T228" s="100"/>
      <c r="U228" s="124"/>
    </row>
    <row r="229" spans="2:21" ht="20.5" customHeight="1" thickBot="1">
      <c r="B229" s="407"/>
      <c r="C229" s="353" t="s">
        <v>8</v>
      </c>
      <c r="D229" s="354" t="s">
        <v>51</v>
      </c>
      <c r="E229" s="355"/>
      <c r="F229" s="356"/>
      <c r="G229" s="357"/>
      <c r="H229" s="358"/>
      <c r="I229" s="355"/>
      <c r="J229" s="356"/>
      <c r="K229" s="357"/>
      <c r="L229" s="358"/>
      <c r="M229" s="355"/>
      <c r="N229" s="356"/>
      <c r="O229" s="357"/>
      <c r="P229" s="358"/>
      <c r="Q229" s="355"/>
      <c r="R229" s="356"/>
      <c r="S229" s="357"/>
      <c r="T229" s="358"/>
      <c r="U229" s="359"/>
    </row>
    <row r="231" spans="2:21" customFormat="1" ht="18.5">
      <c r="B231" s="366" t="s">
        <v>489</v>
      </c>
    </row>
    <row r="232" spans="2:21" customFormat="1" ht="18.5">
      <c r="B232" s="366" t="s">
        <v>475</v>
      </c>
    </row>
    <row r="233" spans="2:21">
      <c r="B233" s="292" t="s">
        <v>40</v>
      </c>
    </row>
    <row r="234" spans="2:21">
      <c r="B234" s="393" t="s">
        <v>491</v>
      </c>
    </row>
    <row r="235" spans="2:21">
      <c r="B235" s="401" t="s">
        <v>523</v>
      </c>
    </row>
    <row r="236" spans="2:21">
      <c r="B236" s="345" t="s">
        <v>431</v>
      </c>
    </row>
    <row r="237" spans="2:21">
      <c r="B237" s="343" t="s">
        <v>413</v>
      </c>
    </row>
    <row r="238" spans="2:21">
      <c r="B238" s="1" t="s">
        <v>348</v>
      </c>
    </row>
    <row r="239" spans="2:21">
      <c r="B239" s="343" t="s">
        <v>412</v>
      </c>
    </row>
    <row r="240" spans="2:21">
      <c r="B240" s="360" t="s">
        <v>450</v>
      </c>
    </row>
    <row r="241" spans="2:34">
      <c r="B241" s="360" t="s">
        <v>451</v>
      </c>
    </row>
    <row r="244" spans="2:34" ht="15" thickBot="1"/>
    <row r="245" spans="2:34" ht="38.25" customHeight="1" thickTop="1" thickBot="1">
      <c r="D245"/>
      <c r="E245" s="402" t="s">
        <v>481</v>
      </c>
      <c r="F245" s="403"/>
      <c r="G245" s="403"/>
      <c r="H245" s="403"/>
      <c r="I245" s="403"/>
      <c r="J245" s="403"/>
      <c r="K245" s="403"/>
      <c r="L245" s="403"/>
      <c r="M245" s="403"/>
      <c r="N245" s="404"/>
      <c r="O245" s="402" t="s">
        <v>482</v>
      </c>
      <c r="P245" s="403"/>
      <c r="Q245" s="403"/>
      <c r="R245" s="403"/>
      <c r="S245" s="403"/>
      <c r="T245" s="403"/>
      <c r="U245" s="403"/>
      <c r="V245" s="403"/>
      <c r="W245" s="403"/>
      <c r="X245" s="404"/>
      <c r="Y245" s="402" t="s">
        <v>483</v>
      </c>
      <c r="Z245" s="403"/>
      <c r="AA245" s="403"/>
      <c r="AB245" s="403"/>
      <c r="AC245" s="403"/>
      <c r="AD245" s="403"/>
      <c r="AE245" s="403"/>
      <c r="AF245" s="403"/>
      <c r="AG245" s="403"/>
      <c r="AH245" s="404"/>
    </row>
    <row r="246" spans="2:34" ht="98.25" customHeight="1" thickTop="1" thickBot="1">
      <c r="D246" s="367" t="s">
        <v>55</v>
      </c>
      <c r="E246" s="368" t="s">
        <v>0</v>
      </c>
      <c r="F246" s="369" t="s">
        <v>484</v>
      </c>
      <c r="G246" s="370" t="s">
        <v>485</v>
      </c>
      <c r="H246" s="371" t="s">
        <v>9</v>
      </c>
      <c r="I246" s="369" t="s">
        <v>486</v>
      </c>
      <c r="J246" s="370" t="s">
        <v>487</v>
      </c>
      <c r="K246" s="371" t="s">
        <v>393</v>
      </c>
      <c r="L246" s="371" t="s">
        <v>375</v>
      </c>
      <c r="M246" s="371" t="s">
        <v>377</v>
      </c>
      <c r="N246" s="372" t="s">
        <v>376</v>
      </c>
      <c r="O246" s="368" t="s">
        <v>0</v>
      </c>
      <c r="P246" s="369" t="s">
        <v>484</v>
      </c>
      <c r="Q246" s="370" t="s">
        <v>485</v>
      </c>
      <c r="R246" s="371" t="s">
        <v>9</v>
      </c>
      <c r="S246" s="369" t="s">
        <v>486</v>
      </c>
      <c r="T246" s="370" t="s">
        <v>487</v>
      </c>
      <c r="U246" s="371" t="s">
        <v>393</v>
      </c>
      <c r="V246" s="371" t="s">
        <v>375</v>
      </c>
      <c r="W246" s="371" t="s">
        <v>377</v>
      </c>
      <c r="X246" s="372" t="s">
        <v>376</v>
      </c>
      <c r="Y246" s="368" t="s">
        <v>0</v>
      </c>
      <c r="Z246" s="369" t="s">
        <v>484</v>
      </c>
      <c r="AA246" s="370" t="s">
        <v>485</v>
      </c>
      <c r="AB246" s="371" t="s">
        <v>9</v>
      </c>
      <c r="AC246" s="369" t="s">
        <v>486</v>
      </c>
      <c r="AD246" s="370" t="s">
        <v>487</v>
      </c>
      <c r="AE246" s="371" t="s">
        <v>393</v>
      </c>
      <c r="AF246" s="371" t="s">
        <v>375</v>
      </c>
      <c r="AG246" s="371" t="s">
        <v>377</v>
      </c>
      <c r="AH246" s="372" t="s">
        <v>376</v>
      </c>
    </row>
    <row r="247" spans="2:34" ht="15" thickTop="1">
      <c r="D247" s="373">
        <v>2016</v>
      </c>
      <c r="E247" s="374">
        <v>2.8850823093424485E-2</v>
      </c>
      <c r="F247" s="375">
        <v>1.3778327347630404E-2</v>
      </c>
      <c r="G247" s="375">
        <v>1.50724984100735E-2</v>
      </c>
      <c r="H247" s="376">
        <v>0</v>
      </c>
      <c r="I247" s="376">
        <v>0</v>
      </c>
      <c r="J247" s="376">
        <v>0</v>
      </c>
      <c r="K247" s="376">
        <v>0</v>
      </c>
      <c r="L247" s="376">
        <v>0</v>
      </c>
      <c r="M247" s="376">
        <v>0</v>
      </c>
      <c r="N247" s="377">
        <v>2.2559997232513663E-2</v>
      </c>
      <c r="O247" s="374">
        <v>2.8025668520227889E-2</v>
      </c>
      <c r="P247" s="375">
        <v>1.4037450496500589E-2</v>
      </c>
      <c r="Q247" s="375">
        <v>1.3988221038925453E-2</v>
      </c>
      <c r="R247" s="376">
        <v>0</v>
      </c>
      <c r="S247" s="376">
        <v>0</v>
      </c>
      <c r="T247" s="376">
        <v>0</v>
      </c>
      <c r="U247" s="376">
        <v>0</v>
      </c>
      <c r="V247" s="376">
        <v>0</v>
      </c>
      <c r="W247" s="376">
        <v>0</v>
      </c>
      <c r="X247" s="377">
        <v>2.1624913914160701E-2</v>
      </c>
      <c r="Y247" s="374">
        <v>3.2140387646345775E-2</v>
      </c>
      <c r="Z247" s="375">
        <v>1.2745305956180614E-2</v>
      </c>
      <c r="AA247" s="375">
        <v>1.9395082955470534E-2</v>
      </c>
      <c r="AB247" s="376">
        <v>0</v>
      </c>
      <c r="AC247" s="376">
        <v>0</v>
      </c>
      <c r="AD247" s="376">
        <v>0</v>
      </c>
      <c r="AE247" s="376">
        <v>0</v>
      </c>
      <c r="AF247" s="376">
        <v>0</v>
      </c>
      <c r="AG247" s="376">
        <v>0</v>
      </c>
      <c r="AH247" s="377">
        <v>2.6551029727131633E-2</v>
      </c>
    </row>
    <row r="248" spans="2:34">
      <c r="D248" s="378">
        <v>2017</v>
      </c>
      <c r="E248" s="379">
        <v>3.9775632422488397E-2</v>
      </c>
      <c r="F248" s="380">
        <v>1.2300346177419244E-2</v>
      </c>
      <c r="G248" s="380">
        <v>2.7475288409838938E-2</v>
      </c>
      <c r="H248" s="381">
        <v>0</v>
      </c>
      <c r="I248" s="381">
        <v>0</v>
      </c>
      <c r="J248" s="381">
        <v>0</v>
      </c>
      <c r="K248" s="381">
        <v>0</v>
      </c>
      <c r="L248" s="381">
        <v>0</v>
      </c>
      <c r="M248" s="381">
        <v>0</v>
      </c>
      <c r="N248" s="382">
        <v>3.2552664838398561E-2</v>
      </c>
      <c r="O248" s="379">
        <v>3.67442311989261E-2</v>
      </c>
      <c r="P248" s="380">
        <v>1.0418952966302368E-2</v>
      </c>
      <c r="Q248" s="380">
        <v>2.6325280091271244E-2</v>
      </c>
      <c r="R248" s="381">
        <v>0</v>
      </c>
      <c r="S248" s="381">
        <v>0</v>
      </c>
      <c r="T248" s="381">
        <v>0</v>
      </c>
      <c r="U248" s="381">
        <v>0</v>
      </c>
      <c r="V248" s="381">
        <v>0</v>
      </c>
      <c r="W248" s="381">
        <v>0</v>
      </c>
      <c r="X248" s="382">
        <v>2.9649424694525296E-2</v>
      </c>
      <c r="Y248" s="379">
        <v>5.0305590891362301E-2</v>
      </c>
      <c r="Z248" s="380">
        <v>1.8835605259158825E-2</v>
      </c>
      <c r="AA248" s="380">
        <v>3.1469988860327987E-2</v>
      </c>
      <c r="AB248" s="381">
        <v>0</v>
      </c>
      <c r="AC248" s="381">
        <v>0</v>
      </c>
      <c r="AD248" s="381">
        <v>0</v>
      </c>
      <c r="AE248" s="381">
        <v>0</v>
      </c>
      <c r="AF248" s="381">
        <v>0</v>
      </c>
      <c r="AG248" s="381">
        <v>0</v>
      </c>
      <c r="AH248" s="382">
        <v>4.3313504505922786E-2</v>
      </c>
    </row>
    <row r="249" spans="2:34">
      <c r="D249" s="378">
        <v>2018</v>
      </c>
      <c r="E249" s="379">
        <v>5.9762062618341535E-2</v>
      </c>
      <c r="F249" s="380">
        <v>2.2053742314279322E-2</v>
      </c>
      <c r="G249" s="380">
        <v>3.7708320304062203E-2</v>
      </c>
      <c r="H249" s="381">
        <v>0</v>
      </c>
      <c r="I249" s="381">
        <v>0</v>
      </c>
      <c r="J249" s="381">
        <v>0</v>
      </c>
      <c r="K249" s="381">
        <v>9.9746808602648521E-2</v>
      </c>
      <c r="L249" s="381">
        <v>0</v>
      </c>
      <c r="M249" s="381">
        <v>0</v>
      </c>
      <c r="N249" s="382">
        <v>5.0781664687806441E-2</v>
      </c>
      <c r="O249" s="379">
        <v>4.9817648021864121E-2</v>
      </c>
      <c r="P249" s="380">
        <v>1.6802886848437011E-2</v>
      </c>
      <c r="Q249" s="380">
        <v>3.3014761173427096E-2</v>
      </c>
      <c r="R249" s="381">
        <v>0</v>
      </c>
      <c r="S249" s="381">
        <v>0</v>
      </c>
      <c r="T249" s="381">
        <v>0</v>
      </c>
      <c r="U249" s="381">
        <v>9.9746808602648521E-2</v>
      </c>
      <c r="V249" s="381">
        <v>0</v>
      </c>
      <c r="W249" s="381">
        <v>0</v>
      </c>
      <c r="X249" s="382">
        <v>4.2418031762846496E-2</v>
      </c>
      <c r="Y249" s="379">
        <v>9.4136404781507366E-2</v>
      </c>
      <c r="Z249" s="380">
        <v>4.0204102064578667E-2</v>
      </c>
      <c r="AA249" s="380">
        <v>5.3932302716928664E-2</v>
      </c>
      <c r="AB249" s="381">
        <v>0</v>
      </c>
      <c r="AC249" s="381">
        <v>0</v>
      </c>
      <c r="AD249" s="381">
        <v>0</v>
      </c>
      <c r="AE249" s="381">
        <v>0</v>
      </c>
      <c r="AF249" s="381">
        <v>0</v>
      </c>
      <c r="AG249" s="381">
        <v>0</v>
      </c>
      <c r="AH249" s="382">
        <v>8.0316545394446798E-2</v>
      </c>
    </row>
    <row r="250" spans="2:34">
      <c r="D250" s="378">
        <v>2019</v>
      </c>
      <c r="E250" s="379">
        <v>7.7081488762254957E-2</v>
      </c>
      <c r="F250" s="380">
        <v>3.9950698761825859E-2</v>
      </c>
      <c r="G250" s="380">
        <v>3.7130790000429098E-2</v>
      </c>
      <c r="H250" s="381">
        <v>4.1726056065922251E-2</v>
      </c>
      <c r="I250" s="381">
        <v>2.450641901247981E-2</v>
      </c>
      <c r="J250" s="381">
        <v>1.7219637053442444E-2</v>
      </c>
      <c r="K250" s="381">
        <v>8.2434689214509277E-2</v>
      </c>
      <c r="L250" s="381">
        <v>0</v>
      </c>
      <c r="M250" s="381">
        <v>0</v>
      </c>
      <c r="N250" s="382">
        <v>6.5140584542081881E-2</v>
      </c>
      <c r="O250" s="379">
        <v>6.9034437514725169E-2</v>
      </c>
      <c r="P250" s="380">
        <v>3.8018846036147046E-2</v>
      </c>
      <c r="Q250" s="380">
        <v>3.101559147857812E-2</v>
      </c>
      <c r="R250" s="381">
        <v>0</v>
      </c>
      <c r="S250" s="381">
        <v>0</v>
      </c>
      <c r="T250" s="381">
        <v>0</v>
      </c>
      <c r="U250" s="381">
        <v>8.2434689214509277E-2</v>
      </c>
      <c r="V250" s="381">
        <v>0</v>
      </c>
      <c r="W250" s="381">
        <v>0</v>
      </c>
      <c r="X250" s="382">
        <v>5.8061017461287959E-2</v>
      </c>
      <c r="Y250" s="379">
        <v>0.10682983491223583</v>
      </c>
      <c r="Z250" s="380">
        <v>4.7092373622156701E-2</v>
      </c>
      <c r="AA250" s="380">
        <v>5.9737461290079161E-2</v>
      </c>
      <c r="AB250" s="381">
        <v>4.1726056065922251E-2</v>
      </c>
      <c r="AC250" s="381">
        <v>2.450641901247981E-2</v>
      </c>
      <c r="AD250" s="381">
        <v>1.7219637053442444E-2</v>
      </c>
      <c r="AE250" s="381">
        <v>0</v>
      </c>
      <c r="AF250" s="381">
        <v>0</v>
      </c>
      <c r="AG250" s="381">
        <v>0</v>
      </c>
      <c r="AH250" s="382">
        <v>9.2590491959407092E-2</v>
      </c>
    </row>
    <row r="251" spans="2:34">
      <c r="D251" s="378">
        <v>2020</v>
      </c>
      <c r="E251" s="379">
        <v>0.12103322072362729</v>
      </c>
      <c r="F251" s="380">
        <v>6.2066208184032065E-2</v>
      </c>
      <c r="G251" s="380">
        <v>5.8967012539595159E-2</v>
      </c>
      <c r="H251" s="381">
        <v>6.2848195816426186E-2</v>
      </c>
      <c r="I251" s="381">
        <v>4.2537902882118971E-2</v>
      </c>
      <c r="J251" s="381">
        <v>2.0310292934307212E-2</v>
      </c>
      <c r="K251" s="381">
        <v>0.10188811500822903</v>
      </c>
      <c r="L251" s="381">
        <v>0</v>
      </c>
      <c r="M251" s="381">
        <v>0</v>
      </c>
      <c r="N251" s="382">
        <v>0.10586461503873888</v>
      </c>
      <c r="O251" s="379">
        <v>0.11439318541738508</v>
      </c>
      <c r="P251" s="380">
        <v>6.1084023030919851E-2</v>
      </c>
      <c r="Q251" s="380">
        <v>5.3309162386465166E-2</v>
      </c>
      <c r="R251" s="381">
        <v>0</v>
      </c>
      <c r="S251" s="381">
        <v>0</v>
      </c>
      <c r="T251" s="381">
        <v>0</v>
      </c>
      <c r="U251" s="381">
        <v>0.10188811500822903</v>
      </c>
      <c r="V251" s="381">
        <v>0</v>
      </c>
      <c r="W251" s="381">
        <v>0</v>
      </c>
      <c r="X251" s="382">
        <v>0.10007414952898494</v>
      </c>
      <c r="Y251" s="379">
        <v>0.14802986885361907</v>
      </c>
      <c r="Z251" s="380">
        <v>6.6059516314810496E-2</v>
      </c>
      <c r="AA251" s="380">
        <v>8.1970352538808564E-2</v>
      </c>
      <c r="AB251" s="381">
        <v>6.2848195816426186E-2</v>
      </c>
      <c r="AC251" s="381">
        <v>4.2537902882118971E-2</v>
      </c>
      <c r="AD251" s="381">
        <v>2.0310292934307212E-2</v>
      </c>
      <c r="AE251" s="381">
        <v>0</v>
      </c>
      <c r="AF251" s="381">
        <v>0</v>
      </c>
      <c r="AG251" s="381">
        <v>0</v>
      </c>
      <c r="AH251" s="382">
        <v>0.12946078598614649</v>
      </c>
    </row>
    <row r="252" spans="2:34">
      <c r="D252" s="378">
        <v>2021</v>
      </c>
      <c r="E252" s="379">
        <v>7.3853899572283083E-2</v>
      </c>
      <c r="F252" s="380">
        <v>4.4188623789116067E-2</v>
      </c>
      <c r="G252" s="380">
        <v>2.9665470338348501E-2</v>
      </c>
      <c r="H252" s="381">
        <v>2.8553731375028403E-2</v>
      </c>
      <c r="I252" s="381">
        <v>2.3083034991669794E-2</v>
      </c>
      <c r="J252" s="381">
        <v>5.470761338171027E-3</v>
      </c>
      <c r="K252" s="381">
        <v>4.8877106864141588E-2</v>
      </c>
      <c r="L252" s="381">
        <v>0</v>
      </c>
      <c r="M252" s="381">
        <v>0</v>
      </c>
      <c r="N252" s="382">
        <v>6.4597537892479351E-2</v>
      </c>
      <c r="O252" s="379">
        <v>7.286022458914572E-2</v>
      </c>
      <c r="P252" s="380">
        <v>4.4640051879293971E-2</v>
      </c>
      <c r="Q252" s="380">
        <v>2.8220367358541956E-2</v>
      </c>
      <c r="R252" s="381">
        <v>0</v>
      </c>
      <c r="S252" s="381">
        <v>0</v>
      </c>
      <c r="T252" s="381">
        <v>0</v>
      </c>
      <c r="U252" s="381">
        <v>4.8877106864141588E-2</v>
      </c>
      <c r="V252" s="381">
        <v>0</v>
      </c>
      <c r="W252" s="381">
        <v>0</v>
      </c>
      <c r="X252" s="382">
        <v>6.437128142251021E-2</v>
      </c>
      <c r="Y252" s="379">
        <v>7.8184650650139298E-2</v>
      </c>
      <c r="Z252" s="380">
        <v>4.2221156839371873E-2</v>
      </c>
      <c r="AA252" s="380">
        <v>3.596368795841131E-2</v>
      </c>
      <c r="AB252" s="381">
        <v>2.8553731375028403E-2</v>
      </c>
      <c r="AC252" s="381">
        <v>2.3083034991669794E-2</v>
      </c>
      <c r="AD252" s="381">
        <v>5.470761338171027E-3</v>
      </c>
      <c r="AE252" s="381">
        <v>0</v>
      </c>
      <c r="AF252" s="381">
        <v>0</v>
      </c>
      <c r="AG252" s="381">
        <v>0</v>
      </c>
      <c r="AH252" s="382">
        <v>6.5531889976034027E-2</v>
      </c>
    </row>
    <row r="253" spans="2:34">
      <c r="D253" s="383">
        <v>2022</v>
      </c>
      <c r="E253" s="384">
        <v>8.5175113319917409E-2</v>
      </c>
      <c r="F253" s="385">
        <v>5.0199672308790078E-2</v>
      </c>
      <c r="G253" s="385">
        <v>3.4975643778793093E-2</v>
      </c>
      <c r="H253" s="386">
        <v>4.6466570983498358E-2</v>
      </c>
      <c r="I253" s="386">
        <v>4.0943163967469179E-2</v>
      </c>
      <c r="J253" s="386">
        <v>5.5234571536788802E-3</v>
      </c>
      <c r="K253" s="386">
        <v>5.499631128684615E-2</v>
      </c>
      <c r="L253" s="386">
        <v>0</v>
      </c>
      <c r="M253" s="386">
        <v>0</v>
      </c>
      <c r="N253" s="387">
        <v>7.6339499085126661E-2</v>
      </c>
      <c r="O253" s="384">
        <v>8.282537987040467E-2</v>
      </c>
      <c r="P253" s="385">
        <v>4.8234423288859372E-2</v>
      </c>
      <c r="Q253" s="385">
        <v>3.4591149132863097E-2</v>
      </c>
      <c r="R253" s="386">
        <v>0</v>
      </c>
      <c r="S253" s="386">
        <v>0</v>
      </c>
      <c r="T253" s="386">
        <v>0</v>
      </c>
      <c r="U253" s="386">
        <v>5.499631128684615E-2</v>
      </c>
      <c r="V253" s="386">
        <v>0</v>
      </c>
      <c r="W253" s="386">
        <v>0</v>
      </c>
      <c r="X253" s="387">
        <v>7.4268509547214243E-2</v>
      </c>
      <c r="Y253" s="384">
        <v>9.4242927339160121E-2</v>
      </c>
      <c r="Z253" s="385">
        <v>5.7783729393193865E-2</v>
      </c>
      <c r="AA253" s="385">
        <v>3.6459440139360665E-2</v>
      </c>
      <c r="AB253" s="386">
        <v>4.6466570983498358E-2</v>
      </c>
      <c r="AC253" s="386">
        <v>4.0943163967469179E-2</v>
      </c>
      <c r="AD253" s="386">
        <v>5.5234571536788802E-3</v>
      </c>
      <c r="AE253" s="386">
        <v>0</v>
      </c>
      <c r="AF253" s="386">
        <v>0</v>
      </c>
      <c r="AG253" s="386">
        <v>0</v>
      </c>
      <c r="AH253" s="387">
        <v>8.4270440960204029E-2</v>
      </c>
    </row>
    <row r="254" spans="2:34">
      <c r="D254" s="383">
        <v>2023</v>
      </c>
      <c r="E254" s="384">
        <v>0.10724028487784343</v>
      </c>
      <c r="F254" s="385">
        <v>6.0503250620912899E-2</v>
      </c>
      <c r="G254" s="385">
        <v>4.6737376074046558E-2</v>
      </c>
      <c r="H254" s="386">
        <v>9.0684987734226036E-2</v>
      </c>
      <c r="I254" s="386">
        <v>6.980190998898371E-2</v>
      </c>
      <c r="J254" s="386">
        <v>2.0883209433024279E-2</v>
      </c>
      <c r="K254" s="386">
        <v>3.6533564475629221E-2</v>
      </c>
      <c r="L254" s="386">
        <v>0</v>
      </c>
      <c r="M254" s="386">
        <v>0</v>
      </c>
      <c r="N254" s="387">
        <v>9.5134260839062026E-2</v>
      </c>
      <c r="O254" s="384">
        <v>8.9159025280294305E-2</v>
      </c>
      <c r="P254" s="385">
        <v>4.1997696732484713E-2</v>
      </c>
      <c r="Q254" s="385">
        <v>4.7161535168725552E-2</v>
      </c>
      <c r="R254" s="386">
        <v>9.4554867431354786E-2</v>
      </c>
      <c r="S254" s="386">
        <v>7.1522411893722146E-2</v>
      </c>
      <c r="T254" s="386">
        <v>2.3032445888581759E-2</v>
      </c>
      <c r="U254" s="386">
        <v>3.6533564475629221E-2</v>
      </c>
      <c r="V254" s="386">
        <v>0</v>
      </c>
      <c r="W254" s="386">
        <v>0</v>
      </c>
      <c r="X254" s="387">
        <v>7.9823868916251151E-2</v>
      </c>
      <c r="Y254" s="384">
        <v>0.18575065196601678</v>
      </c>
      <c r="Z254" s="385">
        <v>0.14085593960876477</v>
      </c>
      <c r="AA254" s="385">
        <v>4.4895641207769336E-2</v>
      </c>
      <c r="AB254" s="386">
        <v>7.8549870035912794E-2</v>
      </c>
      <c r="AC254" s="386">
        <v>6.4406782814962441E-2</v>
      </c>
      <c r="AD254" s="386">
        <v>1.4143662110908282E-2</v>
      </c>
      <c r="AE254" s="386">
        <v>0</v>
      </c>
      <c r="AF254" s="386">
        <v>0</v>
      </c>
      <c r="AG254" s="386">
        <v>0</v>
      </c>
      <c r="AH254" s="387">
        <v>0.16118362984321133</v>
      </c>
    </row>
    <row r="255" spans="2:34">
      <c r="D255" s="383">
        <v>2024</v>
      </c>
      <c r="E255" s="384">
        <v>0.14010523915389991</v>
      </c>
      <c r="F255" s="385">
        <v>9.3484524226386007E-2</v>
      </c>
      <c r="G255" s="385">
        <v>4.6621151476922286E-2</v>
      </c>
      <c r="H255" s="386">
        <v>7.0826617295756122E-2</v>
      </c>
      <c r="I255" s="386">
        <v>3.1937957412637587E-2</v>
      </c>
      <c r="J255" s="386">
        <v>3.8888895951755674E-2</v>
      </c>
      <c r="K255" s="386">
        <v>2.9317562868043424E-2</v>
      </c>
      <c r="L255" s="386">
        <v>0</v>
      </c>
      <c r="M255" s="386">
        <v>0</v>
      </c>
      <c r="N255" s="387">
        <v>0.1214040589254364</v>
      </c>
      <c r="O255" s="384">
        <v>0.10147708699750577</v>
      </c>
      <c r="P255" s="385">
        <v>5.1193967305278774E-2</v>
      </c>
      <c r="Q255" s="385">
        <v>5.0283344326152918E-2</v>
      </c>
      <c r="R255" s="386">
        <v>5.3412628488359024E-2</v>
      </c>
      <c r="S255" s="386">
        <v>1.0025643254491385E-2</v>
      </c>
      <c r="T255" s="386">
        <v>4.3387017768275679E-2</v>
      </c>
      <c r="U255" s="386">
        <v>2.9317562868043424E-2</v>
      </c>
      <c r="V255" s="386">
        <v>0</v>
      </c>
      <c r="W255" s="386">
        <v>0</v>
      </c>
      <c r="X255" s="387">
        <v>8.8342843588909967E-2</v>
      </c>
      <c r="Y255" s="384">
        <v>0.29600565608165746</v>
      </c>
      <c r="Z255" s="385">
        <v>0.26416614082078183</v>
      </c>
      <c r="AA255" s="385">
        <v>3.1840807085780229E-2</v>
      </c>
      <c r="AB255" s="386">
        <v>0.16910422684444884</v>
      </c>
      <c r="AC255" s="386">
        <v>0.15560232167522595</v>
      </c>
      <c r="AD255" s="386">
        <v>1.3503289903897138E-2</v>
      </c>
      <c r="AE255" s="386">
        <v>0</v>
      </c>
      <c r="AF255" s="386">
        <v>0</v>
      </c>
      <c r="AG255" s="386">
        <v>0</v>
      </c>
      <c r="AH255" s="387">
        <v>0.25548753846256583</v>
      </c>
    </row>
    <row r="256" spans="2:34" ht="15" thickBot="1">
      <c r="D256" s="388">
        <v>2025</v>
      </c>
      <c r="E256" s="389">
        <v>0.13432057439051664</v>
      </c>
      <c r="F256" s="390">
        <v>8.9488108594202975E-2</v>
      </c>
      <c r="G256" s="390">
        <v>4.4832900685271397E-2</v>
      </c>
      <c r="H256" s="391">
        <v>0.12853102521052326</v>
      </c>
      <c r="I256" s="391">
        <v>6.1834688957457251E-2</v>
      </c>
      <c r="J256" s="391">
        <v>6.6696668606647649E-2</v>
      </c>
      <c r="K256" s="391">
        <v>2.6708279809487468E-2</v>
      </c>
      <c r="L256" s="391">
        <v>0</v>
      </c>
      <c r="M256" s="391">
        <v>0</v>
      </c>
      <c r="N256" s="392">
        <v>0.12030324092399701</v>
      </c>
      <c r="O256" s="389">
        <v>0.11437578870295058</v>
      </c>
      <c r="P256" s="390">
        <v>6.6820714912198639E-2</v>
      </c>
      <c r="Q256" s="390">
        <v>4.7555309297829876E-2</v>
      </c>
      <c r="R256" s="391">
        <v>0.12844198385544783</v>
      </c>
      <c r="S256" s="391">
        <v>5.6706084016699826E-2</v>
      </c>
      <c r="T256" s="391">
        <v>7.1735926356385982E-2</v>
      </c>
      <c r="U256" s="391">
        <v>2.6708279809487468E-2</v>
      </c>
      <c r="V256" s="391">
        <v>0</v>
      </c>
      <c r="W256" s="391">
        <v>0</v>
      </c>
      <c r="X256" s="392">
        <v>0.10446588410500579</v>
      </c>
      <c r="Y256" s="389">
        <v>0.21962017520525762</v>
      </c>
      <c r="Z256" s="390">
        <v>0.18643172397688532</v>
      </c>
      <c r="AA256" s="390">
        <v>3.3189738831167132E-2</v>
      </c>
      <c r="AB256" s="391">
        <v>0.12930795812765972</v>
      </c>
      <c r="AC256" s="391">
        <v>0.10658447959310891</v>
      </c>
      <c r="AD256" s="391">
        <v>2.2726479468500316E-2</v>
      </c>
      <c r="AE256" s="391">
        <v>0</v>
      </c>
      <c r="AF256" s="391">
        <v>0</v>
      </c>
      <c r="AG256" s="391">
        <v>0</v>
      </c>
      <c r="AH256" s="392">
        <v>0.1897204399756757</v>
      </c>
    </row>
    <row r="257" spans="4:4" ht="15" thickTop="1"/>
    <row r="258" spans="4:4">
      <c r="D258" s="393" t="s">
        <v>488</v>
      </c>
    </row>
  </sheetData>
  <mergeCells count="68">
    <mergeCell ref="B225:B229"/>
    <mergeCell ref="B201:B211"/>
    <mergeCell ref="C201:C203"/>
    <mergeCell ref="C205:C207"/>
    <mergeCell ref="C209:C211"/>
    <mergeCell ref="B213:B223"/>
    <mergeCell ref="C213:C215"/>
    <mergeCell ref="C217:C219"/>
    <mergeCell ref="C221:C223"/>
    <mergeCell ref="B191:B195"/>
    <mergeCell ref="B167:B177"/>
    <mergeCell ref="C167:C169"/>
    <mergeCell ref="C171:C173"/>
    <mergeCell ref="C175:C177"/>
    <mergeCell ref="B179:B189"/>
    <mergeCell ref="C179:C181"/>
    <mergeCell ref="C183:C185"/>
    <mergeCell ref="C187:C189"/>
    <mergeCell ref="C138:C140"/>
    <mergeCell ref="C142:C144"/>
    <mergeCell ref="B146:B156"/>
    <mergeCell ref="C146:C148"/>
    <mergeCell ref="C150:C152"/>
    <mergeCell ref="C154:C156"/>
    <mergeCell ref="B76:B86"/>
    <mergeCell ref="C76:C78"/>
    <mergeCell ref="C80:C82"/>
    <mergeCell ref="C84:C86"/>
    <mergeCell ref="B88:B90"/>
    <mergeCell ref="C88:C90"/>
    <mergeCell ref="B69:B71"/>
    <mergeCell ref="C69:C71"/>
    <mergeCell ref="B50:B52"/>
    <mergeCell ref="C50:C52"/>
    <mergeCell ref="B57:B67"/>
    <mergeCell ref="C57:C59"/>
    <mergeCell ref="C61:C63"/>
    <mergeCell ref="C65:C67"/>
    <mergeCell ref="B31:B33"/>
    <mergeCell ref="C31:C33"/>
    <mergeCell ref="B38:B48"/>
    <mergeCell ref="C38:C40"/>
    <mergeCell ref="C42:C44"/>
    <mergeCell ref="C46:C48"/>
    <mergeCell ref="B4:B14"/>
    <mergeCell ref="C4:C6"/>
    <mergeCell ref="C8:C10"/>
    <mergeCell ref="C12:C14"/>
    <mergeCell ref="B19:B29"/>
    <mergeCell ref="C19:C21"/>
    <mergeCell ref="C23:C25"/>
    <mergeCell ref="C27:C29"/>
    <mergeCell ref="E245:N245"/>
    <mergeCell ref="O245:X245"/>
    <mergeCell ref="Y245:AH245"/>
    <mergeCell ref="B92:B96"/>
    <mergeCell ref="B125:B129"/>
    <mergeCell ref="C117:C119"/>
    <mergeCell ref="C121:C123"/>
    <mergeCell ref="B113:B123"/>
    <mergeCell ref="B101:B111"/>
    <mergeCell ref="C101:C103"/>
    <mergeCell ref="C105:C107"/>
    <mergeCell ref="C109:C111"/>
    <mergeCell ref="C113:C115"/>
    <mergeCell ref="B158:B162"/>
    <mergeCell ref="B134:B144"/>
    <mergeCell ref="C134:C1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1:AY38"/>
  <sheetViews>
    <sheetView showGridLines="0" zoomScaleNormal="100" workbookViewId="0">
      <pane xSplit="2" ySplit="4" topLeftCell="AM5" activePane="bottomRight" state="frozen"/>
      <selection pane="topRight" activeCell="C1" sqref="C1"/>
      <selection pane="bottomLeft" activeCell="A5" sqref="A5"/>
      <selection pane="bottomRight" activeCell="AV3" sqref="AV3:AX3"/>
    </sheetView>
  </sheetViews>
  <sheetFormatPr defaultColWidth="8" defaultRowHeight="14.5"/>
  <cols>
    <col min="1" max="1" width="1.08203125" style="1" customWidth="1"/>
    <col min="2" max="2" width="13.83203125" style="1" customWidth="1"/>
    <col min="3" max="3" width="5.5" style="1" bestFit="1" customWidth="1"/>
    <col min="4" max="25" width="6.08203125" style="1" bestFit="1" customWidth="1"/>
    <col min="26" max="26" width="7" style="1" bestFit="1" customWidth="1"/>
    <col min="27" max="27" width="6.58203125" style="1" bestFit="1" customWidth="1"/>
    <col min="28" max="28" width="6.08203125" style="1" bestFit="1" customWidth="1"/>
    <col min="29" max="29" width="7" style="1" bestFit="1" customWidth="1"/>
    <col min="30" max="30" width="6.58203125" style="1" customWidth="1"/>
    <col min="31" max="32" width="7" style="1" bestFit="1" customWidth="1"/>
    <col min="33" max="34" width="6.08203125" style="1" bestFit="1" customWidth="1"/>
    <col min="35" max="35" width="7" style="1" bestFit="1" customWidth="1"/>
    <col min="36" max="36" width="5.83203125" style="1" bestFit="1" customWidth="1"/>
    <col min="37" max="38" width="7" style="1" bestFit="1" customWidth="1"/>
    <col min="39" max="47" width="7" style="1" customWidth="1"/>
    <col min="48" max="48" width="6.58203125" style="1" bestFit="1" customWidth="1"/>
    <col min="49" max="49" width="6.5" style="1" customWidth="1"/>
    <col min="50" max="50" width="6.58203125" style="1" bestFit="1" customWidth="1"/>
    <col min="51" max="51" width="1.08203125" style="1" customWidth="1"/>
    <col min="52" max="16384" width="8" style="1"/>
  </cols>
  <sheetData>
    <row r="1" spans="2:50" ht="7.5" customHeight="1"/>
    <row r="2" spans="2:50" ht="21.5" thickBot="1">
      <c r="C2" s="432" t="s">
        <v>10</v>
      </c>
      <c r="D2" s="432"/>
      <c r="E2" s="432"/>
      <c r="F2" s="432"/>
      <c r="G2" s="432"/>
      <c r="H2" s="432"/>
      <c r="I2" s="432"/>
      <c r="J2" s="432"/>
      <c r="K2" s="432"/>
      <c r="L2" s="432"/>
      <c r="M2" s="432"/>
      <c r="N2" s="432"/>
      <c r="O2" s="432"/>
      <c r="P2" s="432"/>
      <c r="Q2" s="432"/>
      <c r="R2" s="432"/>
      <c r="S2" s="432"/>
      <c r="T2" s="432"/>
      <c r="U2" s="432"/>
      <c r="V2" s="432"/>
      <c r="W2" s="432"/>
      <c r="X2" s="432"/>
      <c r="Y2" s="432"/>
      <c r="Z2" s="432"/>
      <c r="AA2" s="432"/>
      <c r="AB2" s="432"/>
      <c r="AC2" s="432"/>
      <c r="AD2" s="432"/>
      <c r="AE2" s="432"/>
      <c r="AF2" s="432"/>
      <c r="AG2" s="432"/>
      <c r="AH2" s="432"/>
      <c r="AI2" s="432"/>
      <c r="AJ2" s="432"/>
      <c r="AK2" s="432"/>
      <c r="AL2" s="432"/>
      <c r="AM2" s="432"/>
      <c r="AN2" s="432"/>
      <c r="AO2" s="432"/>
      <c r="AP2" s="432"/>
      <c r="AQ2" s="432"/>
      <c r="AR2" s="432"/>
      <c r="AS2" s="432"/>
      <c r="AT2" s="432"/>
      <c r="AU2" s="432"/>
      <c r="AV2" s="432"/>
      <c r="AW2" s="432"/>
      <c r="AX2" s="432"/>
    </row>
    <row r="3" spans="2:50" ht="18" customHeight="1" thickTop="1" thickBot="1">
      <c r="B3" s="2"/>
      <c r="C3" s="426">
        <v>2011</v>
      </c>
      <c r="D3" s="427"/>
      <c r="E3" s="428"/>
      <c r="F3" s="426">
        <v>2012</v>
      </c>
      <c r="G3" s="427"/>
      <c r="H3" s="428"/>
      <c r="I3" s="426">
        <v>2013</v>
      </c>
      <c r="J3" s="427"/>
      <c r="K3" s="428"/>
      <c r="L3" s="426">
        <v>2014</v>
      </c>
      <c r="M3" s="427"/>
      <c r="N3" s="428"/>
      <c r="O3" s="426">
        <v>2015</v>
      </c>
      <c r="P3" s="427"/>
      <c r="Q3" s="428"/>
      <c r="R3" s="426">
        <v>2016</v>
      </c>
      <c r="S3" s="427"/>
      <c r="T3" s="428"/>
      <c r="U3" s="426">
        <v>2017</v>
      </c>
      <c r="V3" s="427"/>
      <c r="W3" s="428"/>
      <c r="X3" s="426">
        <v>2018</v>
      </c>
      <c r="Y3" s="427"/>
      <c r="Z3" s="428"/>
      <c r="AA3" s="426">
        <v>2019</v>
      </c>
      <c r="AB3" s="427"/>
      <c r="AC3" s="428"/>
      <c r="AD3" s="426">
        <v>2020</v>
      </c>
      <c r="AE3" s="427"/>
      <c r="AF3" s="428"/>
      <c r="AG3" s="426">
        <v>2021</v>
      </c>
      <c r="AH3" s="427"/>
      <c r="AI3" s="428"/>
      <c r="AJ3" s="426">
        <v>2022</v>
      </c>
      <c r="AK3" s="427"/>
      <c r="AL3" s="428"/>
      <c r="AM3" s="426">
        <v>2023</v>
      </c>
      <c r="AN3" s="427"/>
      <c r="AO3" s="428"/>
      <c r="AP3" s="426">
        <v>2024</v>
      </c>
      <c r="AQ3" s="427"/>
      <c r="AR3" s="428"/>
      <c r="AS3" s="426">
        <v>2025</v>
      </c>
      <c r="AT3" s="427"/>
      <c r="AU3" s="428"/>
      <c r="AV3" s="426">
        <v>2026</v>
      </c>
      <c r="AW3" s="427"/>
      <c r="AX3" s="428"/>
    </row>
    <row r="4" spans="2:50" ht="16.5" thickTop="1" thickBot="1">
      <c r="B4" s="3" t="s">
        <v>11</v>
      </c>
      <c r="C4" s="4" t="s">
        <v>8</v>
      </c>
      <c r="D4" s="5" t="s">
        <v>1</v>
      </c>
      <c r="E4" s="6" t="s">
        <v>12</v>
      </c>
      <c r="F4" s="4" t="s">
        <v>8</v>
      </c>
      <c r="G4" s="5" t="s">
        <v>1</v>
      </c>
      <c r="H4" s="6" t="s">
        <v>12</v>
      </c>
      <c r="I4" s="4" t="s">
        <v>8</v>
      </c>
      <c r="J4" s="5" t="s">
        <v>1</v>
      </c>
      <c r="K4" s="6" t="s">
        <v>12</v>
      </c>
      <c r="L4" s="4" t="s">
        <v>8</v>
      </c>
      <c r="M4" s="5" t="s">
        <v>1</v>
      </c>
      <c r="N4" s="6" t="s">
        <v>12</v>
      </c>
      <c r="O4" s="4" t="s">
        <v>8</v>
      </c>
      <c r="P4" s="5" t="s">
        <v>1</v>
      </c>
      <c r="Q4" s="6" t="s">
        <v>12</v>
      </c>
      <c r="R4" s="4" t="s">
        <v>8</v>
      </c>
      <c r="S4" s="5" t="s">
        <v>1</v>
      </c>
      <c r="T4" s="6" t="s">
        <v>12</v>
      </c>
      <c r="U4" s="4" t="s">
        <v>8</v>
      </c>
      <c r="V4" s="5" t="s">
        <v>1</v>
      </c>
      <c r="W4" s="6" t="s">
        <v>12</v>
      </c>
      <c r="X4" s="4" t="s">
        <v>8</v>
      </c>
      <c r="Y4" s="5" t="s">
        <v>1</v>
      </c>
      <c r="Z4" s="6" t="s">
        <v>12</v>
      </c>
      <c r="AA4" s="4" t="s">
        <v>8</v>
      </c>
      <c r="AB4" s="5" t="s">
        <v>1</v>
      </c>
      <c r="AC4" s="6" t="s">
        <v>12</v>
      </c>
      <c r="AD4" s="4" t="s">
        <v>8</v>
      </c>
      <c r="AE4" s="5" t="s">
        <v>1</v>
      </c>
      <c r="AF4" s="6" t="s">
        <v>12</v>
      </c>
      <c r="AG4" s="4" t="s">
        <v>8</v>
      </c>
      <c r="AH4" s="5" t="s">
        <v>1</v>
      </c>
      <c r="AI4" s="6" t="s">
        <v>12</v>
      </c>
      <c r="AJ4" s="4" t="s">
        <v>8</v>
      </c>
      <c r="AK4" s="5" t="s">
        <v>1</v>
      </c>
      <c r="AL4" s="6" t="s">
        <v>12</v>
      </c>
      <c r="AM4" s="4" t="s">
        <v>8</v>
      </c>
      <c r="AN4" s="5" t="s">
        <v>1</v>
      </c>
      <c r="AO4" s="6" t="s">
        <v>12</v>
      </c>
      <c r="AP4" s="4" t="s">
        <v>8</v>
      </c>
      <c r="AQ4" s="5" t="s">
        <v>1</v>
      </c>
      <c r="AR4" s="6" t="s">
        <v>12</v>
      </c>
      <c r="AS4" s="4" t="s">
        <v>8</v>
      </c>
      <c r="AT4" s="5" t="s">
        <v>1</v>
      </c>
      <c r="AU4" s="6" t="s">
        <v>12</v>
      </c>
      <c r="AV4" s="4" t="s">
        <v>8</v>
      </c>
      <c r="AW4" s="5" t="s">
        <v>1</v>
      </c>
      <c r="AX4" s="6" t="s">
        <v>12</v>
      </c>
    </row>
    <row r="5" spans="2:50" ht="15" thickTop="1">
      <c r="B5" s="7" t="s">
        <v>13</v>
      </c>
      <c r="C5" s="8">
        <v>0</v>
      </c>
      <c r="D5" s="9">
        <v>7.8466147618612182E-3</v>
      </c>
      <c r="E5" s="10">
        <v>6.2700216391199581E-3</v>
      </c>
      <c r="F5" s="8">
        <v>4.9659879856750423E-3</v>
      </c>
      <c r="G5" s="9">
        <v>2.2409174658935743E-2</v>
      </c>
      <c r="H5" s="10">
        <v>1.8956483726695714E-2</v>
      </c>
      <c r="I5" s="8">
        <v>7.4681145288180211E-3</v>
      </c>
      <c r="J5" s="9">
        <v>4.4389588716887999E-3</v>
      </c>
      <c r="K5" s="10">
        <v>5.0465859242263822E-3</v>
      </c>
      <c r="L5" s="8">
        <v>2.9475969172833023E-2</v>
      </c>
      <c r="M5" s="9">
        <v>4.9161989878647637E-2</v>
      </c>
      <c r="N5" s="10">
        <v>4.5098962013506862E-2</v>
      </c>
      <c r="O5" s="8">
        <v>4.3359180479476414E-2</v>
      </c>
      <c r="P5" s="9">
        <v>4.3035600993148036E-2</v>
      </c>
      <c r="Q5" s="10">
        <v>4.3104835425403325E-2</v>
      </c>
      <c r="R5" s="8">
        <v>3.4477465029211736E-2</v>
      </c>
      <c r="S5" s="9">
        <v>3.5365308316498742E-2</v>
      </c>
      <c r="T5" s="10">
        <v>3.5190700804391836E-2</v>
      </c>
      <c r="U5" s="8">
        <v>2.3512358287316133E-2</v>
      </c>
      <c r="V5" s="9">
        <v>1.9357743922291486E-2</v>
      </c>
      <c r="W5" s="10">
        <v>2.0247368154894391E-2</v>
      </c>
      <c r="X5" s="8">
        <v>5.6506733658362215E-2</v>
      </c>
      <c r="Y5" s="9">
        <v>3.4561592210647182E-2</v>
      </c>
      <c r="Z5" s="10">
        <v>3.9196843853858993E-2</v>
      </c>
      <c r="AA5" s="8">
        <v>9.6506147511886187E-2</v>
      </c>
      <c r="AB5" s="9">
        <v>3.770170424891417E-2</v>
      </c>
      <c r="AC5" s="10">
        <v>5.0996685301221874E-2</v>
      </c>
      <c r="AD5" s="126">
        <v>0.12308725241956413</v>
      </c>
      <c r="AE5" s="127">
        <v>9.0338378692840685E-2</v>
      </c>
      <c r="AF5" s="128">
        <v>9.8176122604620927E-2</v>
      </c>
      <c r="AG5" s="8">
        <v>5.1816485987711644E-2</v>
      </c>
      <c r="AH5" s="9">
        <v>5.3060786798213661E-2</v>
      </c>
      <c r="AI5" s="10">
        <v>5.2837553850333584E-2</v>
      </c>
      <c r="AJ5" s="8">
        <v>8.590178787074966E-2</v>
      </c>
      <c r="AK5" s="9">
        <v>9.0503427903726438E-2</v>
      </c>
      <c r="AL5" s="10">
        <v>8.9467274810806144E-2</v>
      </c>
      <c r="AM5" s="8">
        <v>0.14088825927113299</v>
      </c>
      <c r="AN5" s="9">
        <v>9.9444728939771604E-2</v>
      </c>
      <c r="AO5" s="10">
        <v>0.10802919512285815</v>
      </c>
      <c r="AP5" s="8">
        <v>0.18225937661393729</v>
      </c>
      <c r="AQ5" s="9">
        <v>6.2386876997483971E-2</v>
      </c>
      <c r="AR5" s="10">
        <v>8.6121078342926094E-2</v>
      </c>
      <c r="AS5" s="8">
        <v>0.15044172255810606</v>
      </c>
      <c r="AT5" s="9">
        <v>4.5697337412424106E-2</v>
      </c>
      <c r="AU5" s="10">
        <v>6.373149040660768E-2</v>
      </c>
      <c r="AV5" s="8">
        <v>0.22278472473882954</v>
      </c>
      <c r="AW5" s="9">
        <v>5.1484324403903763E-2</v>
      </c>
      <c r="AX5" s="10">
        <v>9.216729442208417E-2</v>
      </c>
    </row>
    <row r="6" spans="2:50">
      <c r="B6" s="7" t="s">
        <v>14</v>
      </c>
      <c r="C6" s="8">
        <v>0</v>
      </c>
      <c r="D6" s="9">
        <v>5.9793146134642884E-3</v>
      </c>
      <c r="E6" s="10">
        <v>4.8766283090155745E-3</v>
      </c>
      <c r="F6" s="8">
        <v>2.1493653893209265E-3</v>
      </c>
      <c r="G6" s="9">
        <v>2.7880966429573578E-2</v>
      </c>
      <c r="H6" s="10">
        <v>2.2289961701421512E-2</v>
      </c>
      <c r="I6" s="8">
        <v>2.55133794560569E-3</v>
      </c>
      <c r="J6" s="9">
        <v>6.6022858453901054E-3</v>
      </c>
      <c r="K6" s="10">
        <v>5.8791412180999427E-3</v>
      </c>
      <c r="L6" s="8">
        <v>3.2137970631638625E-2</v>
      </c>
      <c r="M6" s="9">
        <v>3.6540758196351456E-2</v>
      </c>
      <c r="N6" s="10">
        <v>3.5586774695485109E-2</v>
      </c>
      <c r="O6" s="8">
        <v>4.594574886976812E-2</v>
      </c>
      <c r="P6" s="9">
        <v>4.0631003260849126E-2</v>
      </c>
      <c r="Q6" s="10">
        <v>4.175963270745698E-2</v>
      </c>
      <c r="R6" s="8">
        <v>2.3287264453044399E-2</v>
      </c>
      <c r="S6" s="9">
        <v>3.3200065132058081E-2</v>
      </c>
      <c r="T6" s="10">
        <v>3.1215451806071368E-2</v>
      </c>
      <c r="U6" s="8">
        <v>2.001959007844346E-2</v>
      </c>
      <c r="V6" s="9">
        <v>1.6715922291540584E-2</v>
      </c>
      <c r="W6" s="10">
        <v>1.7376888407703232E-2</v>
      </c>
      <c r="X6" s="8">
        <v>2.8921697665737947E-2</v>
      </c>
      <c r="Y6" s="9">
        <v>1.98887844179901E-2</v>
      </c>
      <c r="Z6" s="10">
        <v>2.173297541776369E-2</v>
      </c>
      <c r="AA6" s="8">
        <v>0.10742239823870063</v>
      </c>
      <c r="AB6" s="9">
        <v>6.8003864144657186E-2</v>
      </c>
      <c r="AC6" s="10">
        <v>7.6731430529308017E-2</v>
      </c>
      <c r="AD6" s="8">
        <v>0.17449259623121641</v>
      </c>
      <c r="AE6" s="9">
        <v>0.12341899429709191</v>
      </c>
      <c r="AF6" s="10">
        <v>0.13394472898707843</v>
      </c>
      <c r="AG6" s="8">
        <v>0.11534875661875223</v>
      </c>
      <c r="AH6" s="9">
        <v>0.10190676354758663</v>
      </c>
      <c r="AI6" s="10">
        <v>0.10457309440805787</v>
      </c>
      <c r="AJ6" s="8">
        <v>8.018694525622197E-2</v>
      </c>
      <c r="AK6" s="9">
        <v>8.1204548865310935E-2</v>
      </c>
      <c r="AL6" s="10">
        <v>8.0990166369149186E-2</v>
      </c>
      <c r="AM6" s="8">
        <v>8.279282293385834E-2</v>
      </c>
      <c r="AN6" s="9">
        <v>4.8583936855648747E-2</v>
      </c>
      <c r="AO6" s="10">
        <v>5.5742943263355223E-2</v>
      </c>
      <c r="AP6" s="8">
        <v>0.23930357296383428</v>
      </c>
      <c r="AQ6" s="9">
        <v>6.8778950042583567E-2</v>
      </c>
      <c r="AR6" s="10">
        <v>0.10196369046902234</v>
      </c>
      <c r="AS6" s="8">
        <v>0.19203607173233753</v>
      </c>
      <c r="AT6" s="9">
        <v>5.8563829614867398E-2</v>
      </c>
      <c r="AU6" s="10">
        <v>8.354030350686735E-2</v>
      </c>
      <c r="AV6" s="8" t="s">
        <v>385</v>
      </c>
      <c r="AW6" s="9" t="s">
        <v>385</v>
      </c>
      <c r="AX6" s="10" t="s">
        <v>385</v>
      </c>
    </row>
    <row r="7" spans="2:50">
      <c r="B7" s="11" t="s">
        <v>15</v>
      </c>
      <c r="C7" s="12">
        <v>2.6593573904412311E-2</v>
      </c>
      <c r="D7" s="13">
        <v>1.7885986680139316E-2</v>
      </c>
      <c r="E7" s="14">
        <v>1.961626309586641E-2</v>
      </c>
      <c r="F7" s="12">
        <v>8.0409628159488905E-3</v>
      </c>
      <c r="G7" s="13">
        <v>2.3574104778572809E-2</v>
      </c>
      <c r="H7" s="14">
        <v>2.0242380719662126E-2</v>
      </c>
      <c r="I7" s="12">
        <v>6.0543566309096963E-3</v>
      </c>
      <c r="J7" s="13">
        <v>2.5462772463249075E-3</v>
      </c>
      <c r="K7" s="14">
        <v>3.2469353184837431E-3</v>
      </c>
      <c r="L7" s="12">
        <v>1.7548306785574869E-2</v>
      </c>
      <c r="M7" s="13">
        <v>3.9936793251494046E-2</v>
      </c>
      <c r="N7" s="14">
        <v>3.4633233344879513E-2</v>
      </c>
      <c r="O7" s="12">
        <v>0.11398958392359483</v>
      </c>
      <c r="P7" s="13">
        <v>7.9659690737655678E-2</v>
      </c>
      <c r="Q7" s="14">
        <v>8.753554378895588E-2</v>
      </c>
      <c r="R7" s="12">
        <v>9.1096193299617535E-3</v>
      </c>
      <c r="S7" s="13">
        <v>2.4062791678367685E-2</v>
      </c>
      <c r="T7" s="14">
        <v>2.1274603455024702E-2</v>
      </c>
      <c r="U7" s="12">
        <v>2.9777458473335568E-2</v>
      </c>
      <c r="V7" s="13">
        <v>3.419335398078114E-2</v>
      </c>
      <c r="W7" s="14">
        <v>3.3391240221762805E-2</v>
      </c>
      <c r="X7" s="12">
        <v>5.9118399327051825E-2</v>
      </c>
      <c r="Y7" s="13">
        <v>4.3922381326201944E-2</v>
      </c>
      <c r="Z7" s="14">
        <v>4.7343182434453075E-2</v>
      </c>
      <c r="AA7" s="12">
        <v>0.11773472253263889</v>
      </c>
      <c r="AB7" s="13">
        <v>9.1538488684278427E-2</v>
      </c>
      <c r="AC7" s="14">
        <v>9.7773442642708694E-2</v>
      </c>
      <c r="AD7" s="12">
        <v>0.14521829035280742</v>
      </c>
      <c r="AE7" s="13">
        <v>0.10684267769171972</v>
      </c>
      <c r="AF7" s="14">
        <v>0.11448595691043761</v>
      </c>
      <c r="AG7" s="12">
        <v>9.765943136421798E-2</v>
      </c>
      <c r="AH7" s="13">
        <v>0.12828005265265122</v>
      </c>
      <c r="AI7" s="14">
        <v>0.12214038255728234</v>
      </c>
      <c r="AJ7" s="12">
        <v>6.0458498691663282E-2</v>
      </c>
      <c r="AK7" s="13">
        <v>7.4394471361897183E-2</v>
      </c>
      <c r="AL7" s="14">
        <v>7.1426242660634798E-2</v>
      </c>
      <c r="AM7" s="12">
        <v>0.11084827465616283</v>
      </c>
      <c r="AN7" s="13">
        <v>6.1077661685446233E-2</v>
      </c>
      <c r="AO7" s="14">
        <v>6.8890775844249713E-2</v>
      </c>
      <c r="AP7" s="12">
        <v>0.2527358678732618</v>
      </c>
      <c r="AQ7" s="13">
        <v>6.2843242833962282E-2</v>
      </c>
      <c r="AR7" s="14">
        <v>9.7880150257983536E-2</v>
      </c>
      <c r="AS7" s="12">
        <v>0.17424381125849472</v>
      </c>
      <c r="AT7" s="13">
        <v>5.9751688249804993E-2</v>
      </c>
      <c r="AU7" s="14">
        <v>8.186525989407431E-2</v>
      </c>
      <c r="AV7" s="12" t="s">
        <v>385</v>
      </c>
      <c r="AW7" s="13" t="s">
        <v>385</v>
      </c>
      <c r="AX7" s="14" t="s">
        <v>385</v>
      </c>
    </row>
    <row r="8" spans="2:50" ht="15.5">
      <c r="B8" s="15" t="s">
        <v>16</v>
      </c>
      <c r="C8" s="16">
        <v>6.8385842782684742E-3</v>
      </c>
      <c r="D8" s="17">
        <v>9.5536315303263748E-3</v>
      </c>
      <c r="E8" s="18">
        <v>9.0283702968993098E-3</v>
      </c>
      <c r="F8" s="16">
        <v>4.8642702582501708E-3</v>
      </c>
      <c r="G8" s="17">
        <v>2.4390009783104901E-2</v>
      </c>
      <c r="H8" s="18">
        <v>2.0324524763458647E-2</v>
      </c>
      <c r="I8" s="16">
        <v>5.5894581118662969E-3</v>
      </c>
      <c r="J8" s="17">
        <v>4.4778415673942381E-3</v>
      </c>
      <c r="K8" s="18">
        <v>4.6929979304450829E-3</v>
      </c>
      <c r="L8" s="16">
        <v>2.6665572749087339E-2</v>
      </c>
      <c r="M8" s="17">
        <v>4.1888930319964476E-2</v>
      </c>
      <c r="N8" s="18">
        <v>3.8553770911233506E-2</v>
      </c>
      <c r="O8" s="16">
        <v>6.8649256079471394E-2</v>
      </c>
      <c r="P8" s="17">
        <v>5.4438579562952019E-2</v>
      </c>
      <c r="Q8" s="18">
        <v>5.7546423442533051E-2</v>
      </c>
      <c r="R8" s="16">
        <v>2.4383511297256803E-2</v>
      </c>
      <c r="S8" s="17">
        <v>3.1695426100877513E-2</v>
      </c>
      <c r="T8" s="18">
        <v>3.0268037415914977E-2</v>
      </c>
      <c r="U8" s="16">
        <v>2.4125546887137399E-2</v>
      </c>
      <c r="V8" s="17">
        <v>2.3421233893271838E-2</v>
      </c>
      <c r="W8" s="18">
        <v>2.356080818322193E-2</v>
      </c>
      <c r="X8" s="16">
        <v>4.9440180246687837E-2</v>
      </c>
      <c r="Y8" s="17">
        <v>3.2810924535698623E-2</v>
      </c>
      <c r="Z8" s="18">
        <v>3.6355243363128488E-2</v>
      </c>
      <c r="AA8" s="16">
        <v>0.1082956959933819</v>
      </c>
      <c r="AB8" s="17">
        <v>6.8054421195241896E-2</v>
      </c>
      <c r="AC8" s="18">
        <v>7.7243516857869371E-2</v>
      </c>
      <c r="AD8" s="16">
        <v>0.14891380534021609</v>
      </c>
      <c r="AE8" s="17">
        <v>0.10865151411069469</v>
      </c>
      <c r="AF8" s="18">
        <v>0.11727426475879109</v>
      </c>
      <c r="AG8" s="16">
        <v>9.376696209402384E-2</v>
      </c>
      <c r="AH8" s="17">
        <v>9.6543767770753089E-2</v>
      </c>
      <c r="AI8" s="18">
        <v>9.6005367608358844E-2</v>
      </c>
      <c r="AJ8" s="16">
        <v>7.6697938619763317E-2</v>
      </c>
      <c r="AK8" s="17">
        <v>8.207380341428791E-2</v>
      </c>
      <c r="AL8" s="18">
        <v>8.0914906417875951E-2</v>
      </c>
      <c r="AM8" s="16">
        <v>0.11304231922850289</v>
      </c>
      <c r="AN8" s="17">
        <v>7.1084184995967095E-2</v>
      </c>
      <c r="AO8" s="18">
        <v>7.9150356837930258E-2</v>
      </c>
      <c r="AP8" s="16">
        <v>0.22537397846930701</v>
      </c>
      <c r="AQ8" s="17">
        <v>6.4644001277415555E-2</v>
      </c>
      <c r="AR8" s="18">
        <v>9.5516097794703284E-2</v>
      </c>
      <c r="AS8" s="16">
        <v>0.17491129046990236</v>
      </c>
      <c r="AT8" s="17">
        <v>5.4968164220617295E-2</v>
      </c>
      <c r="AU8" s="18">
        <v>7.7081762220376923E-2</v>
      </c>
      <c r="AV8" s="16">
        <v>0.22278472473882954</v>
      </c>
      <c r="AW8" s="17">
        <v>5.1484324403903763E-2</v>
      </c>
      <c r="AX8" s="18">
        <v>9.216729442208417E-2</v>
      </c>
    </row>
    <row r="9" spans="2:50">
      <c r="B9" s="7" t="s">
        <v>17</v>
      </c>
      <c r="C9" s="8">
        <v>1.2884703842744549E-2</v>
      </c>
      <c r="D9" s="9">
        <v>1.2485471004331773E-2</v>
      </c>
      <c r="E9" s="10">
        <v>1.2567877962939499E-2</v>
      </c>
      <c r="F9" s="8">
        <v>2.0375516934468844E-3</v>
      </c>
      <c r="G9" s="9">
        <v>1.3610815469602437E-2</v>
      </c>
      <c r="H9" s="10">
        <v>1.1684309554228276E-2</v>
      </c>
      <c r="I9" s="8">
        <v>2.584105968560314E-2</v>
      </c>
      <c r="J9" s="9">
        <v>4.6947904682722232E-2</v>
      </c>
      <c r="K9" s="10">
        <v>4.2652510529729799E-2</v>
      </c>
      <c r="L9" s="8">
        <v>1.8454089422518475E-2</v>
      </c>
      <c r="M9" s="9">
        <v>4.2401810470875934E-2</v>
      </c>
      <c r="N9" s="10">
        <v>3.6713562138732753E-2</v>
      </c>
      <c r="O9" s="8">
        <v>2.7909027384801999E-2</v>
      </c>
      <c r="P9" s="9">
        <v>1.7519921540567397E-2</v>
      </c>
      <c r="Q9" s="10">
        <v>1.9544681672619739E-2</v>
      </c>
      <c r="R9" s="8">
        <v>7.6101872979533461E-3</v>
      </c>
      <c r="S9" s="9">
        <v>1.3774262674137144E-2</v>
      </c>
      <c r="T9" s="10">
        <v>1.2570898297452485E-2</v>
      </c>
      <c r="U9" s="8">
        <v>4.2188794848536007E-2</v>
      </c>
      <c r="V9" s="9">
        <v>3.4512616343664572E-2</v>
      </c>
      <c r="W9" s="10">
        <v>3.6418987157770623E-2</v>
      </c>
      <c r="X9" s="8">
        <v>0.19243588869468525</v>
      </c>
      <c r="Y9" s="9">
        <v>7.3713225620435099E-2</v>
      </c>
      <c r="Z9" s="10">
        <v>9.8221365495190657E-2</v>
      </c>
      <c r="AA9" s="8">
        <v>0.11366703549044312</v>
      </c>
      <c r="AB9" s="9">
        <v>9.0249863753267559E-2</v>
      </c>
      <c r="AC9" s="10">
        <v>9.5523578225065242E-2</v>
      </c>
      <c r="AD9" s="8">
        <v>0.21801542989378653</v>
      </c>
      <c r="AE9" s="9">
        <v>8.9668144934681476E-2</v>
      </c>
      <c r="AF9" s="10">
        <v>0.11758722190714424</v>
      </c>
      <c r="AG9" s="8">
        <v>4.7361956077087056E-2</v>
      </c>
      <c r="AH9" s="9">
        <v>2.0905596337109186E-2</v>
      </c>
      <c r="AI9" s="10">
        <v>2.5477746777817712E-2</v>
      </c>
      <c r="AJ9" s="8">
        <v>6.4603586430546908E-2</v>
      </c>
      <c r="AK9" s="9">
        <v>5.5015949324070272E-2</v>
      </c>
      <c r="AL9" s="10">
        <v>5.6974939394010868E-2</v>
      </c>
      <c r="AM9" s="8">
        <v>0.1309736301664656</v>
      </c>
      <c r="AN9" s="9">
        <v>5.9764349694082231E-2</v>
      </c>
      <c r="AO9" s="10">
        <v>7.2919833129118719E-2</v>
      </c>
      <c r="AP9" s="8">
        <v>0.3937323745407133</v>
      </c>
      <c r="AQ9" s="9">
        <v>0.14527405248952702</v>
      </c>
      <c r="AR9" s="10">
        <v>0.19545693672019776</v>
      </c>
      <c r="AS9" s="8">
        <v>0.21792364358672431</v>
      </c>
      <c r="AT9" s="9">
        <v>0.10094467396168659</v>
      </c>
      <c r="AU9" s="10">
        <v>0.12338925559059251</v>
      </c>
      <c r="AV9" s="8" t="s">
        <v>385</v>
      </c>
      <c r="AW9" s="9" t="s">
        <v>385</v>
      </c>
      <c r="AX9" s="10" t="s">
        <v>385</v>
      </c>
    </row>
    <row r="10" spans="2:50">
      <c r="B10" s="7" t="s">
        <v>18</v>
      </c>
      <c r="C10" s="8">
        <v>2.1540886637905952E-2</v>
      </c>
      <c r="D10" s="9">
        <v>3.4886480158658639E-2</v>
      </c>
      <c r="E10" s="10">
        <v>3.2381042551857322E-2</v>
      </c>
      <c r="F10" s="8">
        <v>5.5969445793043878E-3</v>
      </c>
      <c r="G10" s="9">
        <v>1.6279962787911093E-2</v>
      </c>
      <c r="H10" s="10">
        <v>1.4284079796596598E-2</v>
      </c>
      <c r="I10" s="8">
        <v>3.7396066138629371E-2</v>
      </c>
      <c r="J10" s="9">
        <v>6.1303106987974178E-2</v>
      </c>
      <c r="K10" s="10">
        <v>5.6187489110395838E-2</v>
      </c>
      <c r="L10" s="8">
        <v>1.5165094369688796E-2</v>
      </c>
      <c r="M10" s="9">
        <v>2.7569165966881953E-2</v>
      </c>
      <c r="N10" s="10">
        <v>2.5252352371359449E-2</v>
      </c>
      <c r="O10" s="8">
        <v>3.7590785798766874E-2</v>
      </c>
      <c r="P10" s="9">
        <v>4.4838972116646142E-2</v>
      </c>
      <c r="Q10" s="10">
        <v>4.3291554061212184E-2</v>
      </c>
      <c r="R10" s="8">
        <v>1.1361579467418054E-2</v>
      </c>
      <c r="S10" s="9">
        <v>1.2368808305048263E-2</v>
      </c>
      <c r="T10" s="10">
        <v>1.2151195346539273E-2</v>
      </c>
      <c r="U10" s="8">
        <v>3.6311121514296656E-2</v>
      </c>
      <c r="V10" s="9">
        <v>3.5264038999883861E-2</v>
      </c>
      <c r="W10" s="10">
        <v>3.5497454647727765E-2</v>
      </c>
      <c r="X10" s="8">
        <v>6.0637980482576223E-2</v>
      </c>
      <c r="Y10" s="9">
        <v>4.6504660767127094E-2</v>
      </c>
      <c r="Z10" s="10">
        <v>4.9641153978766978E-2</v>
      </c>
      <c r="AA10" s="8">
        <v>3.7936026736047852E-2</v>
      </c>
      <c r="AB10" s="9">
        <v>4.089105076417001E-2</v>
      </c>
      <c r="AC10" s="10">
        <v>4.0320213440961823E-2</v>
      </c>
      <c r="AD10" s="8">
        <v>0.19805576285923612</v>
      </c>
      <c r="AE10" s="9">
        <v>0.12631192593985618</v>
      </c>
      <c r="AF10" s="10">
        <v>0.13877386426743879</v>
      </c>
      <c r="AG10" s="8">
        <v>0.1006276295825986</v>
      </c>
      <c r="AH10" s="9">
        <v>0.11825723128081955</v>
      </c>
      <c r="AI10" s="10">
        <v>0.11516879791791955</v>
      </c>
      <c r="AJ10" s="8">
        <v>6.674275842994222E-2</v>
      </c>
      <c r="AK10" s="9">
        <v>0.10156973499898808</v>
      </c>
      <c r="AL10" s="10">
        <v>9.4267769850177666E-2</v>
      </c>
      <c r="AM10" s="8">
        <v>5.4770918966812861E-2</v>
      </c>
      <c r="AN10" s="9">
        <v>2.8671198522775537E-2</v>
      </c>
      <c r="AO10" s="10">
        <v>3.3049486319440179E-2</v>
      </c>
      <c r="AP10" s="8">
        <v>0.22105889809014434</v>
      </c>
      <c r="AQ10" s="9">
        <v>4.1825247708244133E-2</v>
      </c>
      <c r="AR10" s="10">
        <v>7.9904556860708423E-2</v>
      </c>
      <c r="AS10" s="8">
        <v>0.34041075527690007</v>
      </c>
      <c r="AT10" s="9">
        <v>0.1387388801863994</v>
      </c>
      <c r="AU10" s="10">
        <v>0.17365078112545124</v>
      </c>
      <c r="AV10" s="8" t="s">
        <v>385</v>
      </c>
      <c r="AW10" s="9" t="s">
        <v>385</v>
      </c>
      <c r="AX10" s="10" t="s">
        <v>385</v>
      </c>
    </row>
    <row r="11" spans="2:50">
      <c r="B11" s="11" t="s">
        <v>19</v>
      </c>
      <c r="C11" s="12">
        <v>3.7210865417309281E-3</v>
      </c>
      <c r="D11" s="13">
        <v>7.7342916160835669E-3</v>
      </c>
      <c r="E11" s="14">
        <v>7.1586341846919723E-3</v>
      </c>
      <c r="F11" s="12">
        <v>4.4982239357279474E-3</v>
      </c>
      <c r="G11" s="13">
        <v>4.0331632660305768E-2</v>
      </c>
      <c r="H11" s="14">
        <v>3.3011222853994431E-2</v>
      </c>
      <c r="I11" s="12">
        <v>1.9439071860149038E-2</v>
      </c>
      <c r="J11" s="13">
        <v>3.7252563969440003E-2</v>
      </c>
      <c r="K11" s="14">
        <v>3.3743796308458994E-2</v>
      </c>
      <c r="L11" s="12">
        <v>6.1620511210864421E-3</v>
      </c>
      <c r="M11" s="13">
        <v>3.2539438980640774E-2</v>
      </c>
      <c r="N11" s="14">
        <v>2.7412727025736872E-2</v>
      </c>
      <c r="O11" s="12">
        <v>4.202450499622102E-2</v>
      </c>
      <c r="P11" s="13">
        <v>4.9503238554514245E-2</v>
      </c>
      <c r="Q11" s="14">
        <v>4.7827589162287493E-2</v>
      </c>
      <c r="R11" s="12">
        <v>3.1959815009668944E-3</v>
      </c>
      <c r="S11" s="13">
        <v>7.4613464488528973E-3</v>
      </c>
      <c r="T11" s="14">
        <v>6.7581013993045841E-3</v>
      </c>
      <c r="U11" s="12">
        <v>4.7420373185001391E-2</v>
      </c>
      <c r="V11" s="13">
        <v>3.9335021949179975E-2</v>
      </c>
      <c r="W11" s="14">
        <v>4.1138134149587821E-2</v>
      </c>
      <c r="X11" s="12">
        <v>0.1096285015197713</v>
      </c>
      <c r="Y11" s="13">
        <v>7.9689314419211177E-2</v>
      </c>
      <c r="Z11" s="14">
        <v>8.582244474614853E-2</v>
      </c>
      <c r="AA11" s="12">
        <v>0.11162699313563637</v>
      </c>
      <c r="AB11" s="13">
        <v>5.5556869591747202E-2</v>
      </c>
      <c r="AC11" s="14">
        <v>6.6694733902500719E-2</v>
      </c>
      <c r="AD11" s="12">
        <v>0.26151960222147314</v>
      </c>
      <c r="AE11" s="13">
        <v>0.15446366912527862</v>
      </c>
      <c r="AF11" s="14">
        <v>0.17480924665781755</v>
      </c>
      <c r="AG11" s="12">
        <v>2.0742198690933474E-2</v>
      </c>
      <c r="AH11" s="13">
        <v>2.4371682253889013E-2</v>
      </c>
      <c r="AI11" s="14">
        <v>2.366588371920288E-2</v>
      </c>
      <c r="AJ11" s="12">
        <v>0.13086906579174082</v>
      </c>
      <c r="AK11" s="13">
        <v>0.10115784041778357</v>
      </c>
      <c r="AL11" s="14">
        <v>0.10749234000359295</v>
      </c>
      <c r="AM11" s="12">
        <v>5.1630626322751137E-2</v>
      </c>
      <c r="AN11" s="13">
        <v>3.2939358410021713E-2</v>
      </c>
      <c r="AO11" s="14">
        <v>3.6109563881594732E-2</v>
      </c>
      <c r="AP11" s="12">
        <v>0.3101291086502822</v>
      </c>
      <c r="AQ11" s="13">
        <v>0.10091656951181603</v>
      </c>
      <c r="AR11" s="14">
        <v>0.14679075023412122</v>
      </c>
      <c r="AS11" s="12">
        <v>0.29320543406276239</v>
      </c>
      <c r="AT11" s="13">
        <v>0.1542084249874939</v>
      </c>
      <c r="AU11" s="14">
        <v>0.18062892329740024</v>
      </c>
      <c r="AV11" s="12" t="s">
        <v>385</v>
      </c>
      <c r="AW11" s="13" t="s">
        <v>385</v>
      </c>
      <c r="AX11" s="14" t="s">
        <v>385</v>
      </c>
    </row>
    <row r="12" spans="2:50" ht="15.5">
      <c r="B12" s="15" t="s">
        <v>20</v>
      </c>
      <c r="C12" s="16">
        <v>1.6105515756558254E-2</v>
      </c>
      <c r="D12" s="17">
        <v>2.3359009575894579E-2</v>
      </c>
      <c r="E12" s="18">
        <v>2.2032785087505977E-2</v>
      </c>
      <c r="F12" s="16">
        <v>3.93112191316255E-3</v>
      </c>
      <c r="G12" s="17">
        <v>2.2142522769000368E-2</v>
      </c>
      <c r="H12" s="18">
        <v>1.8795582595202889E-2</v>
      </c>
      <c r="I12" s="16">
        <v>2.8971636877178641E-2</v>
      </c>
      <c r="J12" s="17">
        <v>5.006225339348027E-2</v>
      </c>
      <c r="K12" s="18">
        <v>4.5718384881460072E-2</v>
      </c>
      <c r="L12" s="16">
        <v>1.4863270989708681E-2</v>
      </c>
      <c r="M12" s="17">
        <v>3.4482199421685608E-2</v>
      </c>
      <c r="N12" s="18">
        <v>3.0380764089285618E-2</v>
      </c>
      <c r="O12" s="16">
        <v>3.6606766465771816E-2</v>
      </c>
      <c r="P12" s="17">
        <v>3.8751667568496448E-2</v>
      </c>
      <c r="Q12" s="18">
        <v>3.8297660833269881E-2</v>
      </c>
      <c r="R12" s="16">
        <v>7.9474945933372745E-3</v>
      </c>
      <c r="S12" s="17">
        <v>1.1594522693968793E-2</v>
      </c>
      <c r="T12" s="18">
        <v>1.0887731974370757E-2</v>
      </c>
      <c r="U12" s="16">
        <v>4.2453323146122754E-2</v>
      </c>
      <c r="V12" s="17">
        <v>3.6654014817474878E-2</v>
      </c>
      <c r="W12" s="18">
        <v>3.7991929970593863E-2</v>
      </c>
      <c r="X12" s="16">
        <v>0.13046109010807075</v>
      </c>
      <c r="Y12" s="17">
        <v>6.6342962752458726E-2</v>
      </c>
      <c r="Z12" s="18">
        <v>7.9877882941399719E-2</v>
      </c>
      <c r="AA12" s="16">
        <v>9.4333963179633162E-2</v>
      </c>
      <c r="AB12" s="17">
        <v>6.6086970467600495E-2</v>
      </c>
      <c r="AC12" s="18">
        <v>7.1977655784758163E-2</v>
      </c>
      <c r="AD12" s="16">
        <v>0.22711296932159478</v>
      </c>
      <c r="AE12" s="17">
        <v>0.12679586580636451</v>
      </c>
      <c r="AF12" s="18">
        <v>0.14602455033871475</v>
      </c>
      <c r="AG12" s="16">
        <v>5.9529388332290399E-2</v>
      </c>
      <c r="AH12" s="17">
        <v>6.0788498026207186E-2</v>
      </c>
      <c r="AI12" s="18">
        <v>6.0561747065670246E-2</v>
      </c>
      <c r="AJ12" s="16">
        <v>8.6169725499684185E-2</v>
      </c>
      <c r="AK12" s="17">
        <v>8.5825912196934875E-2</v>
      </c>
      <c r="AL12" s="18">
        <v>8.5897759407233182E-2</v>
      </c>
      <c r="AM12" s="16">
        <v>9.1605355988695139E-2</v>
      </c>
      <c r="AN12" s="17">
        <v>4.4271182649148651E-2</v>
      </c>
      <c r="AO12" s="18">
        <v>5.2612993866432006E-2</v>
      </c>
      <c r="AP12" s="16">
        <v>0.32453422786183572</v>
      </c>
      <c r="AQ12" s="17">
        <v>0.10682033444660405</v>
      </c>
      <c r="AR12" s="18">
        <v>0.15249750475648352</v>
      </c>
      <c r="AS12" s="16">
        <v>0.27860422238755767</v>
      </c>
      <c r="AT12" s="17">
        <v>0.13162059369837595</v>
      </c>
      <c r="AU12" s="18">
        <v>0.15895871407734824</v>
      </c>
      <c r="AV12" s="16" t="s">
        <v>385</v>
      </c>
      <c r="AW12" s="17" t="s">
        <v>385</v>
      </c>
      <c r="AX12" s="18" t="s">
        <v>385</v>
      </c>
    </row>
    <row r="13" spans="2:50">
      <c r="B13" s="7" t="s">
        <v>21</v>
      </c>
      <c r="C13" s="8">
        <v>2.152059949100294E-3</v>
      </c>
      <c r="D13" s="9">
        <v>3.3326618728108576E-2</v>
      </c>
      <c r="E13" s="10">
        <v>2.7698402189067394E-2</v>
      </c>
      <c r="F13" s="8">
        <v>4.9661179278023002E-3</v>
      </c>
      <c r="G13" s="9">
        <v>1.8847610440072736E-2</v>
      </c>
      <c r="H13" s="10">
        <v>1.6183394814149363E-2</v>
      </c>
      <c r="I13" s="8">
        <v>8.2334433101489187E-3</v>
      </c>
      <c r="J13" s="9">
        <v>4.1742728799847931E-2</v>
      </c>
      <c r="K13" s="10">
        <v>3.4153207778951866E-2</v>
      </c>
      <c r="L13" s="8">
        <v>1.5738622383006929E-2</v>
      </c>
      <c r="M13" s="9">
        <v>3.8640493846470274E-2</v>
      </c>
      <c r="N13" s="10">
        <v>3.3538689429888642E-2</v>
      </c>
      <c r="O13" s="8">
        <v>2.8304461751219156E-2</v>
      </c>
      <c r="P13" s="9">
        <v>3.846358101920385E-2</v>
      </c>
      <c r="Q13" s="10">
        <v>3.6654274207161018E-2</v>
      </c>
      <c r="R13" s="8">
        <v>6.2296011691920082E-2</v>
      </c>
      <c r="S13" s="9">
        <v>2.3237089291372155E-2</v>
      </c>
      <c r="T13" s="10">
        <v>3.0727804336876385E-2</v>
      </c>
      <c r="U13" s="8">
        <v>4.4313314938602084E-2</v>
      </c>
      <c r="V13" s="9">
        <v>2.8364052180279552E-2</v>
      </c>
      <c r="W13" s="10">
        <v>3.2217965877075157E-2</v>
      </c>
      <c r="X13" s="8">
        <v>2.1301273000570508E-2</v>
      </c>
      <c r="Y13" s="9">
        <v>1.9272557625400026E-2</v>
      </c>
      <c r="Z13" s="10">
        <v>1.9691945388592275E-2</v>
      </c>
      <c r="AA13" s="8">
        <v>8.2459737083232787E-2</v>
      </c>
      <c r="AB13" s="9">
        <v>3.8023779505792339E-2</v>
      </c>
      <c r="AC13" s="10">
        <v>4.8115998012896205E-2</v>
      </c>
      <c r="AD13" s="8">
        <v>0.12433686243077183</v>
      </c>
      <c r="AE13" s="9">
        <v>9.2492879039258361E-2</v>
      </c>
      <c r="AF13" s="10">
        <v>9.8390721196725386E-2</v>
      </c>
      <c r="AG13" s="8">
        <v>5.940124870543969E-2</v>
      </c>
      <c r="AH13" s="9">
        <v>4.8164834947305854E-3</v>
      </c>
      <c r="AI13" s="10">
        <v>1.1871142667943717E-2</v>
      </c>
      <c r="AJ13" s="8">
        <v>0.11388057144832195</v>
      </c>
      <c r="AK13" s="9">
        <v>3.1593188009659032E-2</v>
      </c>
      <c r="AL13" s="10">
        <v>4.9663149126381041E-2</v>
      </c>
      <c r="AM13" s="8">
        <v>0.28233793390523648</v>
      </c>
      <c r="AN13" s="9">
        <v>0.11507627172015868</v>
      </c>
      <c r="AO13" s="10">
        <v>0.14377734056169483</v>
      </c>
      <c r="AP13" s="8">
        <v>0.38700589426237675</v>
      </c>
      <c r="AQ13" s="9">
        <v>6.6255876020066606E-2</v>
      </c>
      <c r="AR13" s="10">
        <v>0.1281299364876276</v>
      </c>
      <c r="AS13" s="8">
        <v>0.14128535722767771</v>
      </c>
      <c r="AT13" s="9">
        <v>8.2607809474465693E-2</v>
      </c>
      <c r="AU13" s="10">
        <v>9.2952948328429749E-2</v>
      </c>
      <c r="AV13" s="8" t="s">
        <v>385</v>
      </c>
      <c r="AW13" s="9" t="s">
        <v>385</v>
      </c>
      <c r="AX13" s="10" t="s">
        <v>385</v>
      </c>
    </row>
    <row r="14" spans="2:50">
      <c r="B14" s="7" t="s">
        <v>22</v>
      </c>
      <c r="C14" s="8">
        <v>0</v>
      </c>
      <c r="D14" s="9">
        <v>6.6793070354175957E-3</v>
      </c>
      <c r="E14" s="10">
        <v>5.4663785356575938E-3</v>
      </c>
      <c r="F14" s="8">
        <v>3.9642031320461617E-2</v>
      </c>
      <c r="G14" s="9">
        <v>4.160970559101404E-2</v>
      </c>
      <c r="H14" s="10">
        <v>4.1230930229937797E-2</v>
      </c>
      <c r="I14" s="8">
        <v>2.4070889905785556E-2</v>
      </c>
      <c r="J14" s="9">
        <v>5.3797574049390944E-2</v>
      </c>
      <c r="K14" s="10">
        <v>4.7399016631326556E-2</v>
      </c>
      <c r="L14" s="8">
        <v>3.7881013099267419E-2</v>
      </c>
      <c r="M14" s="9">
        <v>3.5041757958926306E-2</v>
      </c>
      <c r="N14" s="10">
        <v>3.5653032726845633E-2</v>
      </c>
      <c r="O14" s="8">
        <v>5.0044564124931259E-2</v>
      </c>
      <c r="P14" s="9">
        <v>5.7691818913925628E-2</v>
      </c>
      <c r="Q14" s="10">
        <v>5.6082862157240856E-2</v>
      </c>
      <c r="R14" s="8">
        <v>6.9545457001645383E-2</v>
      </c>
      <c r="S14" s="9">
        <v>4.5655419898906091E-2</v>
      </c>
      <c r="T14" s="10">
        <v>5.0404373273367789E-2</v>
      </c>
      <c r="U14" s="8">
        <v>3.1010457318914247E-2</v>
      </c>
      <c r="V14" s="9">
        <v>2.8199525673098538E-2</v>
      </c>
      <c r="W14" s="10">
        <v>2.8876903713897596E-2</v>
      </c>
      <c r="X14" s="8">
        <v>5.8233752235085701E-2</v>
      </c>
      <c r="Y14" s="9">
        <v>2.2482402373173411E-2</v>
      </c>
      <c r="Z14" s="10">
        <v>3.0469646285353546E-2</v>
      </c>
      <c r="AA14" s="8">
        <v>0.15178651144816774</v>
      </c>
      <c r="AB14" s="9">
        <v>8.388510388864151E-2</v>
      </c>
      <c r="AC14" s="10">
        <v>9.8043138701651156E-2</v>
      </c>
      <c r="AD14" s="8">
        <v>0.1441760951170408</v>
      </c>
      <c r="AE14" s="9">
        <v>0.11396458468072351</v>
      </c>
      <c r="AF14" s="10">
        <v>0.11940771602718882</v>
      </c>
      <c r="AG14" s="8">
        <v>7.0021661695635604E-2</v>
      </c>
      <c r="AH14" s="9">
        <v>7.1151059510842163E-2</v>
      </c>
      <c r="AI14" s="10">
        <v>7.0978242257057941E-2</v>
      </c>
      <c r="AJ14" s="8">
        <v>8.89216626623065E-2</v>
      </c>
      <c r="AK14" s="9">
        <v>3.5372022549595733E-2</v>
      </c>
      <c r="AL14" s="10">
        <v>4.6480128189120826E-2</v>
      </c>
      <c r="AM14" s="8">
        <v>0.19520568445103151</v>
      </c>
      <c r="AN14" s="9">
        <v>7.7069842927261156E-2</v>
      </c>
      <c r="AO14" s="10">
        <v>9.944118685685234E-2</v>
      </c>
      <c r="AP14" s="8">
        <v>0.43384012220349027</v>
      </c>
      <c r="AQ14" s="9">
        <v>0.22465397418128047</v>
      </c>
      <c r="AR14" s="10">
        <v>0.26850011227498322</v>
      </c>
      <c r="AS14" s="8">
        <v>0.25555066373782948</v>
      </c>
      <c r="AT14" s="9">
        <v>0.17452605586839032</v>
      </c>
      <c r="AU14" s="10">
        <v>0.18916393958951222</v>
      </c>
      <c r="AV14" s="8" t="s">
        <v>385</v>
      </c>
      <c r="AW14" s="9" t="s">
        <v>385</v>
      </c>
      <c r="AX14" s="10" t="s">
        <v>385</v>
      </c>
    </row>
    <row r="15" spans="2:50">
      <c r="B15" s="11" t="s">
        <v>23</v>
      </c>
      <c r="C15" s="12">
        <v>2.4207638248582457E-2</v>
      </c>
      <c r="D15" s="13">
        <v>3.9495327030208548E-2</v>
      </c>
      <c r="E15" s="14">
        <v>3.6605030613826479E-2</v>
      </c>
      <c r="F15" s="12">
        <v>3.6459510287161273E-3</v>
      </c>
      <c r="G15" s="13">
        <v>4.7720739133576009E-2</v>
      </c>
      <c r="H15" s="14">
        <v>3.6915922579723572E-2</v>
      </c>
      <c r="I15" s="12">
        <v>5.4187140894858205E-3</v>
      </c>
      <c r="J15" s="13">
        <v>4.1582782067101635E-2</v>
      </c>
      <c r="K15" s="14">
        <v>3.3438559830787411E-2</v>
      </c>
      <c r="L15" s="12">
        <v>9.7012389682583433E-4</v>
      </c>
      <c r="M15" s="13">
        <v>2.1981629676539063E-2</v>
      </c>
      <c r="N15" s="14">
        <v>1.7970985004975321E-2</v>
      </c>
      <c r="O15" s="12">
        <v>1.4511913291822668E-2</v>
      </c>
      <c r="P15" s="13">
        <v>2.7163413421000732E-2</v>
      </c>
      <c r="Q15" s="14">
        <v>2.4598138546095227E-2</v>
      </c>
      <c r="R15" s="12">
        <v>5.7667843521753727E-2</v>
      </c>
      <c r="S15" s="13">
        <v>5.552751199578923E-2</v>
      </c>
      <c r="T15" s="14">
        <v>5.5972377431035003E-2</v>
      </c>
      <c r="U15" s="12">
        <v>4.1958002017927522E-2</v>
      </c>
      <c r="V15" s="13">
        <v>5.3862997031257923E-2</v>
      </c>
      <c r="W15" s="14">
        <v>5.1056682014925317E-2</v>
      </c>
      <c r="X15" s="12">
        <v>0.13052885415167281</v>
      </c>
      <c r="Y15" s="13">
        <v>5.4874242807686477E-2</v>
      </c>
      <c r="Z15" s="14">
        <v>7.4174113033708286E-2</v>
      </c>
      <c r="AA15" s="12">
        <v>8.3712080813277967E-2</v>
      </c>
      <c r="AB15" s="13">
        <v>8.1695117534677786E-2</v>
      </c>
      <c r="AC15" s="14">
        <v>8.2084618136365473E-2</v>
      </c>
      <c r="AD15" s="12">
        <v>9.0421223923328242E-2</v>
      </c>
      <c r="AE15" s="13">
        <v>9.0059953088378747E-2</v>
      </c>
      <c r="AF15" s="14">
        <v>9.0136635599284629E-2</v>
      </c>
      <c r="AG15" s="12">
        <v>7.5127260010831545E-2</v>
      </c>
      <c r="AH15" s="13">
        <v>5.4636062388119834E-2</v>
      </c>
      <c r="AI15" s="14">
        <v>5.8631982964569646E-2</v>
      </c>
      <c r="AJ15" s="12">
        <v>8.0584986704999265E-2</v>
      </c>
      <c r="AK15" s="13">
        <v>7.0291100297602493E-2</v>
      </c>
      <c r="AL15" s="14">
        <v>7.2268782388976049E-2</v>
      </c>
      <c r="AM15" s="12">
        <v>0.2541056761344177</v>
      </c>
      <c r="AN15" s="13">
        <v>0.1113504642185881</v>
      </c>
      <c r="AO15" s="14">
        <v>0.13782547862699918</v>
      </c>
      <c r="AP15" s="12">
        <v>0.30613431123437079</v>
      </c>
      <c r="AQ15" s="13">
        <v>0.10107173487188485</v>
      </c>
      <c r="AR15" s="14">
        <v>0.1388284774278957</v>
      </c>
      <c r="AS15" s="12">
        <v>0.24404463469070259</v>
      </c>
      <c r="AT15" s="13">
        <v>0.18556802841103187</v>
      </c>
      <c r="AU15" s="14">
        <v>0.19693379971780339</v>
      </c>
      <c r="AV15" s="12" t="s">
        <v>385</v>
      </c>
      <c r="AW15" s="13" t="s">
        <v>385</v>
      </c>
      <c r="AX15" s="14" t="s">
        <v>385</v>
      </c>
    </row>
    <row r="16" spans="2:50" ht="15.5">
      <c r="B16" s="15" t="s">
        <v>24</v>
      </c>
      <c r="C16" s="16">
        <v>1.4549708655640411E-2</v>
      </c>
      <c r="D16" s="17">
        <v>3.0987267604312814E-2</v>
      </c>
      <c r="E16" s="18">
        <v>2.7935667824978961E-2</v>
      </c>
      <c r="F16" s="16">
        <v>1.5310281522704763E-2</v>
      </c>
      <c r="G16" s="17">
        <v>3.8039778688499518E-2</v>
      </c>
      <c r="H16" s="18">
        <v>3.3191698120244771E-2</v>
      </c>
      <c r="I16" s="16">
        <v>1.253872925948335E-2</v>
      </c>
      <c r="J16" s="17">
        <v>4.6082264547295602E-2</v>
      </c>
      <c r="K16" s="18">
        <v>3.8641005841973892E-2</v>
      </c>
      <c r="L16" s="16">
        <v>2.403159884870457E-2</v>
      </c>
      <c r="M16" s="17">
        <v>3.3176284676948276E-2</v>
      </c>
      <c r="N16" s="18">
        <v>3.1235874588466151E-2</v>
      </c>
      <c r="O16" s="16">
        <v>3.1249503130674247E-2</v>
      </c>
      <c r="P16" s="17">
        <v>4.0945310898971736E-2</v>
      </c>
      <c r="Q16" s="18">
        <v>3.9048108740599378E-2</v>
      </c>
      <c r="R16" s="16">
        <v>6.2987911636226787E-2</v>
      </c>
      <c r="S16" s="17">
        <v>4.3984787995278614E-2</v>
      </c>
      <c r="T16" s="18">
        <v>4.7797889232369987E-2</v>
      </c>
      <c r="U16" s="16">
        <v>3.9271241044959632E-2</v>
      </c>
      <c r="V16" s="17">
        <v>3.8988581951881998E-2</v>
      </c>
      <c r="W16" s="18">
        <v>3.9056129879050952E-2</v>
      </c>
      <c r="X16" s="16">
        <v>8.6532918947550205E-2</v>
      </c>
      <c r="Y16" s="17">
        <v>3.5805980160037214E-2</v>
      </c>
      <c r="Z16" s="18">
        <v>4.7678936544235627E-2</v>
      </c>
      <c r="AA16" s="16">
        <v>0.11009479725202441</v>
      </c>
      <c r="AB16" s="17">
        <v>7.2650190117559188E-2</v>
      </c>
      <c r="AC16" s="18">
        <v>8.0401774126143827E-2</v>
      </c>
      <c r="AD16" s="16">
        <v>0.11644666289430076</v>
      </c>
      <c r="AE16" s="17">
        <v>9.8055933198262321E-2</v>
      </c>
      <c r="AF16" s="18">
        <v>0.10161285799824606</v>
      </c>
      <c r="AG16" s="16">
        <v>7.0727167343079198E-2</v>
      </c>
      <c r="AH16" s="17">
        <v>5.0865050819630997E-2</v>
      </c>
      <c r="AI16" s="18">
        <v>5.4138744087375658E-2</v>
      </c>
      <c r="AJ16" s="16">
        <v>9.4146980317817458E-2</v>
      </c>
      <c r="AK16" s="17">
        <v>4.8077557187260214E-2</v>
      </c>
      <c r="AL16" s="18">
        <v>5.7532131047358062E-2</v>
      </c>
      <c r="AM16" s="16">
        <v>0.24261693163172404</v>
      </c>
      <c r="AN16" s="17">
        <v>0.10130502718948715</v>
      </c>
      <c r="AO16" s="18">
        <v>0.12704145517606813</v>
      </c>
      <c r="AP16" s="16">
        <v>0.38500651506571332</v>
      </c>
      <c r="AQ16" s="17">
        <v>0.14759119843755616</v>
      </c>
      <c r="AR16" s="18">
        <v>0.19449537170192971</v>
      </c>
      <c r="AS16" s="16">
        <v>0.2223190325946357</v>
      </c>
      <c r="AT16" s="17">
        <v>0.15501024971036037</v>
      </c>
      <c r="AU16" s="18">
        <v>0.16748020136569777</v>
      </c>
      <c r="AV16" s="16" t="s">
        <v>385</v>
      </c>
      <c r="AW16" s="17" t="s">
        <v>385</v>
      </c>
      <c r="AX16" s="18" t="s">
        <v>385</v>
      </c>
    </row>
    <row r="17" spans="2:51">
      <c r="B17" s="7" t="s">
        <v>25</v>
      </c>
      <c r="C17" s="8">
        <v>2.4122852895592375E-2</v>
      </c>
      <c r="D17" s="9">
        <v>4.7353160926891277E-2</v>
      </c>
      <c r="E17" s="10">
        <v>4.2658835846092209E-2</v>
      </c>
      <c r="F17" s="8">
        <v>5.6066033730870983E-5</v>
      </c>
      <c r="G17" s="9">
        <v>2.5622309649730047E-3</v>
      </c>
      <c r="H17" s="10">
        <v>2.1216360916769513E-3</v>
      </c>
      <c r="I17" s="8">
        <v>1.6176077434961994E-2</v>
      </c>
      <c r="J17" s="9">
        <v>5.8832405244800282E-2</v>
      </c>
      <c r="K17" s="10">
        <v>4.9691511460194744E-2</v>
      </c>
      <c r="L17" s="8">
        <v>4.500237999149638E-2</v>
      </c>
      <c r="M17" s="9">
        <v>8.1904078106740247E-2</v>
      </c>
      <c r="N17" s="10">
        <v>7.3975222659581771E-2</v>
      </c>
      <c r="O17" s="8">
        <v>4.1693631276409453E-2</v>
      </c>
      <c r="P17" s="9">
        <v>3.7861476311944031E-2</v>
      </c>
      <c r="Q17" s="10">
        <v>3.8664032527255879E-2</v>
      </c>
      <c r="R17" s="8">
        <v>1.8987358492723903E-2</v>
      </c>
      <c r="S17" s="9">
        <v>1.7884397575219996E-2</v>
      </c>
      <c r="T17" s="10">
        <v>1.8110232172127764E-2</v>
      </c>
      <c r="U17" s="8">
        <v>0.14570034483808561</v>
      </c>
      <c r="V17" s="9">
        <v>9.2389264458279566E-2</v>
      </c>
      <c r="W17" s="10">
        <v>0.10606212388048421</v>
      </c>
      <c r="X17" s="8">
        <v>0.1020059769585371</v>
      </c>
      <c r="Y17" s="9">
        <v>6.8989862583481873E-2</v>
      </c>
      <c r="Z17" s="10">
        <v>7.7249076643061021E-2</v>
      </c>
      <c r="AA17" s="8">
        <v>7.368123538288307E-2</v>
      </c>
      <c r="AB17" s="9">
        <v>6.4284595193498634E-2</v>
      </c>
      <c r="AC17" s="10">
        <v>6.6267875465308171E-2</v>
      </c>
      <c r="AD17" s="8">
        <v>0.12394666410822033</v>
      </c>
      <c r="AE17" s="9">
        <v>0.13895866351432637</v>
      </c>
      <c r="AF17" s="10">
        <v>0.13625576902535724</v>
      </c>
      <c r="AG17" s="8">
        <v>9.7331221516037195E-2</v>
      </c>
      <c r="AH17" s="9">
        <v>8.0178714481674407E-2</v>
      </c>
      <c r="AI17" s="10">
        <v>8.3540847384004524E-2</v>
      </c>
      <c r="AJ17" s="8">
        <v>0.13814038990549482</v>
      </c>
      <c r="AK17" s="9">
        <v>0.11807537434466457</v>
      </c>
      <c r="AL17" s="10">
        <v>0.12209949142534599</v>
      </c>
      <c r="AM17" s="8">
        <v>0.27425763891402088</v>
      </c>
      <c r="AN17" s="9">
        <v>8.8514438128729611E-2</v>
      </c>
      <c r="AO17" s="10">
        <v>0.1323604548023786</v>
      </c>
      <c r="AP17" s="8">
        <v>0.21982727354420395</v>
      </c>
      <c r="AQ17" s="9">
        <v>0.11227583067670109</v>
      </c>
      <c r="AR17" s="10">
        <v>0.13348407851019412</v>
      </c>
      <c r="AS17" s="8">
        <v>0.2596947256549838</v>
      </c>
      <c r="AT17" s="9">
        <v>0.16019268130322806</v>
      </c>
      <c r="AU17" s="10">
        <v>0.17943523077250925</v>
      </c>
      <c r="AV17" s="8" t="s">
        <v>385</v>
      </c>
      <c r="AW17" s="9" t="s">
        <v>385</v>
      </c>
      <c r="AX17" s="10" t="s">
        <v>385</v>
      </c>
    </row>
    <row r="18" spans="2:51">
      <c r="B18" s="7" t="s">
        <v>26</v>
      </c>
      <c r="C18" s="8">
        <v>1.2271638316956664E-2</v>
      </c>
      <c r="D18" s="9">
        <v>2.2742025288414923E-2</v>
      </c>
      <c r="E18" s="10">
        <v>2.0589279813582669E-2</v>
      </c>
      <c r="F18" s="8">
        <v>1.1152956381098175E-3</v>
      </c>
      <c r="G18" s="9">
        <v>1.0281092713925959E-2</v>
      </c>
      <c r="H18" s="10">
        <v>8.3736419561628393E-3</v>
      </c>
      <c r="I18" s="8">
        <v>4.0213749320784649E-2</v>
      </c>
      <c r="J18" s="9">
        <v>2.9965109375732255E-2</v>
      </c>
      <c r="K18" s="10">
        <v>3.2371773682433935E-2</v>
      </c>
      <c r="L18" s="8">
        <v>1.9965210702981281E-2</v>
      </c>
      <c r="M18" s="9">
        <v>3.2249474034391101E-2</v>
      </c>
      <c r="N18" s="10">
        <v>2.9761184840755728E-2</v>
      </c>
      <c r="O18" s="8">
        <v>6.8913509174663712E-2</v>
      </c>
      <c r="P18" s="9">
        <v>6.8416743812195355E-2</v>
      </c>
      <c r="Q18" s="10">
        <v>6.8514019741490309E-2</v>
      </c>
      <c r="R18" s="8">
        <v>2.7096284714079027E-2</v>
      </c>
      <c r="S18" s="9">
        <v>1.0284545499664297E-2</v>
      </c>
      <c r="T18" s="10">
        <v>1.3412704399083934E-2</v>
      </c>
      <c r="U18" s="8">
        <v>3.2291214430920728E-2</v>
      </c>
      <c r="V18" s="9">
        <v>2.4763375723745845E-2</v>
      </c>
      <c r="W18" s="10">
        <v>2.6488294603955142E-2</v>
      </c>
      <c r="X18" s="8">
        <v>0.10167173719122345</v>
      </c>
      <c r="Y18" s="9">
        <v>5.2080070794572393E-2</v>
      </c>
      <c r="Z18" s="10">
        <v>6.4007887318673753E-2</v>
      </c>
      <c r="AA18" s="8">
        <v>7.3528813822514194E-2</v>
      </c>
      <c r="AB18" s="9">
        <v>3.8735583303316862E-2</v>
      </c>
      <c r="AC18" s="10">
        <v>4.4977691369570347E-2</v>
      </c>
      <c r="AD18" s="8">
        <v>0.1282719750510303</v>
      </c>
      <c r="AE18" s="9">
        <v>0.13362736514458462</v>
      </c>
      <c r="AF18" s="10">
        <v>0.13260834189371959</v>
      </c>
      <c r="AG18" s="8">
        <v>6.4424496335427101E-2</v>
      </c>
      <c r="AH18" s="9">
        <v>6.0817974494875734E-2</v>
      </c>
      <c r="AI18" s="10">
        <v>6.1550902154298995E-2</v>
      </c>
      <c r="AJ18" s="8">
        <v>0.11265002792910465</v>
      </c>
      <c r="AK18" s="9">
        <v>9.2796424172423495E-2</v>
      </c>
      <c r="AL18" s="10">
        <v>9.6662434061812338E-2</v>
      </c>
      <c r="AM18" s="8">
        <v>0.20749958857464601</v>
      </c>
      <c r="AN18" s="9">
        <v>9.9611871165363158E-2</v>
      </c>
      <c r="AO18" s="10">
        <v>0.11709516268067963</v>
      </c>
      <c r="AP18" s="8">
        <v>0.19144751797051887</v>
      </c>
      <c r="AQ18" s="9">
        <v>8.5990074874847028E-2</v>
      </c>
      <c r="AR18" s="10">
        <v>0.10565774154161933</v>
      </c>
      <c r="AS18" s="8">
        <v>0.23353797478930646</v>
      </c>
      <c r="AT18" s="9">
        <v>0.12675546432348106</v>
      </c>
      <c r="AU18" s="10">
        <v>0.14895158054233176</v>
      </c>
      <c r="AV18" s="8" t="s">
        <v>385</v>
      </c>
      <c r="AW18" s="9" t="s">
        <v>385</v>
      </c>
      <c r="AX18" s="10" t="s">
        <v>385</v>
      </c>
    </row>
    <row r="19" spans="2:51">
      <c r="B19" s="11" t="s">
        <v>27</v>
      </c>
      <c r="C19" s="12">
        <v>7.3076970230561023E-3</v>
      </c>
      <c r="D19" s="13">
        <v>2.159862865483797E-2</v>
      </c>
      <c r="E19" s="14">
        <v>1.8941242498690045E-2</v>
      </c>
      <c r="F19" s="12">
        <v>8.1753453726622557E-3</v>
      </c>
      <c r="G19" s="13">
        <v>2.8424282701353384E-2</v>
      </c>
      <c r="H19" s="14">
        <v>2.4649079503594126E-2</v>
      </c>
      <c r="I19" s="12">
        <v>2.0074305596851232E-2</v>
      </c>
      <c r="J19" s="13">
        <v>4.4000333393521808E-2</v>
      </c>
      <c r="K19" s="14">
        <v>3.8437185436445864E-2</v>
      </c>
      <c r="L19" s="12">
        <v>4.5204979938648457E-2</v>
      </c>
      <c r="M19" s="13">
        <v>4.9965753843612772E-2</v>
      </c>
      <c r="N19" s="14">
        <v>4.9004008393696667E-2</v>
      </c>
      <c r="O19" s="12">
        <v>6.2269305361499799E-2</v>
      </c>
      <c r="P19" s="13">
        <v>6.282433609521422E-2</v>
      </c>
      <c r="Q19" s="14">
        <v>6.271550246589315E-2</v>
      </c>
      <c r="R19" s="12">
        <v>3.8482085147084885E-2</v>
      </c>
      <c r="S19" s="13">
        <v>3.0905317548289787E-2</v>
      </c>
      <c r="T19" s="14">
        <v>3.2662027401395462E-2</v>
      </c>
      <c r="U19" s="12">
        <v>5.3452192194116038E-2</v>
      </c>
      <c r="V19" s="13">
        <v>2.5045420799279957E-2</v>
      </c>
      <c r="W19" s="14">
        <v>3.106666289179387E-2</v>
      </c>
      <c r="X19" s="12">
        <v>0.14916750766038867</v>
      </c>
      <c r="Y19" s="13">
        <v>7.2216992820444886E-2</v>
      </c>
      <c r="Z19" s="14">
        <v>8.922491000523107E-2</v>
      </c>
      <c r="AA19" s="12">
        <v>0.16233285844444004</v>
      </c>
      <c r="AB19" s="13">
        <v>9.587214201399874E-2</v>
      </c>
      <c r="AC19" s="14">
        <v>0.11021377343522232</v>
      </c>
      <c r="AD19" s="12">
        <v>9.7987830978086554E-2</v>
      </c>
      <c r="AE19" s="13">
        <v>9.737125242625487E-2</v>
      </c>
      <c r="AF19" s="14">
        <v>9.7484236799753182E-2</v>
      </c>
      <c r="AG19" s="12">
        <v>6.3756933036447666E-2</v>
      </c>
      <c r="AH19" s="13">
        <v>5.4430497201114418E-2</v>
      </c>
      <c r="AI19" s="14">
        <v>5.6107802939573272E-2</v>
      </c>
      <c r="AJ19" s="12">
        <v>0.10008431212407484</v>
      </c>
      <c r="AK19" s="13">
        <v>7.4541294142239603E-2</v>
      </c>
      <c r="AL19" s="14">
        <v>7.930414211971383E-2</v>
      </c>
      <c r="AM19" s="12">
        <v>0.27969224529229336</v>
      </c>
      <c r="AN19" s="13">
        <v>0.15186178449592186</v>
      </c>
      <c r="AO19" s="14">
        <v>0.17594932697366633</v>
      </c>
      <c r="AP19" s="12">
        <v>0.38401996842584796</v>
      </c>
      <c r="AQ19" s="13">
        <v>0.10903885334836426</v>
      </c>
      <c r="AR19" s="14">
        <v>0.16622416835175741</v>
      </c>
      <c r="AS19" s="12">
        <v>0.17627035326274282</v>
      </c>
      <c r="AT19" s="13">
        <v>0.10747063760923949</v>
      </c>
      <c r="AU19" s="14">
        <v>0.12105112483373412</v>
      </c>
      <c r="AV19" s="12" t="s">
        <v>385</v>
      </c>
      <c r="AW19" s="13" t="s">
        <v>385</v>
      </c>
      <c r="AX19" s="14" t="s">
        <v>385</v>
      </c>
    </row>
    <row r="20" spans="2:51" ht="16" thickBot="1">
      <c r="B20" s="19" t="s">
        <v>28</v>
      </c>
      <c r="C20" s="20">
        <v>1.3967735362478645E-2</v>
      </c>
      <c r="D20" s="21">
        <v>2.9316133997832703E-2</v>
      </c>
      <c r="E20" s="22">
        <v>2.6291294117858851E-2</v>
      </c>
      <c r="F20" s="20">
        <v>3.7815188164410248E-3</v>
      </c>
      <c r="G20" s="21">
        <v>1.6071350139060577E-2</v>
      </c>
      <c r="H20" s="22">
        <v>1.3721885527334806E-2</v>
      </c>
      <c r="I20" s="20">
        <v>2.4005851003206981E-2</v>
      </c>
      <c r="J20" s="21">
        <v>4.5046978198282399E-2</v>
      </c>
      <c r="K20" s="22">
        <v>4.0254567082270466E-2</v>
      </c>
      <c r="L20" s="20">
        <v>3.9047317896577532E-2</v>
      </c>
      <c r="M20" s="21">
        <v>5.6522782815863613E-2</v>
      </c>
      <c r="N20" s="22">
        <v>5.2912450638399049E-2</v>
      </c>
      <c r="O20" s="20">
        <v>6.0673458738717399E-2</v>
      </c>
      <c r="P20" s="21">
        <v>6.0346201365364782E-2</v>
      </c>
      <c r="Q20" s="22">
        <v>6.0411144180221227E-2</v>
      </c>
      <c r="R20" s="20">
        <v>3.0437760408140592E-2</v>
      </c>
      <c r="S20" s="21">
        <v>2.1146286231537983E-2</v>
      </c>
      <c r="T20" s="22">
        <v>2.310831812745363E-2</v>
      </c>
      <c r="U20" s="20">
        <v>8.4967314234894356E-2</v>
      </c>
      <c r="V20" s="21">
        <v>4.8889870170482366E-2</v>
      </c>
      <c r="W20" s="22">
        <v>5.7295082324579111E-2</v>
      </c>
      <c r="X20" s="20">
        <v>0.11737231048926353</v>
      </c>
      <c r="Y20" s="21">
        <v>6.3874437593182301E-2</v>
      </c>
      <c r="Z20" s="22">
        <v>7.6517585107546124E-2</v>
      </c>
      <c r="AA20" s="20">
        <v>0.11125992217865593</v>
      </c>
      <c r="AB20" s="21">
        <v>6.9390059804423782E-2</v>
      </c>
      <c r="AC20" s="22">
        <v>7.7935109128641683E-2</v>
      </c>
      <c r="AD20" s="20">
        <v>0.11630349270241706</v>
      </c>
      <c r="AE20" s="21">
        <v>0.12269959778308008</v>
      </c>
      <c r="AF20" s="22">
        <v>0.12152029053462629</v>
      </c>
      <c r="AG20" s="20">
        <v>7.4660258839070723E-2</v>
      </c>
      <c r="AH20" s="21">
        <v>6.4323718912518202E-2</v>
      </c>
      <c r="AI20" s="22">
        <v>6.6307901714756631E-2</v>
      </c>
      <c r="AJ20" s="20">
        <v>0.11876207545735509</v>
      </c>
      <c r="AK20" s="21">
        <v>9.6732432715832622E-2</v>
      </c>
      <c r="AL20" s="22">
        <v>0.10101831010201641</v>
      </c>
      <c r="AM20" s="20">
        <v>0.2595779591643797</v>
      </c>
      <c r="AN20" s="21">
        <v>0.12098615369750873</v>
      </c>
      <c r="AO20" s="22">
        <v>0.14758218919967245</v>
      </c>
      <c r="AP20" s="20">
        <v>0.28389300794987382</v>
      </c>
      <c r="AQ20" s="21">
        <v>0.10385767516787128</v>
      </c>
      <c r="AR20" s="22">
        <v>0.13965063511084536</v>
      </c>
      <c r="AS20" s="20">
        <v>0.22163502459902068</v>
      </c>
      <c r="AT20" s="21">
        <v>0.13087800295615051</v>
      </c>
      <c r="AU20" s="22">
        <v>0.14897521985083267</v>
      </c>
      <c r="AV20" s="20" t="s">
        <v>385</v>
      </c>
      <c r="AW20" s="21" t="s">
        <v>385</v>
      </c>
      <c r="AX20" s="22" t="s">
        <v>385</v>
      </c>
    </row>
    <row r="21" spans="2:51" ht="18" thickTop="1" thickBot="1">
      <c r="B21" s="23" t="s">
        <v>29</v>
      </c>
      <c r="C21" s="24">
        <v>1.3178167562132331E-2</v>
      </c>
      <c r="D21" s="25">
        <v>2.4495160283052316E-2</v>
      </c>
      <c r="E21" s="26">
        <v>2.2335713268137328E-2</v>
      </c>
      <c r="F21" s="24">
        <v>6.8406933317507242E-3</v>
      </c>
      <c r="G21" s="25">
        <v>2.4523037089946069E-2</v>
      </c>
      <c r="H21" s="26">
        <v>2.099348068462268E-2</v>
      </c>
      <c r="I21" s="24">
        <v>1.8711821591687456E-2</v>
      </c>
      <c r="J21" s="25">
        <v>3.5246578733989599E-2</v>
      </c>
      <c r="K21" s="26">
        <v>3.1737451525473553E-2</v>
      </c>
      <c r="L21" s="24">
        <v>2.8233651293603387E-2</v>
      </c>
      <c r="M21" s="25">
        <v>4.4113219379781805E-2</v>
      </c>
      <c r="N21" s="26">
        <v>4.0745689027589564E-2</v>
      </c>
      <c r="O21" s="24">
        <v>5.2877799737018227E-2</v>
      </c>
      <c r="P21" s="25">
        <v>5.054948021954344E-2</v>
      </c>
      <c r="Q21" s="26">
        <v>5.1030536829122793E-2</v>
      </c>
      <c r="R21" s="24">
        <v>3.2140387646345775E-2</v>
      </c>
      <c r="S21" s="25">
        <v>2.8025668520227889E-2</v>
      </c>
      <c r="T21" s="26">
        <v>2.8850823093424485E-2</v>
      </c>
      <c r="U21" s="24">
        <v>5.0305590891362308E-2</v>
      </c>
      <c r="V21" s="25">
        <v>3.67442311989261E-2</v>
      </c>
      <c r="W21" s="26">
        <v>3.9775632422488404E-2</v>
      </c>
      <c r="X21" s="24">
        <v>9.4136404781507366E-2</v>
      </c>
      <c r="Y21" s="25">
        <v>4.9737729708882523E-2</v>
      </c>
      <c r="Z21" s="26">
        <v>5.9696791285204068E-2</v>
      </c>
      <c r="AA21" s="24">
        <v>0.10682983491223583</v>
      </c>
      <c r="AB21" s="25">
        <v>6.9034437514725155E-2</v>
      </c>
      <c r="AC21" s="26">
        <v>7.7081488762254943E-2</v>
      </c>
      <c r="AD21" s="24">
        <v>0.14802986885361905</v>
      </c>
      <c r="AE21" s="25">
        <v>0.11439318541738507</v>
      </c>
      <c r="AF21" s="26">
        <v>0.12103322072362727</v>
      </c>
      <c r="AG21" s="24">
        <v>7.8184650650139298E-2</v>
      </c>
      <c r="AH21" s="25">
        <v>7.286022458914572E-2</v>
      </c>
      <c r="AI21" s="26">
        <v>7.3853899572282292E-2</v>
      </c>
      <c r="AJ21" s="24">
        <v>9.4242927339160121E-2</v>
      </c>
      <c r="AK21" s="25">
        <v>8.282537987040467E-2</v>
      </c>
      <c r="AL21" s="26">
        <v>8.5175113319916423E-2</v>
      </c>
      <c r="AM21" s="346">
        <v>0.18575065196601678</v>
      </c>
      <c r="AN21" s="347">
        <v>8.9159025280294305E-2</v>
      </c>
      <c r="AO21" s="26">
        <v>0.10724028487784248</v>
      </c>
      <c r="AP21" s="24">
        <v>0.29600565608165746</v>
      </c>
      <c r="AQ21" s="25">
        <v>0.10147708699750577</v>
      </c>
      <c r="AR21" s="26">
        <v>0.14010523915389991</v>
      </c>
      <c r="AS21" s="24">
        <v>0.21962017520525762</v>
      </c>
      <c r="AT21" s="25">
        <v>0.11437578870295058</v>
      </c>
      <c r="AU21" s="26">
        <v>0.13432057439051664</v>
      </c>
      <c r="AV21" s="24">
        <v>0.22278472473882954</v>
      </c>
      <c r="AW21" s="25">
        <v>5.1484324403903763E-2</v>
      </c>
      <c r="AX21" s="26">
        <v>9.216729442208417E-2</v>
      </c>
    </row>
    <row r="22" spans="2:51" ht="16" thickTop="1">
      <c r="B22" s="27" t="s">
        <v>30</v>
      </c>
      <c r="C22" s="28">
        <v>2.6356335124264663E-3</v>
      </c>
      <c r="D22" s="29">
        <v>4.8990320566104639E-3</v>
      </c>
      <c r="E22" s="30">
        <v>4.4671426536274659E-3</v>
      </c>
      <c r="F22" s="28">
        <v>2.5994634660652751E-3</v>
      </c>
      <c r="G22" s="29">
        <v>9.3187540941795065E-3</v>
      </c>
      <c r="H22" s="30">
        <v>7.9775226601566177E-3</v>
      </c>
      <c r="I22" s="28">
        <v>5.239310045672488E-3</v>
      </c>
      <c r="J22" s="29">
        <v>9.8690420455170881E-3</v>
      </c>
      <c r="K22" s="30">
        <v>8.8864864271325957E-3</v>
      </c>
      <c r="L22" s="28">
        <v>9.8817779527611855E-3</v>
      </c>
      <c r="M22" s="29">
        <v>1.543962678292363E-2</v>
      </c>
      <c r="N22" s="30">
        <v>1.4361817705383563E-2</v>
      </c>
      <c r="O22" s="28">
        <v>1.908E-2</v>
      </c>
      <c r="P22" s="29">
        <v>1.8359999999999998E-2</v>
      </c>
      <c r="Q22" s="30">
        <v>1.828417330101316E-2</v>
      </c>
      <c r="R22" s="28">
        <v>1.2562216900257805E-2</v>
      </c>
      <c r="S22" s="29">
        <v>1.403197838794327E-2</v>
      </c>
      <c r="T22" s="30">
        <v>1.3737236419925615E-2</v>
      </c>
      <c r="U22" s="28">
        <v>1.8817220167728754E-2</v>
      </c>
      <c r="V22" s="29">
        <v>1.0418159058289812E-2</v>
      </c>
      <c r="W22" s="30">
        <v>1.2295620072625158E-2</v>
      </c>
      <c r="X22" s="28">
        <v>4.020105506718142E-2</v>
      </c>
      <c r="Y22" s="29">
        <v>1.6790224030859655E-2</v>
      </c>
      <c r="Z22" s="30">
        <v>2.2041504783319375E-2</v>
      </c>
      <c r="AA22" s="28">
        <v>4.7090541614480126E-2</v>
      </c>
      <c r="AB22" s="29">
        <v>3.8013856473663961E-2</v>
      </c>
      <c r="AC22" s="30">
        <v>3.994638147710923E-2</v>
      </c>
      <c r="AD22" s="28">
        <v>6.6059485154496098E-2</v>
      </c>
      <c r="AE22" s="29">
        <v>6.1072454316267587E-2</v>
      </c>
      <c r="AF22" s="30">
        <v>6.2056917035427497E-2</v>
      </c>
      <c r="AG22" s="28">
        <v>4.2221156839371873E-2</v>
      </c>
      <c r="AH22" s="29">
        <v>4.4640051879293971E-2</v>
      </c>
      <c r="AI22" s="30">
        <v>4.4188623789116067E-2</v>
      </c>
      <c r="AJ22" s="28">
        <v>5.7783729393193865E-2</v>
      </c>
      <c r="AK22" s="29">
        <v>4.8234423288859372E-2</v>
      </c>
      <c r="AL22" s="30">
        <v>5.0199672308790078E-2</v>
      </c>
      <c r="AM22" s="348">
        <v>0.14085593960876477</v>
      </c>
      <c r="AN22" s="349">
        <v>4.1997696732484713E-2</v>
      </c>
      <c r="AO22" s="30">
        <v>6.0503250620912899E-2</v>
      </c>
      <c r="AP22" s="28">
        <v>0.26416614082078183</v>
      </c>
      <c r="AQ22" s="29">
        <v>5.1193967305278774E-2</v>
      </c>
      <c r="AR22" s="30">
        <v>9.3484524226386007E-2</v>
      </c>
      <c r="AS22" s="28">
        <v>0.18643172397688532</v>
      </c>
      <c r="AT22" s="29">
        <v>6.6820714912198639E-2</v>
      </c>
      <c r="AU22" s="30">
        <v>8.9488108594202975E-2</v>
      </c>
      <c r="AV22" s="28">
        <v>0.21583849576241293</v>
      </c>
      <c r="AW22" s="29">
        <v>3.9824592764070015E-2</v>
      </c>
      <c r="AX22" s="30">
        <v>8.1626995586617956E-2</v>
      </c>
    </row>
    <row r="23" spans="2:51" ht="16" thickBot="1">
      <c r="B23" s="31" t="s">
        <v>31</v>
      </c>
      <c r="C23" s="32">
        <v>1.0542534049705865E-2</v>
      </c>
      <c r="D23" s="33">
        <v>1.9596128226441856E-2</v>
      </c>
      <c r="E23" s="34">
        <v>1.7868570614509863E-2</v>
      </c>
      <c r="F23" s="32">
        <v>4.2412298656854487E-3</v>
      </c>
      <c r="G23" s="33">
        <v>1.5204282995766562E-2</v>
      </c>
      <c r="H23" s="34">
        <v>1.3015958024466062E-2</v>
      </c>
      <c r="I23" s="32">
        <v>1.3472511546014967E-2</v>
      </c>
      <c r="J23" s="33">
        <v>2.5377536688472511E-2</v>
      </c>
      <c r="K23" s="34">
        <v>2.2850965098340958E-2</v>
      </c>
      <c r="L23" s="32">
        <v>1.8351873340842203E-2</v>
      </c>
      <c r="M23" s="33">
        <v>2.8673592596858175E-2</v>
      </c>
      <c r="N23" s="34">
        <v>2.6383871322206005E-2</v>
      </c>
      <c r="O23" s="32">
        <v>3.3919999999999999E-2</v>
      </c>
      <c r="P23" s="33">
        <v>3.2639999999999995E-2</v>
      </c>
      <c r="Q23" s="34">
        <v>3.271582669898683E-2</v>
      </c>
      <c r="R23" s="32">
        <v>1.9395082955470537E-2</v>
      </c>
      <c r="S23" s="33">
        <v>1.3988221038925448E-2</v>
      </c>
      <c r="T23" s="34">
        <v>1.5072498410073496E-2</v>
      </c>
      <c r="U23" s="32">
        <v>3.146998886032798E-2</v>
      </c>
      <c r="V23" s="33">
        <v>2.6325280091271247E-2</v>
      </c>
      <c r="W23" s="34">
        <v>2.7475288409838948E-2</v>
      </c>
      <c r="X23" s="32">
        <v>5.3932302716928664E-2</v>
      </c>
      <c r="Y23" s="33">
        <v>3.2941987635980594E-2</v>
      </c>
      <c r="Z23" s="34">
        <v>3.7650322739575699E-2</v>
      </c>
      <c r="AA23" s="32">
        <v>5.9737461290079154E-2</v>
      </c>
      <c r="AB23" s="33">
        <v>3.101559147857812E-2</v>
      </c>
      <c r="AC23" s="34">
        <v>3.7130790000429091E-2</v>
      </c>
      <c r="AD23" s="32">
        <v>8.1970352538808564E-2</v>
      </c>
      <c r="AE23" s="33">
        <v>5.3309162386465166E-2</v>
      </c>
      <c r="AF23" s="34">
        <v>5.8967012539595159E-2</v>
      </c>
      <c r="AG23" s="32">
        <v>3.596368795841131E-2</v>
      </c>
      <c r="AH23" s="33">
        <v>2.8220367358541956E-2</v>
      </c>
      <c r="AI23" s="34">
        <v>2.9665470338348501E-2</v>
      </c>
      <c r="AJ23" s="32">
        <v>3.6459440139360665E-2</v>
      </c>
      <c r="AK23" s="33">
        <v>3.4591149132863097E-2</v>
      </c>
      <c r="AL23" s="34">
        <v>3.4975643778793093E-2</v>
      </c>
      <c r="AM23" s="350">
        <v>4.4895641207769336E-2</v>
      </c>
      <c r="AN23" s="351">
        <v>4.7161535168725552E-2</v>
      </c>
      <c r="AO23" s="34">
        <v>4.6737376074046558E-2</v>
      </c>
      <c r="AP23" s="32">
        <v>3.1840807085780229E-2</v>
      </c>
      <c r="AQ23" s="33">
        <v>5.0283344326152918E-2</v>
      </c>
      <c r="AR23" s="34">
        <v>4.6621151476922286E-2</v>
      </c>
      <c r="AS23" s="32">
        <v>3.3189738831167132E-2</v>
      </c>
      <c r="AT23" s="33">
        <v>4.7555309297829876E-2</v>
      </c>
      <c r="AU23" s="34">
        <v>4.4832900685271397E-2</v>
      </c>
      <c r="AV23" s="32">
        <v>6.9467241431700501E-3</v>
      </c>
      <c r="AW23" s="33">
        <v>1.1659819288486303E-2</v>
      </c>
      <c r="AX23" s="34">
        <v>1.0540483267585315E-2</v>
      </c>
    </row>
    <row r="24" spans="2:51" ht="29.5" thickTop="1">
      <c r="B24" s="35" t="s">
        <v>32</v>
      </c>
      <c r="C24" s="36">
        <v>512.43799999999987</v>
      </c>
      <c r="D24" s="37">
        <v>1595.7979999999998</v>
      </c>
      <c r="E24" s="38">
        <v>2108.2359999999999</v>
      </c>
      <c r="F24" s="36">
        <v>599.64899999999989</v>
      </c>
      <c r="G24" s="37">
        <v>1723.6899999999998</v>
      </c>
      <c r="H24" s="38">
        <v>2323.3389999999999</v>
      </c>
      <c r="I24" s="36">
        <v>639.95399999999984</v>
      </c>
      <c r="J24" s="37">
        <v>1899.1969999999997</v>
      </c>
      <c r="K24" s="38">
        <v>2539.1509999999994</v>
      </c>
      <c r="L24" s="36">
        <v>729.13499999999988</v>
      </c>
      <c r="M24" s="37">
        <v>2242.3569999999991</v>
      </c>
      <c r="N24" s="38">
        <v>2971.4919999999988</v>
      </c>
      <c r="O24" s="36">
        <v>751.02499999999986</v>
      </c>
      <c r="P24" s="37">
        <v>2422.2569999999992</v>
      </c>
      <c r="Q24" s="38">
        <v>3173.2819999999992</v>
      </c>
      <c r="R24" s="36">
        <v>942.62299999999993</v>
      </c>
      <c r="S24" s="37">
        <v>2769.905999999999</v>
      </c>
      <c r="T24" s="38">
        <v>3712.5289999999991</v>
      </c>
      <c r="U24" s="36">
        <v>1153.7179999999998</v>
      </c>
      <c r="V24" s="37">
        <v>3277.5739999999987</v>
      </c>
      <c r="W24" s="38">
        <v>4431.2919999999986</v>
      </c>
      <c r="X24" s="36">
        <v>1276.2539999999997</v>
      </c>
      <c r="Y24" s="37">
        <v>3642.3379999999988</v>
      </c>
      <c r="Z24" s="38">
        <v>4918.5919999999987</v>
      </c>
      <c r="AA24" s="36">
        <v>1276.2539999999997</v>
      </c>
      <c r="AB24" s="37">
        <v>4088.0929999999989</v>
      </c>
      <c r="AC24" s="38">
        <v>5364.3469999999988</v>
      </c>
      <c r="AD24" s="36">
        <v>1276.2539999999997</v>
      </c>
      <c r="AE24" s="37">
        <v>4298.8909999999996</v>
      </c>
      <c r="AF24" s="38">
        <v>5575.1449999999995</v>
      </c>
      <c r="AG24" s="36">
        <v>1350.5969999999998</v>
      </c>
      <c r="AH24" s="37">
        <v>4308.3109999999988</v>
      </c>
      <c r="AI24" s="38">
        <v>5658.9079999999985</v>
      </c>
      <c r="AJ24" s="36">
        <v>1350.5969999999998</v>
      </c>
      <c r="AK24" s="37">
        <v>4503.400999999998</v>
      </c>
      <c r="AL24" s="38">
        <v>5853.9979999999978</v>
      </c>
      <c r="AM24" s="36">
        <v>1364.308</v>
      </c>
      <c r="AN24" s="37">
        <v>4706.8909999999978</v>
      </c>
      <c r="AO24" s="38">
        <v>6071.1989999999978</v>
      </c>
      <c r="AP24" s="36">
        <v>1386.96</v>
      </c>
      <c r="AQ24" s="37">
        <v>4909.5909999999985</v>
      </c>
      <c r="AR24" s="38">
        <v>6296.5509999999986</v>
      </c>
      <c r="AS24" s="36"/>
      <c r="AT24" s="37">
        <v>5094.8909999999978</v>
      </c>
      <c r="AU24" s="38"/>
      <c r="AV24" s="36"/>
      <c r="AW24" s="37"/>
      <c r="AX24" s="38"/>
      <c r="AY24" s="299"/>
    </row>
    <row r="25" spans="2:51" ht="43.5">
      <c r="B25" s="39" t="s">
        <v>33</v>
      </c>
      <c r="C25" s="40">
        <v>942.55190852501926</v>
      </c>
      <c r="D25" s="41">
        <v>4255.8549097981149</v>
      </c>
      <c r="E25" s="42">
        <v>5198.4068183231338</v>
      </c>
      <c r="F25" s="40">
        <v>1020.2419406704245</v>
      </c>
      <c r="G25" s="41">
        <v>4102.2354927893675</v>
      </c>
      <c r="H25" s="42">
        <v>5122.4774334597923</v>
      </c>
      <c r="I25" s="40">
        <v>1258.73655325</v>
      </c>
      <c r="J25" s="41">
        <v>4642.0210099999986</v>
      </c>
      <c r="K25" s="42">
        <v>5900.7575632499984</v>
      </c>
      <c r="L25" s="40">
        <v>1452.624</v>
      </c>
      <c r="M25" s="41">
        <v>5115.7146487000018</v>
      </c>
      <c r="N25" s="42">
        <v>6568.3386487000016</v>
      </c>
      <c r="O25" s="40">
        <v>1802.7341099999999</v>
      </c>
      <c r="P25" s="41">
        <v>6536.6550092499856</v>
      </c>
      <c r="Q25" s="42">
        <v>8339.389119249985</v>
      </c>
      <c r="R25" s="40">
        <v>1725.1486499999999</v>
      </c>
      <c r="S25" s="41">
        <v>6114.9379605000004</v>
      </c>
      <c r="T25" s="42">
        <v>7840.0866105000005</v>
      </c>
      <c r="U25" s="40">
        <v>2051.1010409999999</v>
      </c>
      <c r="V25" s="41">
        <v>7228.8276909999977</v>
      </c>
      <c r="W25" s="42">
        <v>9279.9287319999967</v>
      </c>
      <c r="X25" s="40">
        <v>2390.748062000001</v>
      </c>
      <c r="Y25" s="41">
        <v>8685.0857429999978</v>
      </c>
      <c r="Z25" s="42">
        <v>11075.833804999998</v>
      </c>
      <c r="AA25" s="40">
        <v>2462.0933630000018</v>
      </c>
      <c r="AB25" s="41">
        <v>9531.8471720000016</v>
      </c>
      <c r="AC25" s="42">
        <v>11993.940535000003</v>
      </c>
      <c r="AD25" s="40">
        <v>2629.6229730000005</v>
      </c>
      <c r="AE25" s="41">
        <v>11138.163029999998</v>
      </c>
      <c r="AF25" s="42">
        <v>13767.786002999997</v>
      </c>
      <c r="AG25" s="40">
        <v>2167.7490629999893</v>
      </c>
      <c r="AH25" s="41">
        <v>9527.0267210001457</v>
      </c>
      <c r="AI25" s="42">
        <v>11694.775784000229</v>
      </c>
      <c r="AJ25" s="40">
        <v>2781.4067889999801</v>
      </c>
      <c r="AK25" s="41">
        <v>10894.550032000085</v>
      </c>
      <c r="AL25" s="42">
        <v>13675.95682100024</v>
      </c>
      <c r="AM25" s="40">
        <v>2335.3416969999848</v>
      </c>
      <c r="AN25" s="41">
        <v>11421.965018000101</v>
      </c>
      <c r="AO25" s="42">
        <v>13757.306715000275</v>
      </c>
      <c r="AP25" s="40">
        <v>2143.1185799999744</v>
      </c>
      <c r="AQ25" s="41">
        <v>11145.075364999988</v>
      </c>
      <c r="AR25" s="42">
        <v>13288.193945000063</v>
      </c>
      <c r="AS25" s="40">
        <v>2323.0855439999787</v>
      </c>
      <c r="AT25" s="41">
        <v>11351.420086000238</v>
      </c>
      <c r="AU25" s="42">
        <v>13674.505630000323</v>
      </c>
      <c r="AV25" s="40"/>
      <c r="AW25" s="41"/>
      <c r="AX25" s="42"/>
      <c r="AY25" s="293"/>
    </row>
    <row r="26" spans="2:51" ht="29">
      <c r="B26" s="43" t="s">
        <v>34</v>
      </c>
      <c r="C26" s="44">
        <f>C25*1000/365/24/AVERAGE(C24,C45)</f>
        <v>0.20997125473056885</v>
      </c>
      <c r="D26" s="45">
        <f>D25*1000/365/24/AVERAGE(D24,D45)</f>
        <v>0.30444215749738573</v>
      </c>
      <c r="E26" s="46">
        <f>E25*1000/365/24/AVERAGE(E24,E45)</f>
        <v>0.28147960469398881</v>
      </c>
      <c r="F26" s="44">
        <f t="shared" ref="F26:AC26" si="0">F25*1000/365/24/AVERAGE(F24,C24)</f>
        <v>0.20945479078952861</v>
      </c>
      <c r="G26" s="45">
        <f t="shared" si="0"/>
        <v>0.28214695936310707</v>
      </c>
      <c r="H26" s="46">
        <f t="shared" si="0"/>
        <v>0.26390513435225083</v>
      </c>
      <c r="I26" s="44">
        <f t="shared" si="0"/>
        <v>0.23183452663039053</v>
      </c>
      <c r="J26" s="45">
        <f t="shared" si="0"/>
        <v>0.29253524838114636</v>
      </c>
      <c r="K26" s="46">
        <f t="shared" si="0"/>
        <v>0.27706070822077539</v>
      </c>
      <c r="L26" s="44">
        <f t="shared" si="0"/>
        <v>0.24224087336067501</v>
      </c>
      <c r="M26" s="45">
        <f t="shared" si="0"/>
        <v>0.28201283406705213</v>
      </c>
      <c r="N26" s="46">
        <f t="shared" si="0"/>
        <v>0.27213170877703913</v>
      </c>
      <c r="O26" s="44">
        <f t="shared" si="0"/>
        <v>0.27806664829274286</v>
      </c>
      <c r="P26" s="45">
        <f t="shared" si="0"/>
        <v>0.31993793879048493</v>
      </c>
      <c r="Q26" s="46">
        <f t="shared" si="0"/>
        <v>0.30985193573436964</v>
      </c>
      <c r="R26" s="44">
        <f t="shared" si="0"/>
        <v>0.23255691548333574</v>
      </c>
      <c r="S26" s="45">
        <f t="shared" si="0"/>
        <v>0.26888688918121045</v>
      </c>
      <c r="T26" s="46">
        <f t="shared" si="0"/>
        <v>0.25995109537370426</v>
      </c>
      <c r="U26" s="44">
        <f t="shared" si="0"/>
        <v>0.22338346142355162</v>
      </c>
      <c r="V26" s="45">
        <f t="shared" si="0"/>
        <v>0.27290991967732481</v>
      </c>
      <c r="W26" s="46">
        <f t="shared" si="0"/>
        <v>0.26016107057784515</v>
      </c>
      <c r="X26" s="44">
        <f t="shared" si="0"/>
        <v>0.22462517710804081</v>
      </c>
      <c r="Y26" s="45">
        <f t="shared" si="0"/>
        <v>0.28654935039002871</v>
      </c>
      <c r="Z26" s="46">
        <f t="shared" si="0"/>
        <v>0.2704556740194578</v>
      </c>
      <c r="AA26" s="44">
        <f t="shared" si="0"/>
        <v>0.22022331462797756</v>
      </c>
      <c r="AB26" s="45">
        <f t="shared" si="0"/>
        <v>0.28151351658466589</v>
      </c>
      <c r="AC26" s="46">
        <f t="shared" si="0"/>
        <v>0.26629960441266298</v>
      </c>
      <c r="AD26" s="44">
        <f t="shared" ref="AD26" si="1">AD25*1000/365/24/AVERAGE(AD24,AA24)</f>
        <v>0.23520809407093812</v>
      </c>
      <c r="AE26" s="45">
        <f t="shared" ref="AE26" si="2">AE25*1000/365/24/AVERAGE(AE24,AB24)</f>
        <v>0.30320310565638509</v>
      </c>
      <c r="AF26" s="46">
        <f t="shared" ref="AF26" si="3">AF25*1000/365/24/AVERAGE(AF24,AC24)</f>
        <v>0.28733785240404514</v>
      </c>
      <c r="AG26" s="44">
        <f t="shared" ref="AG26" si="4">AG25*1000/365/24/AVERAGE(AG24,AD24)</f>
        <v>0.18840805108369599</v>
      </c>
      <c r="AH26" s="45">
        <f t="shared" ref="AH26" si="5">AH25*1000/365/24/AVERAGE(AH24,AE24)</f>
        <v>0.25270933062057876</v>
      </c>
      <c r="AI26" s="46">
        <f t="shared" ref="AI26" si="6">AI25*1000/365/24/AVERAGE(AI24,AF24)</f>
        <v>0.23767380600157273</v>
      </c>
      <c r="AJ26" s="44">
        <f t="shared" ref="AJ26" si="7">AJ25*1000/365/24/AVERAGE(AJ24,AG24)</f>
        <v>0.23509025306965139</v>
      </c>
      <c r="AK26" s="45">
        <f t="shared" ref="AK26" si="8">AK25*1000/365/24/AVERAGE(AK24,AH24)</f>
        <v>0.28227660980685237</v>
      </c>
      <c r="AL26" s="46">
        <f t="shared" ref="AL26" si="9">AL25*1000/365/24/AVERAGE(AL24,AI24)</f>
        <v>0.27120559926439269</v>
      </c>
      <c r="AM26" s="44">
        <f t="shared" ref="AM26" si="10">AM25*1000/365/24/AVERAGE(AM24,AJ24)</f>
        <v>0.19639104714336061</v>
      </c>
      <c r="AN26" s="45">
        <f t="shared" ref="AN26" si="11">AN25*1000/365/24/AVERAGE(AN24,AK24)</f>
        <v>0.28313484201365807</v>
      </c>
      <c r="AO26" s="46">
        <f t="shared" ref="AO26" si="12">AO25*1000/365/24/AVERAGE(AO24,AL24)</f>
        <v>0.26338664310236953</v>
      </c>
      <c r="AP26" s="44">
        <f t="shared" ref="AP26" si="13">AP25*1000/365/24/AVERAGE(AP24,AM24)</f>
        <v>0.17784399028086284</v>
      </c>
      <c r="AQ26" s="45">
        <f t="shared" ref="AQ26" si="14">AQ25*1000/365/24/AVERAGE(AQ24,AN24)</f>
        <v>0.26460172800887144</v>
      </c>
      <c r="AR26" s="46">
        <f t="shared" ref="AR26" si="15">AR25*1000/365/24/AVERAGE(AR24,AO24)</f>
        <v>0.24530203424376143</v>
      </c>
      <c r="AS26" s="44"/>
      <c r="AT26" s="45">
        <f t="shared" ref="AT26" si="16">AT25*1000/365/24/AVERAGE(AT24,AQ24)</f>
        <v>0.25904873650242388</v>
      </c>
      <c r="AU26" s="46"/>
      <c r="AV26" s="44"/>
      <c r="AW26" s="45"/>
      <c r="AX26" s="46"/>
      <c r="AY26" s="299"/>
    </row>
    <row r="27" spans="2:51" ht="46.4" customHeight="1" thickBot="1">
      <c r="B27" s="47" t="s">
        <v>35</v>
      </c>
      <c r="C27" s="429">
        <v>0.5</v>
      </c>
      <c r="D27" s="430"/>
      <c r="E27" s="431"/>
      <c r="F27" s="429">
        <v>0.5</v>
      </c>
      <c r="G27" s="430"/>
      <c r="H27" s="431"/>
      <c r="I27" s="429">
        <v>0.5</v>
      </c>
      <c r="J27" s="430"/>
      <c r="K27" s="431"/>
      <c r="L27" s="429">
        <v>0.5</v>
      </c>
      <c r="M27" s="430"/>
      <c r="N27" s="431"/>
      <c r="O27" s="433" t="s">
        <v>36</v>
      </c>
      <c r="P27" s="430"/>
      <c r="Q27" s="431"/>
      <c r="R27" s="433" t="s">
        <v>37</v>
      </c>
      <c r="S27" s="430"/>
      <c r="T27" s="431"/>
      <c r="U27" s="433" t="s">
        <v>38</v>
      </c>
      <c r="V27" s="430"/>
      <c r="W27" s="431"/>
      <c r="X27" s="429" t="s">
        <v>39</v>
      </c>
      <c r="Y27" s="430"/>
      <c r="Z27" s="431"/>
      <c r="AA27" s="429">
        <v>0.65</v>
      </c>
      <c r="AB27" s="430"/>
      <c r="AC27" s="431"/>
      <c r="AD27" s="429">
        <v>0.65</v>
      </c>
      <c r="AE27" s="430"/>
      <c r="AF27" s="431"/>
      <c r="AG27" s="429" t="s">
        <v>363</v>
      </c>
      <c r="AH27" s="430"/>
      <c r="AI27" s="431"/>
      <c r="AJ27" s="429" t="s">
        <v>374</v>
      </c>
      <c r="AK27" s="430"/>
      <c r="AL27" s="431"/>
      <c r="AM27" s="429">
        <v>0.75</v>
      </c>
      <c r="AN27" s="430"/>
      <c r="AO27" s="431"/>
      <c r="AP27" s="429">
        <v>0.75</v>
      </c>
      <c r="AQ27" s="430"/>
      <c r="AR27" s="431"/>
      <c r="AS27" s="429">
        <v>0.75</v>
      </c>
      <c r="AT27" s="430"/>
      <c r="AU27" s="431"/>
      <c r="AV27" s="429">
        <v>0.75</v>
      </c>
      <c r="AW27" s="430"/>
      <c r="AX27" s="431"/>
    </row>
    <row r="28" spans="2:51" customFormat="1" ht="15" thickTop="1">
      <c r="B28" s="1"/>
    </row>
    <row r="29" spans="2:51" customFormat="1">
      <c r="B29" s="365" t="s">
        <v>474</v>
      </c>
    </row>
    <row r="30" spans="2:51">
      <c r="B30" s="292" t="s">
        <v>40</v>
      </c>
    </row>
    <row r="31" spans="2:51">
      <c r="B31" s="1" t="s">
        <v>41</v>
      </c>
    </row>
    <row r="32" spans="2:51">
      <c r="B32" s="1" t="s">
        <v>42</v>
      </c>
    </row>
    <row r="33" spans="2:2">
      <c r="B33" s="1" t="s">
        <v>43</v>
      </c>
    </row>
    <row r="34" spans="2:2">
      <c r="B34" s="1" t="s">
        <v>44</v>
      </c>
    </row>
    <row r="35" spans="2:2">
      <c r="B35" s="1" t="s">
        <v>45</v>
      </c>
    </row>
    <row r="36" spans="2:2">
      <c r="B36" s="1" t="s">
        <v>46</v>
      </c>
    </row>
    <row r="37" spans="2:2">
      <c r="B37" s="364" t="s">
        <v>465</v>
      </c>
    </row>
    <row r="38" spans="2:2" ht="7.5" customHeight="1"/>
  </sheetData>
  <mergeCells count="33">
    <mergeCell ref="AS3:AU3"/>
    <mergeCell ref="AS27:AU27"/>
    <mergeCell ref="AP3:AR3"/>
    <mergeCell ref="AP27:AR27"/>
    <mergeCell ref="AM3:AO3"/>
    <mergeCell ref="AM27:AO27"/>
    <mergeCell ref="X3:Z3"/>
    <mergeCell ref="AA3:AC3"/>
    <mergeCell ref="AG27:AI27"/>
    <mergeCell ref="AD3:AF3"/>
    <mergeCell ref="AD27:AF27"/>
    <mergeCell ref="AG3:AI3"/>
    <mergeCell ref="I3:K3"/>
    <mergeCell ref="L3:N3"/>
    <mergeCell ref="O3:Q3"/>
    <mergeCell ref="R3:T3"/>
    <mergeCell ref="U3:W3"/>
    <mergeCell ref="AV3:AX3"/>
    <mergeCell ref="AV27:AX27"/>
    <mergeCell ref="C2:AX2"/>
    <mergeCell ref="R27:T27"/>
    <mergeCell ref="U27:W27"/>
    <mergeCell ref="X27:Z27"/>
    <mergeCell ref="AA27:AC27"/>
    <mergeCell ref="C27:E27"/>
    <mergeCell ref="F27:H27"/>
    <mergeCell ref="I27:K27"/>
    <mergeCell ref="L27:N27"/>
    <mergeCell ref="O27:Q27"/>
    <mergeCell ref="AJ3:AL3"/>
    <mergeCell ref="AJ27:AL27"/>
    <mergeCell ref="C3:E3"/>
    <mergeCell ref="F3:H3"/>
  </mergeCells>
  <conditionalFormatting sqref="C5:AX23">
    <cfRule type="colorScale" priority="2">
      <colorScale>
        <cfvo type="min"/>
        <cfvo type="max"/>
        <color theme="0"/>
        <color theme="3" tint="0.59999389629810485"/>
      </colorScale>
    </cfRule>
  </conditionalFormatting>
  <pageMargins left="0.7" right="0.7" top="0.75" bottom="0.75" header="0.3" footer="0.3"/>
  <pageSetup paperSize="9" scale="4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L274"/>
  <sheetViews>
    <sheetView zoomScaleNormal="100" workbookViewId="0">
      <pane xSplit="2" ySplit="3" topLeftCell="DF4" activePane="bottomRight" state="frozenSplit"/>
      <selection activeCell="AS3" sqref="AS3"/>
      <selection pane="topRight" activeCell="BM4" sqref="BM4:BR212"/>
      <selection pane="bottomLeft" activeCell="A4" sqref="A4"/>
      <selection pane="bottomRight" activeCell="DI3" sqref="DI3"/>
    </sheetView>
  </sheetViews>
  <sheetFormatPr defaultColWidth="8.58203125" defaultRowHeight="14.5"/>
  <cols>
    <col min="1" max="1" width="6.08203125" style="1" customWidth="1"/>
    <col min="2" max="2" width="9" style="1" bestFit="1" customWidth="1"/>
    <col min="3" max="6" width="6.33203125" style="1" bestFit="1" customWidth="1"/>
    <col min="7" max="7" width="6.33203125" style="1" customWidth="1"/>
    <col min="8" max="11" width="6.33203125" style="1" bestFit="1" customWidth="1"/>
    <col min="12" max="12" width="6.33203125" style="1" customWidth="1"/>
    <col min="13" max="14" width="6.33203125" style="1" bestFit="1" customWidth="1"/>
    <col min="15" max="15" width="5.5" style="1" bestFit="1" customWidth="1"/>
    <col min="16" max="16" width="6.33203125" style="1" bestFit="1" customWidth="1"/>
    <col min="17" max="17" width="6.33203125" style="1" customWidth="1"/>
    <col min="18" max="18" width="6.33203125" style="1" bestFit="1" customWidth="1"/>
    <col min="19" max="27" width="6.33203125" style="1" customWidth="1"/>
    <col min="28" max="28" width="4.5" style="1" customWidth="1"/>
    <col min="29" max="30" width="5.33203125" style="1" bestFit="1" customWidth="1"/>
    <col min="31" max="31" width="5.33203125" style="1" customWidth="1"/>
    <col min="32" max="32" width="4.5" style="1" customWidth="1"/>
    <col min="33" max="33" width="5.33203125" style="1" bestFit="1" customWidth="1"/>
    <col min="34" max="34" width="4.58203125" style="1" customWidth="1"/>
    <col min="35" max="35" width="5.33203125" style="1" customWidth="1"/>
    <col min="36" max="36" width="4.58203125" style="1" customWidth="1"/>
    <col min="37" max="37" width="5.33203125" style="1" bestFit="1" customWidth="1"/>
    <col min="38" max="38" width="4.58203125" style="1" customWidth="1"/>
    <col min="39" max="40" width="5.33203125" style="1" bestFit="1" customWidth="1"/>
    <col min="41" max="42" width="4.58203125" style="1" customWidth="1"/>
    <col min="43" max="47" width="5.33203125" style="1" bestFit="1" customWidth="1"/>
    <col min="48" max="48" width="5.33203125" style="1" customWidth="1"/>
    <col min="49" max="49" width="4.5" style="1" customWidth="1"/>
    <col min="50" max="51" width="5.33203125" style="1" bestFit="1" customWidth="1"/>
    <col min="52" max="52" width="5.33203125" style="1" customWidth="1"/>
    <col min="53" max="64" width="5.33203125" style="1" bestFit="1" customWidth="1"/>
    <col min="65" max="65" width="5.33203125" style="1" customWidth="1"/>
    <col min="66" max="68" width="5.33203125" style="1" bestFit="1" customWidth="1"/>
    <col min="69" max="69" width="5.33203125" style="1" customWidth="1"/>
    <col min="70" max="81" width="5.33203125" style="1" bestFit="1" customWidth="1"/>
    <col min="82" max="82" width="5.33203125" style="1" customWidth="1"/>
    <col min="83" max="85" width="5.33203125" style="1" bestFit="1" customWidth="1"/>
    <col min="86" max="86" width="5.33203125" style="1" customWidth="1"/>
    <col min="87" max="98" width="5.33203125" style="1" bestFit="1" customWidth="1"/>
    <col min="99" max="99" width="5.33203125" style="1" customWidth="1"/>
    <col min="100" max="102" width="5.33203125" style="1" bestFit="1" customWidth="1"/>
    <col min="103" max="103" width="5.33203125" style="1" customWidth="1"/>
    <col min="104" max="115" width="5.33203125" style="1" bestFit="1" customWidth="1"/>
    <col min="116" max="116" width="5.33203125" style="1" customWidth="1"/>
    <col min="117" max="119" width="5.33203125" style="1" bestFit="1" customWidth="1"/>
    <col min="120" max="120" width="5.33203125" style="1" customWidth="1"/>
    <col min="121" max="129" width="5.33203125" style="1" bestFit="1" customWidth="1"/>
    <col min="130" max="130" width="3.83203125" style="1" customWidth="1"/>
    <col min="131" max="132" width="3" style="1" customWidth="1"/>
    <col min="133" max="133" width="14.33203125" style="1" bestFit="1" customWidth="1"/>
    <col min="134" max="134" width="14.33203125" style="1" customWidth="1"/>
    <col min="135" max="135" width="8.33203125" style="1" bestFit="1" customWidth="1"/>
    <col min="136" max="136" width="17.58203125" style="1" bestFit="1" customWidth="1"/>
    <col min="137" max="137" width="27.08203125" style="1" bestFit="1" customWidth="1"/>
    <col min="138" max="138" width="9.58203125" style="1" bestFit="1" customWidth="1"/>
    <col min="139" max="139" width="3" style="1" customWidth="1"/>
    <col min="140" max="142" width="8.08203125" style="1" bestFit="1" customWidth="1"/>
    <col min="143" max="144" width="8.58203125" style="1"/>
    <col min="145" max="145" width="8.58203125" style="1" customWidth="1"/>
    <col min="146" max="16384" width="8.58203125" style="1"/>
  </cols>
  <sheetData>
    <row r="1" spans="1:138" ht="38.15" customHeight="1" thickBot="1">
      <c r="A1" s="436" t="s">
        <v>522</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7"/>
      <c r="AG1" s="437"/>
      <c r="AH1" s="437"/>
      <c r="AI1" s="437"/>
      <c r="AJ1" s="437"/>
      <c r="AK1" s="437"/>
      <c r="AL1" s="437"/>
      <c r="AM1" s="437"/>
      <c r="AN1" s="437"/>
      <c r="AO1" s="437"/>
      <c r="AP1" s="437"/>
      <c r="AQ1" s="437"/>
      <c r="AR1" s="437"/>
      <c r="AS1" s="437"/>
      <c r="AT1" s="437"/>
      <c r="AU1" s="437"/>
      <c r="AV1" s="437"/>
      <c r="AW1" s="437"/>
      <c r="AX1" s="437"/>
      <c r="AY1" s="437"/>
      <c r="AZ1" s="437"/>
      <c r="BA1" s="437"/>
      <c r="BB1" s="437"/>
      <c r="BC1" s="437"/>
      <c r="BD1" s="437"/>
      <c r="BE1" s="437"/>
      <c r="BF1" s="437"/>
      <c r="BG1" s="437"/>
      <c r="BH1" s="437"/>
      <c r="BI1" s="437"/>
      <c r="BJ1" s="437"/>
      <c r="BK1" s="437"/>
      <c r="BL1" s="437"/>
      <c r="BM1" s="437"/>
      <c r="BN1" s="437"/>
      <c r="BO1" s="437"/>
      <c r="BP1" s="437"/>
      <c r="BQ1" s="437"/>
      <c r="BR1" s="437"/>
      <c r="BS1" s="437"/>
      <c r="BT1" s="437"/>
      <c r="BU1" s="437"/>
      <c r="BV1" s="437"/>
      <c r="BW1" s="437"/>
      <c r="BX1" s="437"/>
      <c r="BY1" s="437"/>
      <c r="BZ1" s="437"/>
      <c r="CA1" s="437"/>
      <c r="CB1" s="437"/>
      <c r="CC1" s="437"/>
      <c r="CD1" s="437"/>
      <c r="CE1" s="437"/>
      <c r="CF1" s="437"/>
      <c r="CG1" s="437"/>
      <c r="CH1" s="437"/>
      <c r="CI1" s="437"/>
      <c r="CJ1" s="437"/>
      <c r="CK1" s="437"/>
      <c r="CL1" s="437"/>
      <c r="CM1" s="437"/>
      <c r="CN1" s="437"/>
      <c r="CO1" s="437"/>
      <c r="CP1" s="437"/>
      <c r="CQ1" s="437"/>
      <c r="CR1" s="437"/>
      <c r="CS1" s="437"/>
      <c r="CT1" s="437"/>
      <c r="CU1" s="437"/>
      <c r="CV1" s="437"/>
      <c r="CW1" s="437"/>
      <c r="CX1" s="437"/>
      <c r="CY1" s="437"/>
      <c r="CZ1" s="437"/>
      <c r="DA1" s="437"/>
      <c r="DB1" s="437"/>
      <c r="DC1" s="437"/>
      <c r="DD1" s="437"/>
      <c r="DE1" s="437"/>
      <c r="DF1" s="437"/>
      <c r="DG1" s="437"/>
      <c r="DH1" s="437"/>
      <c r="DI1" s="437"/>
      <c r="DJ1" s="437"/>
      <c r="DK1" s="437"/>
      <c r="DL1" s="437"/>
      <c r="DM1" s="437"/>
      <c r="DN1" s="437"/>
      <c r="DO1" s="437"/>
      <c r="DP1" s="437"/>
      <c r="DQ1" s="437"/>
      <c r="DR1" s="437"/>
      <c r="DS1" s="437"/>
      <c r="DT1" s="437"/>
      <c r="DU1" s="437"/>
      <c r="DV1" s="437"/>
      <c r="DW1" s="437"/>
      <c r="DX1" s="437"/>
      <c r="DY1" s="437"/>
    </row>
    <row r="2" spans="1:138" ht="31.4" customHeight="1" thickTop="1" thickBot="1">
      <c r="A2" s="445" t="s">
        <v>47</v>
      </c>
      <c r="B2" s="446"/>
      <c r="C2" s="441">
        <v>2016</v>
      </c>
      <c r="D2" s="442"/>
      <c r="E2" s="442"/>
      <c r="F2" s="442"/>
      <c r="G2" s="443"/>
      <c r="H2" s="441">
        <v>2017</v>
      </c>
      <c r="I2" s="442"/>
      <c r="J2" s="442"/>
      <c r="K2" s="442"/>
      <c r="L2" s="443"/>
      <c r="M2" s="441">
        <v>2018</v>
      </c>
      <c r="N2" s="442"/>
      <c r="O2" s="442"/>
      <c r="P2" s="442"/>
      <c r="Q2" s="443"/>
      <c r="R2" s="441">
        <v>2019</v>
      </c>
      <c r="S2" s="442"/>
      <c r="T2" s="442"/>
      <c r="U2" s="442"/>
      <c r="V2" s="443"/>
      <c r="W2" s="441">
        <v>2020</v>
      </c>
      <c r="X2" s="442"/>
      <c r="Y2" s="442"/>
      <c r="Z2" s="442"/>
      <c r="AA2" s="443"/>
      <c r="AB2" s="444" t="s">
        <v>347</v>
      </c>
      <c r="AC2" s="442"/>
      <c r="AD2" s="442"/>
      <c r="AE2" s="442"/>
      <c r="AF2" s="442"/>
      <c r="AG2" s="442"/>
      <c r="AH2" s="442"/>
      <c r="AI2" s="442"/>
      <c r="AJ2" s="442"/>
      <c r="AK2" s="442"/>
      <c r="AL2" s="442"/>
      <c r="AM2" s="442"/>
      <c r="AN2" s="442"/>
      <c r="AO2" s="442"/>
      <c r="AP2" s="442"/>
      <c r="AQ2" s="442"/>
      <c r="AR2" s="443"/>
      <c r="AS2" s="444">
        <v>2022</v>
      </c>
      <c r="AT2" s="442"/>
      <c r="AU2" s="442"/>
      <c r="AV2" s="442"/>
      <c r="AW2" s="442"/>
      <c r="AX2" s="442"/>
      <c r="AY2" s="442"/>
      <c r="AZ2" s="442"/>
      <c r="BA2" s="442"/>
      <c r="BB2" s="442"/>
      <c r="BC2" s="442"/>
      <c r="BD2" s="442"/>
      <c r="BE2" s="442"/>
      <c r="BF2" s="442"/>
      <c r="BG2" s="442"/>
      <c r="BH2" s="442"/>
      <c r="BI2" s="443"/>
      <c r="BJ2" s="444">
        <v>2023</v>
      </c>
      <c r="BK2" s="442"/>
      <c r="BL2" s="442"/>
      <c r="BM2" s="442"/>
      <c r="BN2" s="442"/>
      <c r="BO2" s="442"/>
      <c r="BP2" s="442"/>
      <c r="BQ2" s="442"/>
      <c r="BR2" s="442"/>
      <c r="BS2" s="442"/>
      <c r="BT2" s="442"/>
      <c r="BU2" s="442"/>
      <c r="BV2" s="442"/>
      <c r="BW2" s="442"/>
      <c r="BX2" s="442"/>
      <c r="BY2" s="442"/>
      <c r="BZ2" s="443"/>
      <c r="CA2" s="444">
        <v>2024</v>
      </c>
      <c r="CB2" s="442"/>
      <c r="CC2" s="442"/>
      <c r="CD2" s="442"/>
      <c r="CE2" s="442"/>
      <c r="CF2" s="442"/>
      <c r="CG2" s="442"/>
      <c r="CH2" s="442"/>
      <c r="CI2" s="442"/>
      <c r="CJ2" s="442"/>
      <c r="CK2" s="442"/>
      <c r="CL2" s="442"/>
      <c r="CM2" s="442"/>
      <c r="CN2" s="442"/>
      <c r="CO2" s="442"/>
      <c r="CP2" s="442"/>
      <c r="CQ2" s="443"/>
      <c r="CR2" s="444">
        <v>2025</v>
      </c>
      <c r="CS2" s="442"/>
      <c r="CT2" s="442"/>
      <c r="CU2" s="442"/>
      <c r="CV2" s="442"/>
      <c r="CW2" s="442"/>
      <c r="CX2" s="442"/>
      <c r="CY2" s="442"/>
      <c r="CZ2" s="442"/>
      <c r="DA2" s="442"/>
      <c r="DB2" s="442"/>
      <c r="DC2" s="442"/>
      <c r="DD2" s="442"/>
      <c r="DE2" s="442"/>
      <c r="DF2" s="442"/>
      <c r="DG2" s="442"/>
      <c r="DH2" s="443"/>
      <c r="DI2" s="444">
        <v>2026</v>
      </c>
      <c r="DJ2" s="442"/>
      <c r="DK2" s="442"/>
      <c r="DL2" s="442"/>
      <c r="DM2" s="442"/>
      <c r="DN2" s="442"/>
      <c r="DO2" s="442"/>
      <c r="DP2" s="442"/>
      <c r="DQ2" s="442"/>
      <c r="DR2" s="442"/>
      <c r="DS2" s="442"/>
      <c r="DT2" s="442"/>
      <c r="DU2" s="442"/>
      <c r="DV2" s="442"/>
      <c r="DW2" s="442"/>
      <c r="DX2" s="442"/>
      <c r="DY2" s="443"/>
      <c r="EC2" s="438" t="s">
        <v>351</v>
      </c>
      <c r="ED2" s="439"/>
      <c r="EE2" s="439"/>
      <c r="EF2" s="439"/>
      <c r="EG2" s="439"/>
      <c r="EH2" s="440"/>
    </row>
    <row r="3" spans="1:138" ht="15.5" thickTop="1" thickBot="1">
      <c r="A3" s="214"/>
      <c r="B3" s="215" t="s">
        <v>48</v>
      </c>
      <c r="C3" s="214" t="s">
        <v>16</v>
      </c>
      <c r="D3" s="216" t="s">
        <v>20</v>
      </c>
      <c r="E3" s="216" t="s">
        <v>24</v>
      </c>
      <c r="F3" s="215" t="s">
        <v>28</v>
      </c>
      <c r="G3" s="217">
        <v>2016</v>
      </c>
      <c r="H3" s="214" t="s">
        <v>16</v>
      </c>
      <c r="I3" s="216" t="s">
        <v>20</v>
      </c>
      <c r="J3" s="216" t="s">
        <v>24</v>
      </c>
      <c r="K3" s="215" t="s">
        <v>28</v>
      </c>
      <c r="L3" s="217">
        <v>2017</v>
      </c>
      <c r="M3" s="214" t="s">
        <v>16</v>
      </c>
      <c r="N3" s="216" t="s">
        <v>20</v>
      </c>
      <c r="O3" s="216" t="s">
        <v>24</v>
      </c>
      <c r="P3" s="215" t="s">
        <v>28</v>
      </c>
      <c r="Q3" s="218">
        <v>2018</v>
      </c>
      <c r="R3" s="214" t="s">
        <v>16</v>
      </c>
      <c r="S3" s="219" t="s">
        <v>20</v>
      </c>
      <c r="T3" s="219" t="s">
        <v>24</v>
      </c>
      <c r="U3" s="215" t="s">
        <v>28</v>
      </c>
      <c r="V3" s="218">
        <v>2019</v>
      </c>
      <c r="W3" s="214" t="s">
        <v>16</v>
      </c>
      <c r="X3" s="219" t="s">
        <v>20</v>
      </c>
      <c r="Y3" s="219" t="s">
        <v>24</v>
      </c>
      <c r="Z3" s="215" t="s">
        <v>28</v>
      </c>
      <c r="AA3" s="218">
        <v>2020</v>
      </c>
      <c r="AB3" s="214" t="s">
        <v>13</v>
      </c>
      <c r="AC3" s="219" t="s">
        <v>14</v>
      </c>
      <c r="AD3" s="219" t="s">
        <v>15</v>
      </c>
      <c r="AE3" s="277" t="s">
        <v>16</v>
      </c>
      <c r="AF3" s="272" t="s">
        <v>17</v>
      </c>
      <c r="AG3" s="219" t="s">
        <v>18</v>
      </c>
      <c r="AH3" s="219" t="s">
        <v>19</v>
      </c>
      <c r="AI3" s="277" t="s">
        <v>20</v>
      </c>
      <c r="AJ3" s="272" t="s">
        <v>21</v>
      </c>
      <c r="AK3" s="219" t="s">
        <v>22</v>
      </c>
      <c r="AL3" s="219" t="s">
        <v>23</v>
      </c>
      <c r="AM3" s="277" t="s">
        <v>24</v>
      </c>
      <c r="AN3" s="272" t="s">
        <v>25</v>
      </c>
      <c r="AO3" s="219" t="s">
        <v>26</v>
      </c>
      <c r="AP3" s="219" t="s">
        <v>27</v>
      </c>
      <c r="AQ3" s="285" t="s">
        <v>28</v>
      </c>
      <c r="AR3" s="220">
        <v>2021</v>
      </c>
      <c r="AS3" s="214" t="s">
        <v>13</v>
      </c>
      <c r="AT3" s="219" t="s">
        <v>14</v>
      </c>
      <c r="AU3" s="219" t="s">
        <v>15</v>
      </c>
      <c r="AV3" s="277" t="s">
        <v>16</v>
      </c>
      <c r="AW3" s="272" t="s">
        <v>17</v>
      </c>
      <c r="AX3" s="219" t="s">
        <v>18</v>
      </c>
      <c r="AY3" s="219" t="s">
        <v>19</v>
      </c>
      <c r="AZ3" s="277" t="s">
        <v>20</v>
      </c>
      <c r="BA3" s="272" t="s">
        <v>21</v>
      </c>
      <c r="BB3" s="219" t="s">
        <v>22</v>
      </c>
      <c r="BC3" s="219" t="s">
        <v>23</v>
      </c>
      <c r="BD3" s="277" t="s">
        <v>24</v>
      </c>
      <c r="BE3" s="272" t="s">
        <v>25</v>
      </c>
      <c r="BF3" s="219" t="s">
        <v>26</v>
      </c>
      <c r="BG3" s="219" t="s">
        <v>27</v>
      </c>
      <c r="BH3" s="285" t="s">
        <v>28</v>
      </c>
      <c r="BI3" s="220">
        <v>2022</v>
      </c>
      <c r="BJ3" s="214" t="s">
        <v>13</v>
      </c>
      <c r="BK3" s="219" t="s">
        <v>14</v>
      </c>
      <c r="BL3" s="219" t="s">
        <v>15</v>
      </c>
      <c r="BM3" s="277" t="s">
        <v>16</v>
      </c>
      <c r="BN3" s="272" t="s">
        <v>17</v>
      </c>
      <c r="BO3" s="219" t="s">
        <v>18</v>
      </c>
      <c r="BP3" s="219" t="s">
        <v>19</v>
      </c>
      <c r="BQ3" s="277" t="s">
        <v>20</v>
      </c>
      <c r="BR3" s="272" t="s">
        <v>21</v>
      </c>
      <c r="BS3" s="219" t="s">
        <v>22</v>
      </c>
      <c r="BT3" s="219" t="s">
        <v>23</v>
      </c>
      <c r="BU3" s="277" t="s">
        <v>24</v>
      </c>
      <c r="BV3" s="272" t="s">
        <v>25</v>
      </c>
      <c r="BW3" s="219" t="s">
        <v>26</v>
      </c>
      <c r="BX3" s="219" t="s">
        <v>27</v>
      </c>
      <c r="BY3" s="285" t="s">
        <v>28</v>
      </c>
      <c r="BZ3" s="220">
        <v>2023</v>
      </c>
      <c r="CA3" s="214" t="s">
        <v>13</v>
      </c>
      <c r="CB3" s="219" t="s">
        <v>14</v>
      </c>
      <c r="CC3" s="219" t="s">
        <v>15</v>
      </c>
      <c r="CD3" s="277" t="s">
        <v>16</v>
      </c>
      <c r="CE3" s="272" t="s">
        <v>17</v>
      </c>
      <c r="CF3" s="219" t="s">
        <v>18</v>
      </c>
      <c r="CG3" s="219" t="s">
        <v>19</v>
      </c>
      <c r="CH3" s="277" t="s">
        <v>20</v>
      </c>
      <c r="CI3" s="272" t="s">
        <v>21</v>
      </c>
      <c r="CJ3" s="219" t="s">
        <v>22</v>
      </c>
      <c r="CK3" s="219" t="s">
        <v>23</v>
      </c>
      <c r="CL3" s="277" t="s">
        <v>24</v>
      </c>
      <c r="CM3" s="272" t="s">
        <v>25</v>
      </c>
      <c r="CN3" s="219" t="s">
        <v>26</v>
      </c>
      <c r="CO3" s="219" t="s">
        <v>27</v>
      </c>
      <c r="CP3" s="285" t="s">
        <v>28</v>
      </c>
      <c r="CQ3" s="220">
        <v>2024</v>
      </c>
      <c r="CR3" s="214" t="s">
        <v>13</v>
      </c>
      <c r="CS3" s="219" t="s">
        <v>14</v>
      </c>
      <c r="CT3" s="219" t="s">
        <v>15</v>
      </c>
      <c r="CU3" s="277" t="s">
        <v>16</v>
      </c>
      <c r="CV3" s="272" t="s">
        <v>17</v>
      </c>
      <c r="CW3" s="219" t="s">
        <v>18</v>
      </c>
      <c r="CX3" s="219" t="s">
        <v>19</v>
      </c>
      <c r="CY3" s="277" t="s">
        <v>20</v>
      </c>
      <c r="CZ3" s="272" t="s">
        <v>21</v>
      </c>
      <c r="DA3" s="219" t="s">
        <v>22</v>
      </c>
      <c r="DB3" s="219" t="s">
        <v>23</v>
      </c>
      <c r="DC3" s="277" t="s">
        <v>24</v>
      </c>
      <c r="DD3" s="272" t="s">
        <v>25</v>
      </c>
      <c r="DE3" s="219" t="s">
        <v>26</v>
      </c>
      <c r="DF3" s="219" t="s">
        <v>27</v>
      </c>
      <c r="DG3" s="285" t="s">
        <v>28</v>
      </c>
      <c r="DH3" s="220">
        <v>2025</v>
      </c>
      <c r="DI3" s="214" t="s">
        <v>13</v>
      </c>
      <c r="DJ3" s="219" t="s">
        <v>14</v>
      </c>
      <c r="DK3" s="219" t="s">
        <v>15</v>
      </c>
      <c r="DL3" s="277" t="s">
        <v>16</v>
      </c>
      <c r="DM3" s="272" t="s">
        <v>17</v>
      </c>
      <c r="DN3" s="219" t="s">
        <v>18</v>
      </c>
      <c r="DO3" s="219" t="s">
        <v>19</v>
      </c>
      <c r="DP3" s="277" t="s">
        <v>20</v>
      </c>
      <c r="DQ3" s="272" t="s">
        <v>21</v>
      </c>
      <c r="DR3" s="219" t="s">
        <v>22</v>
      </c>
      <c r="DS3" s="219" t="s">
        <v>23</v>
      </c>
      <c r="DT3" s="277" t="s">
        <v>24</v>
      </c>
      <c r="DU3" s="272" t="s">
        <v>25</v>
      </c>
      <c r="DV3" s="219" t="s">
        <v>26</v>
      </c>
      <c r="DW3" s="219" t="s">
        <v>27</v>
      </c>
      <c r="DX3" s="285" t="s">
        <v>28</v>
      </c>
      <c r="DY3" s="220">
        <v>2026</v>
      </c>
      <c r="EC3" s="239" t="s">
        <v>350</v>
      </c>
      <c r="ED3" s="294" t="s">
        <v>67</v>
      </c>
      <c r="EE3" s="240" t="s">
        <v>68</v>
      </c>
      <c r="EF3" s="240" t="s">
        <v>69</v>
      </c>
      <c r="EG3" s="240" t="s">
        <v>70</v>
      </c>
      <c r="EH3" s="241" t="s">
        <v>71</v>
      </c>
    </row>
    <row r="4" spans="1:138" ht="15" thickTop="1">
      <c r="A4" s="48" t="s">
        <v>2</v>
      </c>
      <c r="B4" s="49">
        <f>$EJ$26</f>
        <v>923.99</v>
      </c>
      <c r="C4" s="50">
        <v>1.2735833652103347E-2</v>
      </c>
      <c r="D4" s="51">
        <v>3.669641503026207E-3</v>
      </c>
      <c r="E4" s="51">
        <v>2.5632659417331029E-2</v>
      </c>
      <c r="F4" s="52">
        <v>1.7583017062464915E-2</v>
      </c>
      <c r="G4" s="53">
        <v>1.5127920251429568E-2</v>
      </c>
      <c r="H4" s="50">
        <v>2.7279511336481523E-2</v>
      </c>
      <c r="I4" s="51">
        <v>3.9566782193449446E-2</v>
      </c>
      <c r="J4" s="51">
        <v>4.1575327507873308E-2</v>
      </c>
      <c r="K4" s="52">
        <v>5.3946440974712767E-2</v>
      </c>
      <c r="L4" s="53">
        <v>4.0953053228800655E-2</v>
      </c>
      <c r="M4" s="50">
        <v>4.9090478307239067E-2</v>
      </c>
      <c r="N4" s="51">
        <v>5.3856077157631091E-2</v>
      </c>
      <c r="O4" s="51">
        <v>2.6864184473020865E-2</v>
      </c>
      <c r="P4" s="52">
        <v>5.5950436129053045E-2</v>
      </c>
      <c r="Q4" s="54">
        <v>4.8302585510862597E-2</v>
      </c>
      <c r="R4" s="50">
        <v>5.2462478410701167E-2</v>
      </c>
      <c r="S4" s="55">
        <v>4.6245247830624246E-2</v>
      </c>
      <c r="T4" s="55">
        <v>4.8725721139417567E-2</v>
      </c>
      <c r="U4" s="52">
        <v>6.7767031700489588E-2</v>
      </c>
      <c r="V4" s="54">
        <v>5.5101673332761558E-2</v>
      </c>
      <c r="W4" s="50">
        <v>0.12346711763725034</v>
      </c>
      <c r="X4" s="55">
        <v>0.12291789599906017</v>
      </c>
      <c r="Y4" s="55">
        <v>7.4031936680557991E-2</v>
      </c>
      <c r="Z4" s="52">
        <v>0.10887838999512157</v>
      </c>
      <c r="AA4" s="54">
        <v>0.1102129342516498</v>
      </c>
      <c r="AB4" s="50">
        <v>3.8791340819732428E-2</v>
      </c>
      <c r="AC4" s="55">
        <v>6.3372456267508273E-2</v>
      </c>
      <c r="AD4" s="55">
        <v>5.9935684897687191E-2</v>
      </c>
      <c r="AE4" s="278">
        <v>5.5110706745165834E-2</v>
      </c>
      <c r="AF4" s="273">
        <v>7.5778236187990095E-3</v>
      </c>
      <c r="AG4" s="55">
        <v>5.7019342795912219E-2</v>
      </c>
      <c r="AH4" s="55">
        <v>6.0171654154724391E-3</v>
      </c>
      <c r="AI4" s="278">
        <v>2.741005664769262E-2</v>
      </c>
      <c r="AJ4" s="273">
        <v>0</v>
      </c>
      <c r="AK4" s="55">
        <v>7.754976686340441E-2</v>
      </c>
      <c r="AL4" s="55">
        <v>3.7351540964155848E-2</v>
      </c>
      <c r="AM4" s="278">
        <v>4.6523417205077681E-2</v>
      </c>
      <c r="AN4" s="273">
        <v>5.6473983492818923E-2</v>
      </c>
      <c r="AO4" s="55">
        <v>3.7835600835222125E-2</v>
      </c>
      <c r="AP4" s="55">
        <v>4.7715326844610967E-2</v>
      </c>
      <c r="AQ4" s="286">
        <v>4.7651626792888785E-2</v>
      </c>
      <c r="AR4" s="221">
        <v>4.6083455852558401E-2</v>
      </c>
      <c r="AS4" s="50">
        <v>0.11431210880896679</v>
      </c>
      <c r="AT4" s="55">
        <v>5.2580039188509571E-2</v>
      </c>
      <c r="AU4" s="55">
        <v>5.4385379871452907E-2</v>
      </c>
      <c r="AV4" s="278">
        <v>6.9506170218576302E-2</v>
      </c>
      <c r="AW4" s="273">
        <v>4.1730995353821E-2</v>
      </c>
      <c r="AX4" s="55">
        <v>2.8337022738814124E-2</v>
      </c>
      <c r="AY4" s="55">
        <v>1.8708386735249501E-2</v>
      </c>
      <c r="AZ4" s="278">
        <v>3.0273912706987677E-2</v>
      </c>
      <c r="BA4" s="273">
        <v>9.1199152372175782E-3</v>
      </c>
      <c r="BB4" s="55">
        <v>7.0181151543728029E-3</v>
      </c>
      <c r="BC4" s="55">
        <v>2.4725198641225445E-2</v>
      </c>
      <c r="BD4" s="278">
        <v>1.4879471393770242E-2</v>
      </c>
      <c r="BE4" s="273">
        <v>8.1675505612874261E-2</v>
      </c>
      <c r="BF4" s="55">
        <v>5.8421902831710504E-2</v>
      </c>
      <c r="BG4" s="55">
        <v>7.1203390898656127E-2</v>
      </c>
      <c r="BH4" s="286">
        <v>7.0384664882651229E-2</v>
      </c>
      <c r="BI4" s="221">
        <v>5.4574773116085676E-2</v>
      </c>
      <c r="BJ4" s="50">
        <v>8.0808276082591932E-2</v>
      </c>
      <c r="BK4" s="55">
        <v>3.3269290545419702E-2</v>
      </c>
      <c r="BL4" s="55">
        <v>5.43800064467976E-2</v>
      </c>
      <c r="BM4" s="278">
        <v>5.8213791741305816E-2</v>
      </c>
      <c r="BN4" s="273">
        <v>4.3553213318411353E-2</v>
      </c>
      <c r="BO4" s="55">
        <v>1.2505281990224932E-2</v>
      </c>
      <c r="BP4" s="55">
        <v>1.5226155563761957E-2</v>
      </c>
      <c r="BQ4" s="278">
        <v>2.7877662879302965E-2</v>
      </c>
      <c r="BR4" s="273">
        <v>0.11753202812972038</v>
      </c>
      <c r="BS4" s="55">
        <v>5.2762991087295597E-2</v>
      </c>
      <c r="BT4" s="55">
        <v>0.10783329724379341</v>
      </c>
      <c r="BU4" s="278">
        <v>9.4143320111820278E-2</v>
      </c>
      <c r="BV4" s="273">
        <v>7.5383902807441602E-2</v>
      </c>
      <c r="BW4" s="55">
        <v>5.9577084086679735E-2</v>
      </c>
      <c r="BX4" s="55">
        <v>0.14715993471661554</v>
      </c>
      <c r="BY4" s="286">
        <v>0.10382975979380991</v>
      </c>
      <c r="BZ4" s="221">
        <v>7.5384673749628622E-2</v>
      </c>
      <c r="CA4" s="50">
        <v>5.9600500344779449E-2</v>
      </c>
      <c r="CB4" s="55">
        <v>6.8128880294804753E-2</v>
      </c>
      <c r="CC4" s="55">
        <v>5.8281704986161163E-2</v>
      </c>
      <c r="CD4" s="278">
        <v>6.1779192866157732E-2</v>
      </c>
      <c r="CE4" s="273">
        <v>0.14301917137116779</v>
      </c>
      <c r="CF4" s="55">
        <v>3.7717093167705287E-2</v>
      </c>
      <c r="CG4" s="55">
        <v>9.3116297069097076E-2</v>
      </c>
      <c r="CH4" s="278">
        <v>0.10301517964621636</v>
      </c>
      <c r="CI4" s="273">
        <v>6.261003572485932E-2</v>
      </c>
      <c r="CJ4" s="55">
        <v>0.21954748533245907</v>
      </c>
      <c r="CK4" s="55">
        <v>8.1810932882118215E-2</v>
      </c>
      <c r="CL4" s="278">
        <v>0.13401090480094149</v>
      </c>
      <c r="CM4" s="273">
        <v>0.10752611897491225</v>
      </c>
      <c r="CN4" s="55">
        <v>7.0676175343008102E-2</v>
      </c>
      <c r="CO4" s="55">
        <v>9.4827995961599298E-2</v>
      </c>
      <c r="CP4" s="286">
        <v>9.252520464532997E-2</v>
      </c>
      <c r="CQ4" s="221">
        <v>9.4095301289291361E-2</v>
      </c>
      <c r="CR4" s="50">
        <v>5.4777902089315086E-2</v>
      </c>
      <c r="CS4" s="55">
        <v>8.7614740063265958E-2</v>
      </c>
      <c r="CT4" s="55">
        <v>6.9430418510231739E-2</v>
      </c>
      <c r="CU4" s="278">
        <v>7.179117184914495E-2</v>
      </c>
      <c r="CV4" s="273">
        <v>0.1469032763500506</v>
      </c>
      <c r="CW4" s="55">
        <v>0.16914276320047109</v>
      </c>
      <c r="CX4" s="55">
        <v>0.19922891572477908</v>
      </c>
      <c r="CY4" s="278">
        <v>0.17431994794225422</v>
      </c>
      <c r="CZ4" s="273">
        <v>0.12173573769080356</v>
      </c>
      <c r="DA4" s="55">
        <v>0.23791721956105091</v>
      </c>
      <c r="DB4" s="55">
        <v>0.25733222547923645</v>
      </c>
      <c r="DC4" s="278">
        <v>0.21396224821489707</v>
      </c>
      <c r="DD4" s="273">
        <v>0.25180043432885391</v>
      </c>
      <c r="DE4" s="55">
        <v>0.22626743605815441</v>
      </c>
      <c r="DF4" s="55">
        <v>0.19895975491773063</v>
      </c>
      <c r="DG4" s="286">
        <v>0.22366275430439547</v>
      </c>
      <c r="DH4" s="221">
        <v>0.17262784761668967</v>
      </c>
      <c r="DI4" s="50">
        <v>7.2937061852400245E-2</v>
      </c>
      <c r="DJ4" s="55"/>
      <c r="DK4" s="55"/>
      <c r="DL4" s="278">
        <v>7.2937061852400245E-2</v>
      </c>
      <c r="DM4" s="273"/>
      <c r="DN4" s="55"/>
      <c r="DO4" s="55"/>
      <c r="DP4" s="278"/>
      <c r="DQ4" s="273"/>
      <c r="DR4" s="55"/>
      <c r="DS4" s="55"/>
      <c r="DT4" s="278"/>
      <c r="DU4" s="273"/>
      <c r="DV4" s="55"/>
      <c r="DW4" s="55"/>
      <c r="DX4" s="286"/>
      <c r="DY4" s="221">
        <v>7.2937061852400245E-2</v>
      </c>
      <c r="EC4" s="227" t="s">
        <v>0</v>
      </c>
      <c r="ED4" s="295" t="s">
        <v>1</v>
      </c>
      <c r="EE4" s="228" t="s">
        <v>2</v>
      </c>
      <c r="EF4" s="228" t="s">
        <v>447</v>
      </c>
      <c r="EG4" s="228" t="s">
        <v>448</v>
      </c>
      <c r="EH4" s="231">
        <v>56.4</v>
      </c>
    </row>
    <row r="5" spans="1:138">
      <c r="A5" s="56" t="s">
        <v>30</v>
      </c>
      <c r="B5" s="57"/>
      <c r="C5" s="58">
        <v>0</v>
      </c>
      <c r="D5" s="59">
        <v>0</v>
      </c>
      <c r="E5" s="59">
        <v>1.9305815463410185E-4</v>
      </c>
      <c r="F5" s="60">
        <v>1.6888884377811418E-4</v>
      </c>
      <c r="G5" s="61">
        <v>8.667674247515137E-5</v>
      </c>
      <c r="H5" s="58">
        <v>3.3389370925254855E-4</v>
      </c>
      <c r="I5" s="59">
        <v>2.765705354298115E-3</v>
      </c>
      <c r="J5" s="59">
        <v>1.0129073217522086E-2</v>
      </c>
      <c r="K5" s="60">
        <v>1.7330424508141162E-2</v>
      </c>
      <c r="L5" s="61">
        <v>8.1668133354845206E-3</v>
      </c>
      <c r="M5" s="58">
        <v>1.3198695016771808E-2</v>
      </c>
      <c r="N5" s="59">
        <v>1.1255478404711841E-3</v>
      </c>
      <c r="O5" s="59">
        <v>8.0992993119307632E-3</v>
      </c>
      <c r="P5" s="60">
        <v>1.7897110765365644E-3</v>
      </c>
      <c r="Q5" s="62">
        <v>6.4176794189778636E-3</v>
      </c>
      <c r="R5" s="58">
        <v>1.6213781735123891E-3</v>
      </c>
      <c r="S5" s="63">
        <v>8.8092713550745119E-3</v>
      </c>
      <c r="T5" s="63">
        <v>2.4448173832542469E-2</v>
      </c>
      <c r="U5" s="60">
        <v>3.4911250146833231E-2</v>
      </c>
      <c r="V5" s="62">
        <v>1.8244948341419074E-2</v>
      </c>
      <c r="W5" s="58">
        <v>2.8945060819502304E-2</v>
      </c>
      <c r="X5" s="63">
        <v>2.5570195663082766E-2</v>
      </c>
      <c r="Y5" s="63">
        <v>4.4784646548044406E-2</v>
      </c>
      <c r="Z5" s="60">
        <v>6.3332110328353799E-2</v>
      </c>
      <c r="AA5" s="62">
        <v>4.1516057480156805E-2</v>
      </c>
      <c r="AB5" s="58">
        <v>3.78952991873816E-3</v>
      </c>
      <c r="AC5" s="63">
        <v>4.5611800065475626E-3</v>
      </c>
      <c r="AD5" s="63">
        <v>1.3391561055644992E-2</v>
      </c>
      <c r="AE5" s="279">
        <v>6.997184190601787E-3</v>
      </c>
      <c r="AF5" s="61">
        <v>2.0303562950039376E-3</v>
      </c>
      <c r="AG5" s="63">
        <v>2.7097950998717982E-2</v>
      </c>
      <c r="AH5" s="63">
        <v>5.8524565506944872E-3</v>
      </c>
      <c r="AI5" s="279">
        <v>1.3383835671563106E-2</v>
      </c>
      <c r="AJ5" s="61">
        <v>0</v>
      </c>
      <c r="AK5" s="63">
        <v>2.7668432636749025E-2</v>
      </c>
      <c r="AL5" s="63">
        <v>1.522371473660843E-3</v>
      </c>
      <c r="AM5" s="279">
        <v>1.2281466068733772E-2</v>
      </c>
      <c r="AN5" s="61">
        <v>1.6600752984760173E-2</v>
      </c>
      <c r="AO5" s="63">
        <v>3.805737672909391E-3</v>
      </c>
      <c r="AP5" s="63">
        <v>0</v>
      </c>
      <c r="AQ5" s="287">
        <v>6.3528244116452344E-3</v>
      </c>
      <c r="AR5" s="222">
        <v>8.767007172731581E-3</v>
      </c>
      <c r="AS5" s="58">
        <v>1.8759852018364456E-2</v>
      </c>
      <c r="AT5" s="63">
        <v>1.2254575552461019E-4</v>
      </c>
      <c r="AU5" s="63">
        <v>2.0570514167790994E-2</v>
      </c>
      <c r="AV5" s="279">
        <v>1.0662444624488288E-2</v>
      </c>
      <c r="AW5" s="61">
        <v>1.2007982901026008E-2</v>
      </c>
      <c r="AX5" s="63">
        <v>0</v>
      </c>
      <c r="AY5" s="63">
        <v>1.0553692427082408E-2</v>
      </c>
      <c r="AZ5" s="279">
        <v>7.2309015387379723E-3</v>
      </c>
      <c r="BA5" s="61">
        <v>1.1845050346654367E-3</v>
      </c>
      <c r="BB5" s="63">
        <v>4.1347203910547213E-3</v>
      </c>
      <c r="BC5" s="63">
        <v>3.8207416912219229E-3</v>
      </c>
      <c r="BD5" s="279">
        <v>3.1085669446853344E-3</v>
      </c>
      <c r="BE5" s="61">
        <v>0</v>
      </c>
      <c r="BF5" s="63">
        <v>1.0109223174151869E-2</v>
      </c>
      <c r="BG5" s="63">
        <v>9.0915334917377952E-4</v>
      </c>
      <c r="BH5" s="287">
        <v>3.832759291061986E-3</v>
      </c>
      <c r="BI5" s="222">
        <v>6.4393460923670605E-3</v>
      </c>
      <c r="BJ5" s="58">
        <v>5.2541805743572291E-3</v>
      </c>
      <c r="BK5" s="63">
        <v>2.7439664364805236E-3</v>
      </c>
      <c r="BL5" s="63">
        <v>1.5305735590424141E-2</v>
      </c>
      <c r="BM5" s="279">
        <v>7.97620514959178E-3</v>
      </c>
      <c r="BN5" s="61">
        <v>1.1495586729373487E-2</v>
      </c>
      <c r="BO5" s="63">
        <v>6.6011790616674329E-3</v>
      </c>
      <c r="BP5" s="63">
        <v>9.9176386709189691E-3</v>
      </c>
      <c r="BQ5" s="279">
        <v>9.8098396291252422E-3</v>
      </c>
      <c r="BR5" s="61">
        <v>5.9001956699476256E-2</v>
      </c>
      <c r="BS5" s="63">
        <v>2.1362409698011346E-2</v>
      </c>
      <c r="BT5" s="63">
        <v>2.7615247053302445E-2</v>
      </c>
      <c r="BU5" s="279">
        <v>3.717784190077604E-2</v>
      </c>
      <c r="BV5" s="61">
        <v>2.3263246686792392E-2</v>
      </c>
      <c r="BW5" s="63">
        <v>1.0596554655610947E-2</v>
      </c>
      <c r="BX5" s="63">
        <v>1.3477885984033693E-2</v>
      </c>
      <c r="BY5" s="287">
        <v>1.4559354766327798E-2</v>
      </c>
      <c r="BZ5" s="222">
        <v>1.6911067968021054E-2</v>
      </c>
      <c r="CA5" s="58">
        <v>1.2624993268946578E-2</v>
      </c>
      <c r="CB5" s="63">
        <v>8.5224258481728446E-3</v>
      </c>
      <c r="CC5" s="63">
        <v>1.0065710626005437E-2</v>
      </c>
      <c r="CD5" s="279">
        <v>1.0417690431062169E-2</v>
      </c>
      <c r="CE5" s="61">
        <v>9.7056828878261988E-4</v>
      </c>
      <c r="CF5" s="63">
        <v>1.9143102467526804E-3</v>
      </c>
      <c r="CG5" s="63">
        <v>3.7591616556936547E-2</v>
      </c>
      <c r="CH5" s="279">
        <v>1.135970464495132E-2</v>
      </c>
      <c r="CI5" s="61">
        <v>4.7940492536202965E-2</v>
      </c>
      <c r="CJ5" s="63">
        <v>0.13995503153364228</v>
      </c>
      <c r="CK5" s="63">
        <v>1.3087461621274353E-2</v>
      </c>
      <c r="CL5" s="279">
        <v>7.3299879622601968E-2</v>
      </c>
      <c r="CM5" s="61">
        <v>6.7650146718659307E-2</v>
      </c>
      <c r="CN5" s="63">
        <v>2.8481209821804819E-2</v>
      </c>
      <c r="CO5" s="63">
        <v>2.3369702233678725E-2</v>
      </c>
      <c r="CP5" s="287">
        <v>3.8640993394599005E-2</v>
      </c>
      <c r="CQ5" s="222">
        <v>3.2420439783814946E-2</v>
      </c>
      <c r="CR5" s="58">
        <v>2.4638834554245481E-2</v>
      </c>
      <c r="CS5" s="63">
        <v>4.714540858719081E-2</v>
      </c>
      <c r="CT5" s="63">
        <v>4.3627921379679316E-2</v>
      </c>
      <c r="CU5" s="279">
        <v>3.8701575039261825E-2</v>
      </c>
      <c r="CV5" s="61">
        <v>8.0159043787525155E-2</v>
      </c>
      <c r="CW5" s="63">
        <v>8.121754670748832E-2</v>
      </c>
      <c r="CX5" s="63">
        <v>9.8198428612087676E-2</v>
      </c>
      <c r="CY5" s="279">
        <v>8.7789380989943933E-2</v>
      </c>
      <c r="CZ5" s="61">
        <v>7.530963355839515E-2</v>
      </c>
      <c r="DA5" s="63">
        <v>0.14440752123685471</v>
      </c>
      <c r="DB5" s="63">
        <v>0.19367445986760712</v>
      </c>
      <c r="DC5" s="279">
        <v>0.14550840675952395</v>
      </c>
      <c r="DD5" s="61">
        <v>0.21028630787352226</v>
      </c>
      <c r="DE5" s="63">
        <v>0.20145952162906774</v>
      </c>
      <c r="DF5" s="63">
        <v>0.14820421811446874</v>
      </c>
      <c r="DG5" s="287">
        <v>0.18408233595262399</v>
      </c>
      <c r="DH5" s="222">
        <v>0.120300825641753</v>
      </c>
      <c r="DI5" s="58">
        <v>6.1903736057596248E-2</v>
      </c>
      <c r="DJ5" s="63"/>
      <c r="DK5" s="63"/>
      <c r="DL5" s="279">
        <v>6.1903736057596248E-2</v>
      </c>
      <c r="DM5" s="61"/>
      <c r="DN5" s="63"/>
      <c r="DO5" s="63"/>
      <c r="DP5" s="279"/>
      <c r="DQ5" s="61"/>
      <c r="DR5" s="63"/>
      <c r="DS5" s="63"/>
      <c r="DT5" s="279"/>
      <c r="DU5" s="61"/>
      <c r="DV5" s="63"/>
      <c r="DW5" s="63"/>
      <c r="DX5" s="287"/>
      <c r="DY5" s="222">
        <v>6.1903736057596248E-2</v>
      </c>
      <c r="EC5" s="227"/>
      <c r="ED5" s="295"/>
      <c r="EE5" s="228"/>
      <c r="EF5" s="228" t="s">
        <v>72</v>
      </c>
      <c r="EG5" s="228" t="s">
        <v>73</v>
      </c>
      <c r="EH5" s="231">
        <v>52</v>
      </c>
    </row>
    <row r="6" spans="1:138">
      <c r="A6" s="56" t="s">
        <v>31</v>
      </c>
      <c r="B6" s="57"/>
      <c r="C6" s="58">
        <v>1.2735833652103347E-2</v>
      </c>
      <c r="D6" s="59">
        <v>3.669641503026207E-3</v>
      </c>
      <c r="E6" s="59">
        <v>2.5439606208847641E-2</v>
      </c>
      <c r="F6" s="60">
        <v>1.7375853317505897E-2</v>
      </c>
      <c r="G6" s="61">
        <v>1.5031290245981046E-2</v>
      </c>
      <c r="H6" s="58">
        <v>2.6945617627228972E-2</v>
      </c>
      <c r="I6" s="59">
        <v>3.6800306241622692E-2</v>
      </c>
      <c r="J6" s="59">
        <v>3.1446104596203513E-2</v>
      </c>
      <c r="K6" s="60">
        <v>3.6615854846523542E-2</v>
      </c>
      <c r="L6" s="61">
        <v>3.2786011800343184E-2</v>
      </c>
      <c r="M6" s="58">
        <v>3.5891783290467244E-2</v>
      </c>
      <c r="N6" s="59">
        <v>5.2730529317159915E-2</v>
      </c>
      <c r="O6" s="59">
        <v>1.87468795112463E-2</v>
      </c>
      <c r="P6" s="60">
        <v>5.4160725052516456E-2</v>
      </c>
      <c r="Q6" s="62">
        <v>4.1881773866083341E-2</v>
      </c>
      <c r="R6" s="58">
        <v>5.0841100237188769E-2</v>
      </c>
      <c r="S6" s="63">
        <v>3.7435671158378252E-2</v>
      </c>
      <c r="T6" s="63">
        <v>2.4277526246329263E-2</v>
      </c>
      <c r="U6" s="60">
        <v>3.2855781553656406E-2</v>
      </c>
      <c r="V6" s="62">
        <v>3.6856658652052267E-2</v>
      </c>
      <c r="W6" s="58">
        <v>9.4522056817748071E-2</v>
      </c>
      <c r="X6" s="63">
        <v>9.7347700335977352E-2</v>
      </c>
      <c r="Y6" s="63">
        <v>2.9247290132513565E-2</v>
      </c>
      <c r="Z6" s="60">
        <v>4.5546279666767671E-2</v>
      </c>
      <c r="AA6" s="62">
        <v>6.8696876771492957E-2</v>
      </c>
      <c r="AB6" s="58">
        <v>3.5001875591432217E-2</v>
      </c>
      <c r="AC6" s="63">
        <v>5.8811354607879292E-2</v>
      </c>
      <c r="AD6" s="63">
        <v>4.6544207918650556E-2</v>
      </c>
      <c r="AE6" s="279">
        <v>4.8113598615093595E-2</v>
      </c>
      <c r="AF6" s="61">
        <v>5.5474673237950745E-3</v>
      </c>
      <c r="AG6" s="63">
        <v>2.9921518918678138E-2</v>
      </c>
      <c r="AH6" s="63">
        <v>1.6468240552256567E-4</v>
      </c>
      <c r="AI6" s="279">
        <v>1.4026265651112587E-2</v>
      </c>
      <c r="AJ6" s="61">
        <v>0</v>
      </c>
      <c r="AK6" s="63">
        <v>4.9881387580569266E-2</v>
      </c>
      <c r="AL6" s="63">
        <v>3.5829231306411129E-2</v>
      </c>
      <c r="AM6" s="279">
        <v>3.4241996354417166E-2</v>
      </c>
      <c r="AN6" s="61">
        <v>3.9873304907492219E-2</v>
      </c>
      <c r="AO6" s="63">
        <v>3.4029936997367914E-2</v>
      </c>
      <c r="AP6" s="63">
        <v>4.7715326844610967E-2</v>
      </c>
      <c r="AQ6" s="287">
        <v>4.1298847166004599E-2</v>
      </c>
      <c r="AR6" s="222">
        <v>3.7316504521381424E-2</v>
      </c>
      <c r="AS6" s="58">
        <v>9.5552300302020277E-2</v>
      </c>
      <c r="AT6" s="63">
        <v>5.2457493432984954E-2</v>
      </c>
      <c r="AU6" s="63">
        <v>3.3815205367303848E-2</v>
      </c>
      <c r="AV6" s="279">
        <v>5.8843829842119395E-2</v>
      </c>
      <c r="AW6" s="61">
        <v>2.9723234984820476E-2</v>
      </c>
      <c r="AX6" s="63">
        <v>2.8337022738814124E-2</v>
      </c>
      <c r="AY6" s="63">
        <v>8.1547179901639028E-3</v>
      </c>
      <c r="AZ6" s="279">
        <v>2.3043095943260931E-2</v>
      </c>
      <c r="BA6" s="61">
        <v>7.9354102025521386E-3</v>
      </c>
      <c r="BB6" s="63">
        <v>2.8834301895575322E-3</v>
      </c>
      <c r="BC6" s="63">
        <v>2.090445695000363E-2</v>
      </c>
      <c r="BD6" s="279">
        <v>1.1770914642912546E-2</v>
      </c>
      <c r="BE6" s="61">
        <v>8.1675505612874261E-2</v>
      </c>
      <c r="BF6" s="63">
        <v>4.8312742894416082E-2</v>
      </c>
      <c r="BG6" s="63">
        <v>7.029426272001503E-2</v>
      </c>
      <c r="BH6" s="287">
        <v>6.6551935319710112E-2</v>
      </c>
      <c r="BI6" s="222">
        <v>4.8135487257707783E-2</v>
      </c>
      <c r="BJ6" s="58">
        <v>7.5554156110669235E-2</v>
      </c>
      <c r="BK6" s="63">
        <v>3.0525363728616868E-2</v>
      </c>
      <c r="BL6" s="63">
        <v>3.9074259845805287E-2</v>
      </c>
      <c r="BM6" s="279">
        <v>5.0237616718127202E-2</v>
      </c>
      <c r="BN6" s="61">
        <v>3.205766223610286E-2</v>
      </c>
      <c r="BO6" s="63">
        <v>5.904155277320868E-3</v>
      </c>
      <c r="BP6" s="63">
        <v>5.3084921853460811E-3</v>
      </c>
      <c r="BQ6" s="279">
        <v>1.8067846769969281E-2</v>
      </c>
      <c r="BR6" s="61">
        <v>5.8529949601000587E-2</v>
      </c>
      <c r="BS6" s="63">
        <v>3.1400628978480782E-2</v>
      </c>
      <c r="BT6" s="63">
        <v>8.0218073504983597E-2</v>
      </c>
      <c r="BU6" s="279">
        <v>5.6965455850914677E-2</v>
      </c>
      <c r="BV6" s="61">
        <v>5.2120743859835082E-2</v>
      </c>
      <c r="BW6" s="63">
        <v>4.8980518307606816E-2</v>
      </c>
      <c r="BX6" s="63">
        <v>0.13368206807860364</v>
      </c>
      <c r="BY6" s="287">
        <v>8.9270428568595558E-2</v>
      </c>
      <c r="BZ6" s="222">
        <v>5.8473620920849748E-2</v>
      </c>
      <c r="CA6" s="58">
        <v>4.6975507075833013E-2</v>
      </c>
      <c r="CB6" s="63">
        <v>5.960646042822202E-2</v>
      </c>
      <c r="CC6" s="63">
        <v>4.8216066247158941E-2</v>
      </c>
      <c r="CD6" s="279">
        <v>5.136153039247799E-2</v>
      </c>
      <c r="CE6" s="61">
        <v>0.14204864546607307</v>
      </c>
      <c r="CF6" s="63">
        <v>3.5802725145454399E-2</v>
      </c>
      <c r="CG6" s="63">
        <v>5.5524815126659195E-2</v>
      </c>
      <c r="CH6" s="279">
        <v>9.165551807107189E-2</v>
      </c>
      <c r="CI6" s="61">
        <v>1.4669805665867048E-2</v>
      </c>
      <c r="CJ6" s="63">
        <v>7.9592844736448967E-2</v>
      </c>
      <c r="CK6" s="63">
        <v>6.8723552247064695E-2</v>
      </c>
      <c r="CL6" s="279">
        <v>6.0711275516065401E-2</v>
      </c>
      <c r="CM6" s="61">
        <v>3.9876304646430223E-2</v>
      </c>
      <c r="CN6" s="63">
        <v>4.2195202242348816E-2</v>
      </c>
      <c r="CO6" s="63">
        <v>7.1458394764281841E-2</v>
      </c>
      <c r="CP6" s="287">
        <v>5.3884420501464553E-2</v>
      </c>
      <c r="CQ6" s="222">
        <v>6.1674995212490098E-2</v>
      </c>
      <c r="CR6" s="58">
        <v>3.0139125196454297E-2</v>
      </c>
      <c r="CS6" s="63">
        <v>4.046939981120732E-2</v>
      </c>
      <c r="CT6" s="63">
        <v>2.5802664122723258E-2</v>
      </c>
      <c r="CU6" s="279">
        <v>3.3089688074422724E-2</v>
      </c>
      <c r="CV6" s="61">
        <v>6.6744150727834489E-2</v>
      </c>
      <c r="CW6" s="63">
        <v>8.792532790937764E-2</v>
      </c>
      <c r="CX6" s="63">
        <v>0.1010305277628866</v>
      </c>
      <c r="CY6" s="279">
        <v>8.6530588213945603E-2</v>
      </c>
      <c r="CZ6" s="61">
        <v>4.6426222074008892E-2</v>
      </c>
      <c r="DA6" s="63">
        <v>9.3510021515274225E-2</v>
      </c>
      <c r="DB6" s="63">
        <v>6.365819775400379E-2</v>
      </c>
      <c r="DC6" s="279">
        <v>6.845415270212192E-2</v>
      </c>
      <c r="DD6" s="61">
        <v>4.1514581885226269E-2</v>
      </c>
      <c r="DE6" s="63">
        <v>2.4808208492288333E-2</v>
      </c>
      <c r="DF6" s="63">
        <v>5.0755916572267953E-2</v>
      </c>
      <c r="DG6" s="287">
        <v>3.9580793083565852E-2</v>
      </c>
      <c r="DH6" s="222">
        <v>5.2327245101090998E-2</v>
      </c>
      <c r="DI6" s="58">
        <v>1.1033380979901475E-2</v>
      </c>
      <c r="DJ6" s="63"/>
      <c r="DK6" s="63"/>
      <c r="DL6" s="279">
        <v>1.1033380979901475E-2</v>
      </c>
      <c r="DM6" s="61"/>
      <c r="DN6" s="63"/>
      <c r="DO6" s="63"/>
      <c r="DP6" s="279"/>
      <c r="DQ6" s="61"/>
      <c r="DR6" s="63"/>
      <c r="DS6" s="63"/>
      <c r="DT6" s="279"/>
      <c r="DU6" s="61"/>
      <c r="DV6" s="63"/>
      <c r="DW6" s="63"/>
      <c r="DX6" s="287"/>
      <c r="DY6" s="222">
        <v>1.1033380979901475E-2</v>
      </c>
      <c r="EC6" s="227"/>
      <c r="ED6" s="295"/>
      <c r="EE6" s="228"/>
      <c r="EF6" s="228"/>
      <c r="EG6" s="228" t="s">
        <v>74</v>
      </c>
      <c r="EH6" s="231">
        <v>13.2</v>
      </c>
    </row>
    <row r="7" spans="1:138">
      <c r="A7" s="64" t="s">
        <v>3</v>
      </c>
      <c r="B7" s="65">
        <f>$EJ$35</f>
        <v>215.22</v>
      </c>
      <c r="C7" s="66">
        <v>8.989005862966068E-3</v>
      </c>
      <c r="D7" s="67">
        <v>5.1741839515904138E-3</v>
      </c>
      <c r="E7" s="67">
        <v>1.9126306974125457E-2</v>
      </c>
      <c r="F7" s="68">
        <v>2.1474536257279145E-2</v>
      </c>
      <c r="G7" s="69">
        <v>1.4459075780965905E-2</v>
      </c>
      <c r="H7" s="66">
        <v>2.7134145958069043E-2</v>
      </c>
      <c r="I7" s="67">
        <v>2.5521785865593255E-2</v>
      </c>
      <c r="J7" s="67">
        <v>2.6696104437833261E-2</v>
      </c>
      <c r="K7" s="68">
        <v>4.6923590470075341E-2</v>
      </c>
      <c r="L7" s="69">
        <v>3.2663864455691756E-2</v>
      </c>
      <c r="M7" s="66">
        <v>3.2237246278688798E-2</v>
      </c>
      <c r="N7" s="67">
        <v>5.3181265421350023E-2</v>
      </c>
      <c r="O7" s="67">
        <v>2.7059035078412251E-2</v>
      </c>
      <c r="P7" s="68">
        <v>4.9947480302097121E-2</v>
      </c>
      <c r="Q7" s="70">
        <v>4.1240416108412364E-2</v>
      </c>
      <c r="R7" s="66">
        <v>4.9775865815785192E-2</v>
      </c>
      <c r="S7" s="71">
        <v>4.0938093145644103E-2</v>
      </c>
      <c r="T7" s="71">
        <v>2.6052444356871689E-2</v>
      </c>
      <c r="U7" s="68">
        <v>4.7745971464165919E-2</v>
      </c>
      <c r="V7" s="70">
        <v>4.2902143895190835E-2</v>
      </c>
      <c r="W7" s="66">
        <v>9.2268177500946028E-2</v>
      </c>
      <c r="X7" s="71">
        <v>9.7835320747004587E-2</v>
      </c>
      <c r="Y7" s="71">
        <v>3.231217711015829E-2</v>
      </c>
      <c r="Z7" s="68">
        <v>5.5957425816307409E-2</v>
      </c>
      <c r="AA7" s="70">
        <v>7.2526563594937102E-2</v>
      </c>
      <c r="AB7" s="66">
        <v>2.9162402580340519E-2</v>
      </c>
      <c r="AC7" s="71">
        <v>6.5607932407868885E-2</v>
      </c>
      <c r="AD7" s="71">
        <v>5.3978322724165785E-2</v>
      </c>
      <c r="AE7" s="280">
        <v>5.1908003621651884E-2</v>
      </c>
      <c r="AF7" s="274">
        <v>1.2838358819189934E-2</v>
      </c>
      <c r="AG7" s="71">
        <v>4.8464858866636561E-2</v>
      </c>
      <c r="AH7" s="71">
        <v>2.1106341762972474E-4</v>
      </c>
      <c r="AI7" s="280">
        <v>2.2940144887961225E-2</v>
      </c>
      <c r="AJ7" s="274">
        <v>0</v>
      </c>
      <c r="AK7" s="71">
        <v>3.0905113271825067E-2</v>
      </c>
      <c r="AL7" s="71">
        <v>3.2531372904902149E-2</v>
      </c>
      <c r="AM7" s="280">
        <v>2.6753584885279166E-2</v>
      </c>
      <c r="AN7" s="274">
        <v>3.0394706024595895E-2</v>
      </c>
      <c r="AO7" s="71">
        <v>2.985262444827402E-2</v>
      </c>
      <c r="AP7" s="71">
        <v>4.3452787517418948E-2</v>
      </c>
      <c r="AQ7" s="288">
        <v>3.5018178382143987E-2</v>
      </c>
      <c r="AR7" s="223">
        <v>3.8104246813889589E-2</v>
      </c>
      <c r="AS7" s="66">
        <v>8.601588464127935E-2</v>
      </c>
      <c r="AT7" s="71">
        <v>4.4997943128457889E-2</v>
      </c>
      <c r="AU7" s="71">
        <v>6.3581530727605667E-2</v>
      </c>
      <c r="AV7" s="280">
        <v>6.3029399372651188E-2</v>
      </c>
      <c r="AW7" s="274">
        <v>3.014931052225037E-2</v>
      </c>
      <c r="AX7" s="71">
        <v>3.393642164702039E-2</v>
      </c>
      <c r="AY7" s="71">
        <v>6.2093257311563784E-3</v>
      </c>
      <c r="AZ7" s="280">
        <v>2.4298216322837463E-2</v>
      </c>
      <c r="BA7" s="274">
        <v>4.6672692793766415E-3</v>
      </c>
      <c r="BB7" s="71">
        <v>1.6397304418581215E-3</v>
      </c>
      <c r="BC7" s="71">
        <v>1.6044382260321916E-2</v>
      </c>
      <c r="BD7" s="280">
        <v>8.3358322445419384E-3</v>
      </c>
      <c r="BE7" s="274">
        <v>5.7652713386008712E-2</v>
      </c>
      <c r="BF7" s="71">
        <v>3.1117534328041561E-2</v>
      </c>
      <c r="BG7" s="71">
        <v>6.8642107592448473E-2</v>
      </c>
      <c r="BH7" s="288">
        <v>5.1186731036020547E-2</v>
      </c>
      <c r="BI7" s="223">
        <v>4.3709105292319035E-2</v>
      </c>
      <c r="BJ7" s="66">
        <v>6.5340768566695434E-2</v>
      </c>
      <c r="BK7" s="71">
        <v>2.0747287302961982E-2</v>
      </c>
      <c r="BL7" s="71">
        <v>4.096733993563316E-2</v>
      </c>
      <c r="BM7" s="280">
        <v>4.404728322587681E-2</v>
      </c>
      <c r="BN7" s="274">
        <v>3.6567199325253846E-2</v>
      </c>
      <c r="BO7" s="71">
        <v>8.1630277859454925E-3</v>
      </c>
      <c r="BP7" s="71">
        <v>5.2177247955654893E-3</v>
      </c>
      <c r="BQ7" s="280">
        <v>2.0821329762891101E-2</v>
      </c>
      <c r="BR7" s="274">
        <v>0.10048238017588401</v>
      </c>
      <c r="BS7" s="71">
        <v>0.11560065684272276</v>
      </c>
      <c r="BT7" s="71">
        <v>5.6419395853521126E-2</v>
      </c>
      <c r="BU7" s="280">
        <v>9.1562272605719225E-2</v>
      </c>
      <c r="BV7" s="274">
        <v>4.0325331963863571E-2</v>
      </c>
      <c r="BW7" s="71">
        <v>5.0629602789637483E-2</v>
      </c>
      <c r="BX7" s="71">
        <v>0.14956360589272374</v>
      </c>
      <c r="BY7" s="288">
        <v>9.4097295873316458E-2</v>
      </c>
      <c r="BZ7" s="223">
        <v>6.6417959786691502E-2</v>
      </c>
      <c r="CA7" s="66">
        <v>6.6261960085750513E-2</v>
      </c>
      <c r="CB7" s="71">
        <v>4.1929205870733177E-2</v>
      </c>
      <c r="CC7" s="71">
        <v>4.524627408549891E-2</v>
      </c>
      <c r="CD7" s="280">
        <v>5.1122952313130333E-2</v>
      </c>
      <c r="CE7" s="274">
        <v>0.15812799523772852</v>
      </c>
      <c r="CF7" s="71">
        <v>2.8477511000826801E-2</v>
      </c>
      <c r="CG7" s="71">
        <v>3.5855372162380487E-2</v>
      </c>
      <c r="CH7" s="280">
        <v>8.5130500145547169E-2</v>
      </c>
      <c r="CI7" s="274">
        <v>2.5184499409900193E-2</v>
      </c>
      <c r="CJ7" s="71">
        <v>0.12941197277857502</v>
      </c>
      <c r="CK7" s="71">
        <v>7.9929863063072912E-2</v>
      </c>
      <c r="CL7" s="280">
        <v>9.1436545227400801E-2</v>
      </c>
      <c r="CM7" s="274">
        <v>6.6311729486088308E-2</v>
      </c>
      <c r="CN7" s="71">
        <v>4.0341779195153464E-2</v>
      </c>
      <c r="CO7" s="71">
        <v>6.3849019897490894E-2</v>
      </c>
      <c r="CP7" s="288">
        <v>5.8663466555870437E-2</v>
      </c>
      <c r="CQ7" s="223">
        <v>6.894339499036739E-2</v>
      </c>
      <c r="CR7" s="66">
        <v>1.8013374710732246E-2</v>
      </c>
      <c r="CS7" s="71">
        <v>3.6521513570170971E-2</v>
      </c>
      <c r="CT7" s="71">
        <v>2.3264936648016831E-2</v>
      </c>
      <c r="CU7" s="280">
        <v>2.7319962271589698E-2</v>
      </c>
      <c r="CV7" s="274">
        <v>7.5285373052470558E-2</v>
      </c>
      <c r="CW7" s="71">
        <v>0.10605445691581518</v>
      </c>
      <c r="CX7" s="71">
        <v>0.10368446268895069</v>
      </c>
      <c r="CY7" s="280">
        <v>9.4176025525479656E-2</v>
      </c>
      <c r="CZ7" s="274">
        <v>3.5611847177661568E-2</v>
      </c>
      <c r="DA7" s="71">
        <v>0.12245405629184423</v>
      </c>
      <c r="DB7" s="71">
        <v>6.5580671126204498E-2</v>
      </c>
      <c r="DC7" s="280">
        <v>7.8111652178016869E-2</v>
      </c>
      <c r="DD7" s="274">
        <v>9.5282067549273125E-2</v>
      </c>
      <c r="DE7" s="71">
        <v>2.8346700018032918E-2</v>
      </c>
      <c r="DF7" s="71">
        <v>6.0564770832522728E-2</v>
      </c>
      <c r="DG7" s="288">
        <v>6.1389787524354381E-2</v>
      </c>
      <c r="DH7" s="223">
        <v>6.0976650513342133E-2</v>
      </c>
      <c r="DI7" s="66">
        <v>1.2561839179138015E-2</v>
      </c>
      <c r="DJ7" s="71"/>
      <c r="DK7" s="71"/>
      <c r="DL7" s="280">
        <v>1.2561839179138015E-2</v>
      </c>
      <c r="DM7" s="274"/>
      <c r="DN7" s="71"/>
      <c r="DO7" s="71"/>
      <c r="DP7" s="280"/>
      <c r="DQ7" s="274"/>
      <c r="DR7" s="71"/>
      <c r="DS7" s="71"/>
      <c r="DT7" s="280"/>
      <c r="DU7" s="274"/>
      <c r="DV7" s="71"/>
      <c r="DW7" s="71"/>
      <c r="DX7" s="288"/>
      <c r="DY7" s="223">
        <v>1.2561839179138015E-2</v>
      </c>
      <c r="EC7" s="227"/>
      <c r="ED7" s="295"/>
      <c r="EE7" s="228"/>
      <c r="EF7" s="228"/>
      <c r="EG7" s="228" t="s">
        <v>75</v>
      </c>
      <c r="EH7" s="231">
        <v>37.9</v>
      </c>
    </row>
    <row r="8" spans="1:138">
      <c r="A8" s="56" t="s">
        <v>30</v>
      </c>
      <c r="B8" s="57"/>
      <c r="C8" s="58">
        <v>0</v>
      </c>
      <c r="D8" s="59">
        <v>0</v>
      </c>
      <c r="E8" s="59">
        <v>0</v>
      </c>
      <c r="F8" s="60">
        <v>0</v>
      </c>
      <c r="G8" s="61">
        <v>0</v>
      </c>
      <c r="H8" s="58">
        <v>0</v>
      </c>
      <c r="I8" s="59">
        <v>0</v>
      </c>
      <c r="J8" s="59">
        <v>0</v>
      </c>
      <c r="K8" s="60">
        <v>0</v>
      </c>
      <c r="L8" s="61">
        <v>0</v>
      </c>
      <c r="M8" s="58">
        <v>0</v>
      </c>
      <c r="N8" s="59">
        <v>1.8537513122034201E-5</v>
      </c>
      <c r="O8" s="59">
        <v>7.2004911109338303E-4</v>
      </c>
      <c r="P8" s="60">
        <v>9.8825362427215884E-4</v>
      </c>
      <c r="Q8" s="62">
        <v>4.8124512470707072E-4</v>
      </c>
      <c r="R8" s="58">
        <v>8.0166452454799933E-4</v>
      </c>
      <c r="S8" s="63">
        <v>0</v>
      </c>
      <c r="T8" s="63">
        <v>1.9316210118976822E-3</v>
      </c>
      <c r="U8" s="60">
        <v>2.2342988244043703E-3</v>
      </c>
      <c r="V8" s="62">
        <v>1.2927300742730894E-3</v>
      </c>
      <c r="W8" s="58">
        <v>2.5876889675232916E-8</v>
      </c>
      <c r="X8" s="63">
        <v>0</v>
      </c>
      <c r="Y8" s="63">
        <v>0</v>
      </c>
      <c r="Z8" s="60">
        <v>1.5203151973123821E-3</v>
      </c>
      <c r="AA8" s="62">
        <v>4.4506085980474552E-4</v>
      </c>
      <c r="AB8" s="58">
        <v>0</v>
      </c>
      <c r="AC8" s="63">
        <v>0</v>
      </c>
      <c r="AD8" s="63">
        <v>0</v>
      </c>
      <c r="AE8" s="279">
        <v>0</v>
      </c>
      <c r="AF8" s="61">
        <v>2.7080261834699919E-3</v>
      </c>
      <c r="AG8" s="63">
        <v>0</v>
      </c>
      <c r="AH8" s="63">
        <v>0</v>
      </c>
      <c r="AI8" s="279">
        <v>8.6314696003804284E-4</v>
      </c>
      <c r="AJ8" s="61">
        <v>0</v>
      </c>
      <c r="AK8" s="63">
        <v>7.4924768077856002E-4</v>
      </c>
      <c r="AL8" s="63">
        <v>0</v>
      </c>
      <c r="AM8" s="279">
        <v>2.835523258856317E-4</v>
      </c>
      <c r="AN8" s="61">
        <v>0</v>
      </c>
      <c r="AO8" s="63">
        <v>0</v>
      </c>
      <c r="AP8" s="63">
        <v>0</v>
      </c>
      <c r="AQ8" s="287">
        <v>0</v>
      </c>
      <c r="AR8" s="222">
        <v>1.8341284961753804E-4</v>
      </c>
      <c r="AS8" s="58">
        <v>0</v>
      </c>
      <c r="AT8" s="63">
        <v>3.8614579213336491E-3</v>
      </c>
      <c r="AU8" s="63">
        <v>2.0986999607370167E-2</v>
      </c>
      <c r="AV8" s="279">
        <v>7.2124243717562537E-3</v>
      </c>
      <c r="AW8" s="61">
        <v>3.3108497915507072E-3</v>
      </c>
      <c r="AX8" s="63">
        <v>1.1481738757068297E-2</v>
      </c>
      <c r="AY8" s="63">
        <v>0</v>
      </c>
      <c r="AZ8" s="279">
        <v>5.2143136297979125E-3</v>
      </c>
      <c r="BA8" s="61">
        <v>2.4788795414645872E-5</v>
      </c>
      <c r="BB8" s="63">
        <v>0</v>
      </c>
      <c r="BC8" s="63">
        <v>0</v>
      </c>
      <c r="BD8" s="279">
        <v>7.400967339903033E-6</v>
      </c>
      <c r="BE8" s="61">
        <v>4.7910897518316266E-3</v>
      </c>
      <c r="BF8" s="63">
        <v>0</v>
      </c>
      <c r="BG8" s="63">
        <v>0</v>
      </c>
      <c r="BH8" s="287">
        <v>1.7517946033222319E-3</v>
      </c>
      <c r="BI8" s="222">
        <v>3.8188000510082499E-3</v>
      </c>
      <c r="BJ8" s="58">
        <v>0</v>
      </c>
      <c r="BK8" s="63">
        <v>0</v>
      </c>
      <c r="BL8" s="63">
        <v>0</v>
      </c>
      <c r="BM8" s="279">
        <v>0</v>
      </c>
      <c r="BN8" s="61">
        <v>0</v>
      </c>
      <c r="BO8" s="63">
        <v>2.4468621380802627E-3</v>
      </c>
      <c r="BP8" s="63">
        <v>0</v>
      </c>
      <c r="BQ8" s="279">
        <v>5.9398741461619384E-4</v>
      </c>
      <c r="BR8" s="61">
        <v>2.271717892429009E-2</v>
      </c>
      <c r="BS8" s="63">
        <v>8.6558100198176224E-2</v>
      </c>
      <c r="BT8" s="63">
        <v>5.7825108892930258E-3</v>
      </c>
      <c r="BU8" s="279">
        <v>3.8936159781398971E-2</v>
      </c>
      <c r="BV8" s="61">
        <v>6.5510115337348469E-3</v>
      </c>
      <c r="BW8" s="63">
        <v>7.5950909916773389E-3</v>
      </c>
      <c r="BX8" s="63">
        <v>5.7226401590357353E-3</v>
      </c>
      <c r="BY8" s="287">
        <v>6.4565622590656924E-3</v>
      </c>
      <c r="BZ8" s="222">
        <v>1.0407091840956078E-2</v>
      </c>
      <c r="CA8" s="58">
        <v>1.0019436659962033E-2</v>
      </c>
      <c r="CB8" s="63">
        <v>0</v>
      </c>
      <c r="CC8" s="63">
        <v>1.9431778371350295E-4</v>
      </c>
      <c r="CD8" s="279">
        <v>3.4027613018211629E-3</v>
      </c>
      <c r="CE8" s="61">
        <v>1.2405251045641611E-3</v>
      </c>
      <c r="CF8" s="63">
        <v>6.4802550114426193E-4</v>
      </c>
      <c r="CG8" s="63">
        <v>1.2426511380264271E-3</v>
      </c>
      <c r="CH8" s="279">
        <v>1.105276145735287E-3</v>
      </c>
      <c r="CI8" s="61">
        <v>8.7767051203822225E-3</v>
      </c>
      <c r="CJ8" s="63">
        <v>4.36051330857656E-2</v>
      </c>
      <c r="CK8" s="63">
        <v>1.3935380491254507E-2</v>
      </c>
      <c r="CL8" s="279">
        <v>2.6874026855087798E-2</v>
      </c>
      <c r="CM8" s="61">
        <v>2.3383931053100205E-2</v>
      </c>
      <c r="CN8" s="63">
        <v>1.0805773978256094E-3</v>
      </c>
      <c r="CO8" s="63">
        <v>0</v>
      </c>
      <c r="CP8" s="287">
        <v>7.6415709633502367E-3</v>
      </c>
      <c r="CQ8" s="222">
        <v>9.8163805354501126E-3</v>
      </c>
      <c r="CR8" s="58">
        <v>0</v>
      </c>
      <c r="CS8" s="63">
        <v>0</v>
      </c>
      <c r="CT8" s="63">
        <v>0</v>
      </c>
      <c r="CU8" s="279">
        <v>0</v>
      </c>
      <c r="CV8" s="61">
        <v>0</v>
      </c>
      <c r="CW8" s="63">
        <v>6.2747086640633255E-3</v>
      </c>
      <c r="CX8" s="63">
        <v>0</v>
      </c>
      <c r="CY8" s="279">
        <v>1.6710742663248268E-3</v>
      </c>
      <c r="CZ8" s="61">
        <v>1.4212065332864388E-7</v>
      </c>
      <c r="DA8" s="63">
        <v>9.5719275324162613E-3</v>
      </c>
      <c r="DB8" s="63">
        <v>0</v>
      </c>
      <c r="DC8" s="279">
        <v>3.3441081927479601E-3</v>
      </c>
      <c r="DD8" s="61">
        <v>2.7907017897359346E-2</v>
      </c>
      <c r="DE8" s="63">
        <v>1.2118789886856488E-4</v>
      </c>
      <c r="DF8" s="63">
        <v>0</v>
      </c>
      <c r="DG8" s="287">
        <v>8.8510736120428306E-3</v>
      </c>
      <c r="DH8" s="222">
        <v>3.7821158341912581E-3</v>
      </c>
      <c r="DI8" s="58">
        <v>0</v>
      </c>
      <c r="DJ8" s="63"/>
      <c r="DK8" s="63"/>
      <c r="DL8" s="279">
        <v>0</v>
      </c>
      <c r="DM8" s="61"/>
      <c r="DN8" s="63"/>
      <c r="DO8" s="63"/>
      <c r="DP8" s="279"/>
      <c r="DQ8" s="61"/>
      <c r="DR8" s="63"/>
      <c r="DS8" s="63"/>
      <c r="DT8" s="279"/>
      <c r="DU8" s="61"/>
      <c r="DV8" s="63"/>
      <c r="DW8" s="63"/>
      <c r="DX8" s="287"/>
      <c r="DY8" s="222">
        <v>0</v>
      </c>
      <c r="EC8" s="227"/>
      <c r="ED8" s="295"/>
      <c r="EE8" s="228"/>
      <c r="EF8" s="228"/>
      <c r="EG8" s="228" t="s">
        <v>76</v>
      </c>
      <c r="EH8" s="231">
        <v>33</v>
      </c>
    </row>
    <row r="9" spans="1:138">
      <c r="A9" s="56" t="s">
        <v>31</v>
      </c>
      <c r="B9" s="57"/>
      <c r="C9" s="58">
        <v>8.989005862966068E-3</v>
      </c>
      <c r="D9" s="59">
        <v>5.1741839515904138E-3</v>
      </c>
      <c r="E9" s="59">
        <v>1.9126306974125457E-2</v>
      </c>
      <c r="F9" s="60">
        <v>2.1473997436413483E-2</v>
      </c>
      <c r="G9" s="61">
        <v>1.445890761910406E-2</v>
      </c>
      <c r="H9" s="58">
        <v>2.7126982948511222E-2</v>
      </c>
      <c r="I9" s="59">
        <v>2.5521785865593255E-2</v>
      </c>
      <c r="J9" s="59">
        <v>2.6696104437833261E-2</v>
      </c>
      <c r="K9" s="60">
        <v>4.6923590470075341E-2</v>
      </c>
      <c r="L9" s="61">
        <v>3.2661637700581385E-2</v>
      </c>
      <c r="M9" s="58">
        <v>3.2237246278688798E-2</v>
      </c>
      <c r="N9" s="59">
        <v>5.3162727908227993E-2</v>
      </c>
      <c r="O9" s="59">
        <v>2.630943118869038E-2</v>
      </c>
      <c r="P9" s="60">
        <v>4.8957970495975597E-2</v>
      </c>
      <c r="Q9" s="62">
        <v>4.075386310885392E-2</v>
      </c>
      <c r="R9" s="58">
        <v>4.8974201291237196E-2</v>
      </c>
      <c r="S9" s="63">
        <v>4.0938093145644103E-2</v>
      </c>
      <c r="T9" s="63">
        <v>2.4120823344974004E-2</v>
      </c>
      <c r="U9" s="60">
        <v>4.5511672639761545E-2</v>
      </c>
      <c r="V9" s="62">
        <v>4.1609413820917734E-2</v>
      </c>
      <c r="W9" s="58">
        <v>9.2268151624056341E-2</v>
      </c>
      <c r="X9" s="63">
        <v>9.7835320747004587E-2</v>
      </c>
      <c r="Y9" s="63">
        <v>3.231217711015829E-2</v>
      </c>
      <c r="Z9" s="60">
        <v>5.4437110618995026E-2</v>
      </c>
      <c r="AA9" s="62">
        <v>7.208150273513235E-2</v>
      </c>
      <c r="AB9" s="58">
        <v>2.9162402580340519E-2</v>
      </c>
      <c r="AC9" s="63">
        <v>6.5607932407868885E-2</v>
      </c>
      <c r="AD9" s="63">
        <v>5.3978322724165785E-2</v>
      </c>
      <c r="AE9" s="279">
        <v>5.1908003621651884E-2</v>
      </c>
      <c r="AF9" s="61">
        <v>1.0130332635719948E-2</v>
      </c>
      <c r="AG9" s="63">
        <v>4.8464858866636561E-2</v>
      </c>
      <c r="AH9" s="63">
        <v>2.1106341762972474E-4</v>
      </c>
      <c r="AI9" s="279">
        <v>2.207699792792318E-2</v>
      </c>
      <c r="AJ9" s="61">
        <v>0</v>
      </c>
      <c r="AK9" s="63">
        <v>3.0155865591046532E-2</v>
      </c>
      <c r="AL9" s="63">
        <v>3.2531372904902149E-2</v>
      </c>
      <c r="AM9" s="279">
        <v>2.6470032559393546E-2</v>
      </c>
      <c r="AN9" s="61">
        <v>3.0394706024595895E-2</v>
      </c>
      <c r="AO9" s="63">
        <v>2.985262444827402E-2</v>
      </c>
      <c r="AP9" s="63">
        <v>4.3452787517418948E-2</v>
      </c>
      <c r="AQ9" s="287">
        <v>3.5018178382143987E-2</v>
      </c>
      <c r="AR9" s="222">
        <v>3.7920833964272052E-2</v>
      </c>
      <c r="AS9" s="58">
        <v>8.601588464127935E-2</v>
      </c>
      <c r="AT9" s="63">
        <v>4.1136666287471223E-2</v>
      </c>
      <c r="AU9" s="63">
        <v>4.2594718027436008E-2</v>
      </c>
      <c r="AV9" s="279">
        <v>5.5817099980090039E-2</v>
      </c>
      <c r="AW9" s="61">
        <v>2.6838424458146978E-2</v>
      </c>
      <c r="AX9" s="63">
        <v>2.2454647637778307E-2</v>
      </c>
      <c r="AY9" s="63">
        <v>6.2093257311563784E-3</v>
      </c>
      <c r="AZ9" s="279">
        <v>1.9083877683141567E-2</v>
      </c>
      <c r="BA9" s="61">
        <v>4.6424804839619955E-3</v>
      </c>
      <c r="BB9" s="63">
        <v>1.6397304418581215E-3</v>
      </c>
      <c r="BC9" s="63">
        <v>1.6044382260321916E-2</v>
      </c>
      <c r="BD9" s="279">
        <v>8.3284312772020346E-3</v>
      </c>
      <c r="BE9" s="61">
        <v>5.2861569611718867E-2</v>
      </c>
      <c r="BF9" s="63">
        <v>3.1117534328041561E-2</v>
      </c>
      <c r="BG9" s="63">
        <v>6.8642107592448473E-2</v>
      </c>
      <c r="BH9" s="287">
        <v>4.9434916680146046E-2</v>
      </c>
      <c r="BI9" s="222">
        <v>3.9890329893458129E-2</v>
      </c>
      <c r="BJ9" s="58">
        <v>6.5340768566695434E-2</v>
      </c>
      <c r="BK9" s="63">
        <v>2.0747287302961982E-2</v>
      </c>
      <c r="BL9" s="63">
        <v>4.096733993563316E-2</v>
      </c>
      <c r="BM9" s="279">
        <v>4.404728322587681E-2</v>
      </c>
      <c r="BN9" s="61">
        <v>3.6567199325253846E-2</v>
      </c>
      <c r="BO9" s="63">
        <v>5.7161656478652333E-3</v>
      </c>
      <c r="BP9" s="63">
        <v>5.2177247955654893E-3</v>
      </c>
      <c r="BQ9" s="279">
        <v>2.0227342348274908E-2</v>
      </c>
      <c r="BR9" s="61">
        <v>7.7765169855628063E-2</v>
      </c>
      <c r="BS9" s="63">
        <v>2.9042524853424595E-2</v>
      </c>
      <c r="BT9" s="63">
        <v>5.0636884964228093E-2</v>
      </c>
      <c r="BU9" s="279">
        <v>5.2626091297459751E-2</v>
      </c>
      <c r="BV9" s="61">
        <v>3.3774292431481251E-2</v>
      </c>
      <c r="BW9" s="63">
        <v>4.3034639611954549E-2</v>
      </c>
      <c r="BX9" s="63">
        <v>0.14384091977916499</v>
      </c>
      <c r="BY9" s="287">
        <v>8.7640740751128765E-2</v>
      </c>
      <c r="BZ9" s="222">
        <v>5.6010865665228796E-2</v>
      </c>
      <c r="CA9" s="58">
        <v>5.6242393666392221E-2</v>
      </c>
      <c r="CB9" s="63">
        <v>4.1929205870733177E-2</v>
      </c>
      <c r="CC9" s="63">
        <v>4.5051956301785392E-2</v>
      </c>
      <c r="CD9" s="279">
        <v>4.7720147765489246E-2</v>
      </c>
      <c r="CE9" s="61">
        <v>0.1568874701331644</v>
      </c>
      <c r="CF9" s="63">
        <v>2.7829485499682529E-2</v>
      </c>
      <c r="CG9" s="63">
        <v>3.4612721024354053E-2</v>
      </c>
      <c r="CH9" s="279">
        <v>8.4025223999811882E-2</v>
      </c>
      <c r="CI9" s="61">
        <v>1.640775603345869E-2</v>
      </c>
      <c r="CJ9" s="63">
        <v>8.5806892539957449E-2</v>
      </c>
      <c r="CK9" s="63">
        <v>6.5994509712495236E-2</v>
      </c>
      <c r="CL9" s="279">
        <v>6.4562543424043592E-2</v>
      </c>
      <c r="CM9" s="61">
        <v>4.292797152491689E-2</v>
      </c>
      <c r="CN9" s="63">
        <v>3.9261345160683303E-2</v>
      </c>
      <c r="CO9" s="63">
        <v>6.3849019897490894E-2</v>
      </c>
      <c r="CP9" s="287">
        <v>5.1021986485478434E-2</v>
      </c>
      <c r="CQ9" s="222">
        <v>5.9127037771047983E-2</v>
      </c>
      <c r="CR9" s="58">
        <v>1.8013374710732246E-2</v>
      </c>
      <c r="CS9" s="63">
        <v>3.6521513570170971E-2</v>
      </c>
      <c r="CT9" s="63">
        <v>2.3264936648016831E-2</v>
      </c>
      <c r="CU9" s="279">
        <v>2.7319962271589698E-2</v>
      </c>
      <c r="CV9" s="61">
        <v>7.5285373052470558E-2</v>
      </c>
      <c r="CW9" s="63">
        <v>9.9780416683406439E-2</v>
      </c>
      <c r="CX9" s="63">
        <v>0.10368446268895069</v>
      </c>
      <c r="CY9" s="279">
        <v>9.2505129275218451E-2</v>
      </c>
      <c r="CZ9" s="61">
        <v>3.5611705057008239E-2</v>
      </c>
      <c r="DA9" s="63">
        <v>0.11288195443686268</v>
      </c>
      <c r="DB9" s="63">
        <v>6.5580671126204498E-2</v>
      </c>
      <c r="DC9" s="279">
        <v>7.4767483083486033E-2</v>
      </c>
      <c r="DD9" s="61">
        <v>6.7375102952709709E-2</v>
      </c>
      <c r="DE9" s="63">
        <v>2.822551211916435E-2</v>
      </c>
      <c r="DF9" s="63">
        <v>6.0564770832522728E-2</v>
      </c>
      <c r="DG9" s="287">
        <v>5.2538730744514192E-2</v>
      </c>
      <c r="DH9" s="222">
        <v>5.7194561186199491E-2</v>
      </c>
      <c r="DI9" s="58">
        <v>1.2561839179138015E-2</v>
      </c>
      <c r="DJ9" s="63"/>
      <c r="DK9" s="63"/>
      <c r="DL9" s="279">
        <v>1.2561839179138015E-2</v>
      </c>
      <c r="DM9" s="61"/>
      <c r="DN9" s="63"/>
      <c r="DO9" s="63"/>
      <c r="DP9" s="279"/>
      <c r="DQ9" s="61"/>
      <c r="DR9" s="63"/>
      <c r="DS9" s="63"/>
      <c r="DT9" s="279"/>
      <c r="DU9" s="61"/>
      <c r="DV9" s="63"/>
      <c r="DW9" s="63"/>
      <c r="DX9" s="287"/>
      <c r="DY9" s="222">
        <v>1.2561839179138015E-2</v>
      </c>
      <c r="EC9" s="227"/>
      <c r="ED9" s="295"/>
      <c r="EE9" s="228"/>
      <c r="EF9" s="228"/>
      <c r="EG9" s="228" t="s">
        <v>77</v>
      </c>
      <c r="EH9" s="231">
        <v>33</v>
      </c>
    </row>
    <row r="10" spans="1:138">
      <c r="A10" s="64" t="s">
        <v>4</v>
      </c>
      <c r="B10" s="65">
        <f>$EJ$53</f>
        <v>388.93999999999994</v>
      </c>
      <c r="C10" s="66">
        <v>2.8262648844875379E-2</v>
      </c>
      <c r="D10" s="67">
        <v>1.7724855954757618E-2</v>
      </c>
      <c r="E10" s="67">
        <v>8.2274710674241691E-2</v>
      </c>
      <c r="F10" s="68">
        <v>2.8553507099875045E-2</v>
      </c>
      <c r="G10" s="69">
        <v>3.8458803488923533E-2</v>
      </c>
      <c r="H10" s="66">
        <v>2.8960100547338705E-2</v>
      </c>
      <c r="I10" s="67">
        <v>4.9691975961937293E-2</v>
      </c>
      <c r="J10" s="67">
        <v>5.0576516945700763E-2</v>
      </c>
      <c r="K10" s="68">
        <v>6.9158362205667664E-2</v>
      </c>
      <c r="L10" s="69">
        <v>4.9299914644542739E-2</v>
      </c>
      <c r="M10" s="66">
        <v>4.9222312832907934E-2</v>
      </c>
      <c r="N10" s="67">
        <v>9.3713997421863732E-2</v>
      </c>
      <c r="O10" s="67">
        <v>0.11111429186667934</v>
      </c>
      <c r="P10" s="68">
        <v>0.12912341185531892</v>
      </c>
      <c r="Q10" s="70">
        <v>9.3922797247946777E-2</v>
      </c>
      <c r="R10" s="66">
        <v>9.9226857330114104E-2</v>
      </c>
      <c r="S10" s="71">
        <v>8.8652172286904141E-2</v>
      </c>
      <c r="T10" s="71">
        <v>0.13742374877059851</v>
      </c>
      <c r="U10" s="68">
        <v>7.514905348917307E-2</v>
      </c>
      <c r="V10" s="70">
        <v>9.7832337877582262E-2</v>
      </c>
      <c r="W10" s="66">
        <v>0.13940343065692096</v>
      </c>
      <c r="X10" s="71">
        <v>0.17968747841118854</v>
      </c>
      <c r="Y10" s="71">
        <v>0.17548645796986437</v>
      </c>
      <c r="Z10" s="68">
        <v>0.14718774231473192</v>
      </c>
      <c r="AA10" s="70">
        <v>0.1553897669395527</v>
      </c>
      <c r="AB10" s="66">
        <v>5.2658133751231032E-2</v>
      </c>
      <c r="AC10" s="71">
        <v>0.13868911164016207</v>
      </c>
      <c r="AD10" s="71">
        <v>9.7987026279140702E-2</v>
      </c>
      <c r="AE10" s="280">
        <v>0.10381901832722036</v>
      </c>
      <c r="AF10" s="274">
        <v>2.4003531740525989E-2</v>
      </c>
      <c r="AG10" s="71">
        <v>0.2159328773420508</v>
      </c>
      <c r="AH10" s="71">
        <v>1.9757870118147513E-2</v>
      </c>
      <c r="AI10" s="280">
        <v>8.9483674593676663E-2</v>
      </c>
      <c r="AJ10" s="274">
        <v>1.4352312302110504E-2</v>
      </c>
      <c r="AK10" s="71">
        <v>5.4687891783197946E-2</v>
      </c>
      <c r="AL10" s="71">
        <v>8.0582120570994092E-2</v>
      </c>
      <c r="AM10" s="280">
        <v>6.2583543031996897E-2</v>
      </c>
      <c r="AN10" s="274">
        <v>8.5148792795946185E-2</v>
      </c>
      <c r="AO10" s="71">
        <v>7.0184734893316503E-2</v>
      </c>
      <c r="AP10" s="71">
        <v>9.7622074153992461E-2</v>
      </c>
      <c r="AQ10" s="288">
        <v>8.4762042514654454E-2</v>
      </c>
      <c r="AR10" s="223">
        <v>9.024565848414258E-2</v>
      </c>
      <c r="AS10" s="66">
        <v>9.7766549738443523E-2</v>
      </c>
      <c r="AT10" s="71">
        <v>9.6157836473053149E-2</v>
      </c>
      <c r="AU10" s="71">
        <v>7.0546134936164392E-2</v>
      </c>
      <c r="AV10" s="280">
        <v>9.0257724552272073E-2</v>
      </c>
      <c r="AW10" s="274">
        <v>6.672219664776663E-2</v>
      </c>
      <c r="AX10" s="71">
        <v>0.24791988199525175</v>
      </c>
      <c r="AY10" s="71">
        <v>0.18397089113245765</v>
      </c>
      <c r="AZ10" s="280">
        <v>0.17044223410910914</v>
      </c>
      <c r="BA10" s="274">
        <v>3.0153507562860896E-2</v>
      </c>
      <c r="BB10" s="71">
        <v>7.298710959689178E-2</v>
      </c>
      <c r="BC10" s="71">
        <v>0.13563320449601557</v>
      </c>
      <c r="BD10" s="280">
        <v>8.2026926598976521E-2</v>
      </c>
      <c r="BE10" s="274">
        <v>0.31358856682508873</v>
      </c>
      <c r="BF10" s="71">
        <v>0.24869207206980573</v>
      </c>
      <c r="BG10" s="71">
        <v>8.2398939685378925E-2</v>
      </c>
      <c r="BH10" s="288">
        <v>0.23049535400572232</v>
      </c>
      <c r="BI10" s="223">
        <v>0.14913603594351577</v>
      </c>
      <c r="BJ10" s="66">
        <v>0.15146135912633754</v>
      </c>
      <c r="BK10" s="71">
        <v>5.2929241340377069E-2</v>
      </c>
      <c r="BL10" s="71">
        <v>0.12269160024007313</v>
      </c>
      <c r="BM10" s="280">
        <v>0.10809761050533745</v>
      </c>
      <c r="BN10" s="274">
        <v>8.4762893099133471E-2</v>
      </c>
      <c r="BO10" s="71">
        <v>3.18157185705185E-2</v>
      </c>
      <c r="BP10" s="71">
        <v>8.7660181177286273E-2</v>
      </c>
      <c r="BQ10" s="280">
        <v>7.162231438222165E-2</v>
      </c>
      <c r="BR10" s="274">
        <v>0.21760883292499986</v>
      </c>
      <c r="BS10" s="71">
        <v>0.17949602961748268</v>
      </c>
      <c r="BT10" s="71">
        <v>0.25503995892856174</v>
      </c>
      <c r="BU10" s="280">
        <v>0.216354964519784</v>
      </c>
      <c r="BV10" s="274">
        <v>0.16725898804131284</v>
      </c>
      <c r="BW10" s="71">
        <v>0.28562630234677178</v>
      </c>
      <c r="BX10" s="71">
        <v>0.27972329383206207</v>
      </c>
      <c r="BY10" s="288">
        <v>0.24875105347255269</v>
      </c>
      <c r="BZ10" s="223">
        <v>0.17069340218814738</v>
      </c>
      <c r="CA10" s="66">
        <v>0.12444189245035338</v>
      </c>
      <c r="CB10" s="71">
        <v>0.13397048517319815</v>
      </c>
      <c r="CC10" s="71">
        <v>0.13607419180177491</v>
      </c>
      <c r="CD10" s="280">
        <v>0.13172325581906449</v>
      </c>
      <c r="CE10" s="274">
        <v>0.30064380779917699</v>
      </c>
      <c r="CF10" s="71">
        <v>0.14443965039405043</v>
      </c>
      <c r="CG10" s="71">
        <v>0.24920627217544117</v>
      </c>
      <c r="CH10" s="280">
        <v>0.24602742214193876</v>
      </c>
      <c r="CI10" s="274">
        <v>0.15289825619686864</v>
      </c>
      <c r="CJ10" s="71">
        <v>0.31379448035069007</v>
      </c>
      <c r="CK10" s="71">
        <v>0.20902837999934701</v>
      </c>
      <c r="CL10" s="280">
        <v>0.24450563048308616</v>
      </c>
      <c r="CM10" s="274">
        <v>0.19014326267601592</v>
      </c>
      <c r="CN10" s="71">
        <v>0.17321611013233257</v>
      </c>
      <c r="CO10" s="71">
        <v>0.15175408130839579</v>
      </c>
      <c r="CP10" s="288">
        <v>0.16926105973293162</v>
      </c>
      <c r="CQ10" s="223">
        <v>0.18983525455742128</v>
      </c>
      <c r="CR10" s="66">
        <v>7.3753449598327067E-2</v>
      </c>
      <c r="CS10" s="71">
        <v>8.6226129872074148E-2</v>
      </c>
      <c r="CT10" s="71">
        <v>9.4128867332755398E-2</v>
      </c>
      <c r="CU10" s="280">
        <v>8.5045966806553422E-2</v>
      </c>
      <c r="CV10" s="274">
        <v>0.12653466229385957</v>
      </c>
      <c r="CW10" s="71">
        <v>0.19735841996761766</v>
      </c>
      <c r="CX10" s="71">
        <v>0.24005801799693222</v>
      </c>
      <c r="CY10" s="280">
        <v>0.19117293398277496</v>
      </c>
      <c r="CZ10" s="274">
        <v>0.16745295359901821</v>
      </c>
      <c r="DA10" s="71">
        <v>0.28408200150632673</v>
      </c>
      <c r="DB10" s="71">
        <v>0.34030252417063328</v>
      </c>
      <c r="DC10" s="280">
        <v>0.27648213631659752</v>
      </c>
      <c r="DD10" s="274">
        <v>0.28625120302090445</v>
      </c>
      <c r="DE10" s="71">
        <v>0.16265620611213152</v>
      </c>
      <c r="DF10" s="71">
        <v>0.12531769392356168</v>
      </c>
      <c r="DG10" s="288">
        <v>0.19551445332678999</v>
      </c>
      <c r="DH10" s="223">
        <v>0.17982681150666247</v>
      </c>
      <c r="DI10" s="66">
        <v>0.10794264306273917</v>
      </c>
      <c r="DJ10" s="71"/>
      <c r="DK10" s="71"/>
      <c r="DL10" s="280">
        <v>0.10794264306273917</v>
      </c>
      <c r="DM10" s="274"/>
      <c r="DN10" s="71"/>
      <c r="DO10" s="71"/>
      <c r="DP10" s="280"/>
      <c r="DQ10" s="274"/>
      <c r="DR10" s="71"/>
      <c r="DS10" s="71"/>
      <c r="DT10" s="280"/>
      <c r="DU10" s="274"/>
      <c r="DV10" s="71"/>
      <c r="DW10" s="71"/>
      <c r="DX10" s="288"/>
      <c r="DY10" s="223">
        <v>0.10794264306273917</v>
      </c>
      <c r="EC10" s="227"/>
      <c r="ED10" s="295"/>
      <c r="EE10" s="228"/>
      <c r="EF10" s="228"/>
      <c r="EG10" s="228" t="s">
        <v>78</v>
      </c>
      <c r="EH10" s="231">
        <v>9</v>
      </c>
    </row>
    <row r="11" spans="1:138">
      <c r="A11" s="56" t="s">
        <v>30</v>
      </c>
      <c r="B11" s="57"/>
      <c r="C11" s="58">
        <v>1.2853142472440009E-2</v>
      </c>
      <c r="D11" s="59">
        <v>1.4882606829677365E-2</v>
      </c>
      <c r="E11" s="59">
        <v>5.908540387589431E-2</v>
      </c>
      <c r="F11" s="60">
        <v>1.2445031024830907E-2</v>
      </c>
      <c r="G11" s="61">
        <v>2.3450255795982741E-2</v>
      </c>
      <c r="H11" s="58">
        <v>1.0870001864118153E-2</v>
      </c>
      <c r="I11" s="59">
        <v>1.5415224065781165E-2</v>
      </c>
      <c r="J11" s="59">
        <v>2.1946385209404583E-2</v>
      </c>
      <c r="K11" s="60">
        <v>2.161808057076375E-2</v>
      </c>
      <c r="L11" s="61">
        <v>1.7113938268105013E-2</v>
      </c>
      <c r="M11" s="58">
        <v>7.4472991646841336E-3</v>
      </c>
      <c r="N11" s="59">
        <v>3.336106801010106E-2</v>
      </c>
      <c r="O11" s="59">
        <v>9.4409294775235658E-2</v>
      </c>
      <c r="P11" s="60">
        <v>8.2972226443318087E-2</v>
      </c>
      <c r="Q11" s="62">
        <v>5.1911327544642602E-2</v>
      </c>
      <c r="R11" s="58">
        <v>4.7611732317782103E-2</v>
      </c>
      <c r="S11" s="63">
        <v>4.7183399517486332E-2</v>
      </c>
      <c r="T11" s="63">
        <v>0.11706354743958568</v>
      </c>
      <c r="U11" s="60">
        <v>2.8984709536375677E-2</v>
      </c>
      <c r="V11" s="62">
        <v>5.609929118331472E-2</v>
      </c>
      <c r="W11" s="58">
        <v>4.7994127044616523E-2</v>
      </c>
      <c r="X11" s="63">
        <v>9.6018603968979571E-2</v>
      </c>
      <c r="Y11" s="63">
        <v>0.1603741031348917</v>
      </c>
      <c r="Z11" s="60">
        <v>9.1531653620393214E-2</v>
      </c>
      <c r="AA11" s="62">
        <v>8.9078432234235477E-2</v>
      </c>
      <c r="AB11" s="58">
        <v>3.108409798302585E-2</v>
      </c>
      <c r="AC11" s="63">
        <v>7.3029311895035948E-2</v>
      </c>
      <c r="AD11" s="63">
        <v>5.1058232833581546E-2</v>
      </c>
      <c r="AE11" s="279">
        <v>5.5353340968621302E-2</v>
      </c>
      <c r="AF11" s="61">
        <v>1.8196277602218945E-2</v>
      </c>
      <c r="AG11" s="63">
        <v>0.1855610133826745</v>
      </c>
      <c r="AH11" s="63">
        <v>1.9604494755457835E-2</v>
      </c>
      <c r="AI11" s="279">
        <v>7.7077026094499179E-2</v>
      </c>
      <c r="AJ11" s="61">
        <v>1.4352312302110504E-2</v>
      </c>
      <c r="AK11" s="63">
        <v>1.5512302257094627E-2</v>
      </c>
      <c r="AL11" s="63">
        <v>6.9501437613757641E-2</v>
      </c>
      <c r="AM11" s="279">
        <v>4.4133410089723303E-2</v>
      </c>
      <c r="AN11" s="61">
        <v>3.752911635935359E-2</v>
      </c>
      <c r="AO11" s="63">
        <v>4.7848021821239373E-2</v>
      </c>
      <c r="AP11" s="63">
        <v>4.3601678665622444E-2</v>
      </c>
      <c r="AQ11" s="287">
        <v>4.294066846762875E-2</v>
      </c>
      <c r="AR11" s="222">
        <v>5.4865068014179626E-2</v>
      </c>
      <c r="AS11" s="58">
        <v>1.3828343965635807E-2</v>
      </c>
      <c r="AT11" s="63">
        <v>5.4592570101591971E-2</v>
      </c>
      <c r="AU11" s="63">
        <v>2.6186680906393808E-2</v>
      </c>
      <c r="AV11" s="279">
        <v>3.4335857377587389E-2</v>
      </c>
      <c r="AW11" s="61">
        <v>3.9744230156073576E-2</v>
      </c>
      <c r="AX11" s="63">
        <v>0.23384821916069226</v>
      </c>
      <c r="AY11" s="63">
        <v>0.18004616059438713</v>
      </c>
      <c r="AZ11" s="279">
        <v>0.15534959979318019</v>
      </c>
      <c r="BA11" s="61">
        <v>2.5760376078339347E-2</v>
      </c>
      <c r="BB11" s="63">
        <v>7.1589039555481043E-2</v>
      </c>
      <c r="BC11" s="63">
        <v>0.11294953235606547</v>
      </c>
      <c r="BD11" s="279">
        <v>7.2007071525942198E-2</v>
      </c>
      <c r="BE11" s="61">
        <v>0.26787145843316129</v>
      </c>
      <c r="BF11" s="63">
        <v>0.21998063370296281</v>
      </c>
      <c r="BG11" s="63">
        <v>2.0712179993426418E-3</v>
      </c>
      <c r="BH11" s="287">
        <v>0.1822559024673123</v>
      </c>
      <c r="BI11" s="222">
        <v>0.1119299809840999</v>
      </c>
      <c r="BJ11" s="58">
        <v>8.2877377143130759E-2</v>
      </c>
      <c r="BK11" s="63">
        <v>3.593256562279034E-2</v>
      </c>
      <c r="BL11" s="63">
        <v>7.908937688170406E-2</v>
      </c>
      <c r="BM11" s="279">
        <v>6.4581400385557153E-2</v>
      </c>
      <c r="BN11" s="61">
        <v>5.833744664208184E-2</v>
      </c>
      <c r="BO11" s="63">
        <v>2.5282188944975401E-2</v>
      </c>
      <c r="BP11" s="63">
        <v>8.3661586965989701E-2</v>
      </c>
      <c r="BQ11" s="279">
        <v>5.5926304712576626E-2</v>
      </c>
      <c r="BR11" s="61">
        <v>0.16018269976743774</v>
      </c>
      <c r="BS11" s="63">
        <v>0.164195737002821</v>
      </c>
      <c r="BT11" s="63">
        <v>0.19320805568946203</v>
      </c>
      <c r="BU11" s="279">
        <v>0.17210125542943988</v>
      </c>
      <c r="BV11" s="61">
        <v>0.13886982205055798</v>
      </c>
      <c r="BW11" s="63">
        <v>0.22100409965493381</v>
      </c>
      <c r="BX11" s="63">
        <v>0.12187193670936573</v>
      </c>
      <c r="BY11" s="287">
        <v>0.15169856929030318</v>
      </c>
      <c r="BZ11" s="222">
        <v>0.11449036857411084</v>
      </c>
      <c r="CA11" s="58">
        <v>6.9148191323607805E-2</v>
      </c>
      <c r="CB11" s="63">
        <v>8.3290299729124648E-2</v>
      </c>
      <c r="CC11" s="63">
        <v>0.10475575149415151</v>
      </c>
      <c r="CD11" s="279">
        <v>8.6384064430362464E-2</v>
      </c>
      <c r="CE11" s="61">
        <v>0.21524559397008683</v>
      </c>
      <c r="CF11" s="63">
        <v>0.11854503859875468</v>
      </c>
      <c r="CG11" s="63">
        <v>0.23668339386977105</v>
      </c>
      <c r="CH11" s="279">
        <v>0.20010312751226483</v>
      </c>
      <c r="CI11" s="61">
        <v>0.1436023000081208</v>
      </c>
      <c r="CJ11" s="63">
        <v>0.2593900865045779</v>
      </c>
      <c r="CK11" s="63">
        <v>0.16286802529121314</v>
      </c>
      <c r="CL11" s="279">
        <v>0.20324942494823137</v>
      </c>
      <c r="CM11" s="61">
        <v>0.14074095768736961</v>
      </c>
      <c r="CN11" s="63">
        <v>9.2390318524153692E-2</v>
      </c>
      <c r="CO11" s="63">
        <v>9.9730093046827187E-2</v>
      </c>
      <c r="CP11" s="287">
        <v>0.11100716037000348</v>
      </c>
      <c r="CQ11" s="222">
        <v>0.14160684034786611</v>
      </c>
      <c r="CR11" s="58">
        <v>4.8423650722718259E-2</v>
      </c>
      <c r="CS11" s="63">
        <v>5.388126023588885E-2</v>
      </c>
      <c r="CT11" s="63">
        <v>7.4514866625341805E-2</v>
      </c>
      <c r="CU11" s="279">
        <v>5.8423761927321342E-2</v>
      </c>
      <c r="CV11" s="61">
        <v>5.6429128660690601E-2</v>
      </c>
      <c r="CW11" s="63">
        <v>8.5359612341057198E-2</v>
      </c>
      <c r="CX11" s="63">
        <v>0.16263570490554843</v>
      </c>
      <c r="CY11" s="279">
        <v>0.10733699143814569</v>
      </c>
      <c r="CZ11" s="61">
        <v>0.14150668111484896</v>
      </c>
      <c r="DA11" s="63">
        <v>0.20976164269187988</v>
      </c>
      <c r="DB11" s="63">
        <v>0.29102022288070717</v>
      </c>
      <c r="DC11" s="279">
        <v>0.22570873887596699</v>
      </c>
      <c r="DD11" s="61">
        <v>0.24830434522347317</v>
      </c>
      <c r="DE11" s="63">
        <v>0.12997740957472817</v>
      </c>
      <c r="DF11" s="63">
        <v>4.9580286689985598E-2</v>
      </c>
      <c r="DG11" s="287">
        <v>0.14684717488604496</v>
      </c>
      <c r="DH11" s="222">
        <v>0.13010541719598859</v>
      </c>
      <c r="DI11" s="58">
        <v>9.7288860549420403E-2</v>
      </c>
      <c r="DJ11" s="63"/>
      <c r="DK11" s="63"/>
      <c r="DL11" s="279">
        <v>9.7288860549420403E-2</v>
      </c>
      <c r="DM11" s="61"/>
      <c r="DN11" s="63"/>
      <c r="DO11" s="63"/>
      <c r="DP11" s="279"/>
      <c r="DQ11" s="61"/>
      <c r="DR11" s="63"/>
      <c r="DS11" s="63"/>
      <c r="DT11" s="279"/>
      <c r="DU11" s="61"/>
      <c r="DV11" s="63"/>
      <c r="DW11" s="63"/>
      <c r="DX11" s="287"/>
      <c r="DY11" s="222">
        <v>9.7288860549420403E-2</v>
      </c>
      <c r="EC11" s="227"/>
      <c r="ED11" s="295"/>
      <c r="EE11" s="228"/>
      <c r="EF11" s="228" t="s">
        <v>79</v>
      </c>
      <c r="EG11" s="228" t="s">
        <v>80</v>
      </c>
      <c r="EH11" s="231">
        <v>9.99</v>
      </c>
    </row>
    <row r="12" spans="1:138">
      <c r="A12" s="56" t="s">
        <v>31</v>
      </c>
      <c r="B12" s="57"/>
      <c r="C12" s="58">
        <v>1.5381800813345999E-2</v>
      </c>
      <c r="D12" s="59">
        <v>2.8422788716923595E-3</v>
      </c>
      <c r="E12" s="59">
        <v>2.3188918829703996E-2</v>
      </c>
      <c r="F12" s="60">
        <v>1.6107593253069419E-2</v>
      </c>
      <c r="G12" s="61">
        <v>1.4999736075923396E-2</v>
      </c>
      <c r="H12" s="58">
        <v>1.8090094456866095E-2</v>
      </c>
      <c r="I12" s="59">
        <v>3.4252986403210089E-2</v>
      </c>
      <c r="J12" s="59">
        <v>2.8630131736296218E-2</v>
      </c>
      <c r="K12" s="60">
        <v>4.7540281634903918E-2</v>
      </c>
      <c r="L12" s="61">
        <v>3.2180793089763564E-2</v>
      </c>
      <c r="M12" s="58">
        <v>4.1775013668223802E-2</v>
      </c>
      <c r="N12" s="59">
        <v>6.0352929411762686E-2</v>
      </c>
      <c r="O12" s="59">
        <v>1.6673826530576735E-2</v>
      </c>
      <c r="P12" s="60">
        <v>4.6125777557985664E-2</v>
      </c>
      <c r="Q12" s="62">
        <v>4.1997801185400606E-2</v>
      </c>
      <c r="R12" s="58">
        <v>5.161512501233198E-2</v>
      </c>
      <c r="S12" s="63">
        <v>4.1468772769417732E-2</v>
      </c>
      <c r="T12" s="63">
        <v>2.0360201331012878E-2</v>
      </c>
      <c r="U12" s="60">
        <v>4.6164343952797296E-2</v>
      </c>
      <c r="V12" s="62">
        <v>4.1733046694267494E-2</v>
      </c>
      <c r="W12" s="58">
        <v>9.1409303612304454E-2</v>
      </c>
      <c r="X12" s="63">
        <v>8.3668874442208871E-2</v>
      </c>
      <c r="Y12" s="63">
        <v>1.5112354834972655E-2</v>
      </c>
      <c r="Z12" s="60">
        <v>5.5656088694338773E-2</v>
      </c>
      <c r="AA12" s="62">
        <v>6.6311334705317235E-2</v>
      </c>
      <c r="AB12" s="58">
        <v>2.1574152695499074E-2</v>
      </c>
      <c r="AC12" s="63">
        <v>6.5660506484539263E-2</v>
      </c>
      <c r="AD12" s="63">
        <v>4.6928981522969926E-2</v>
      </c>
      <c r="AE12" s="279">
        <v>4.8466069002364984E-2</v>
      </c>
      <c r="AF12" s="61">
        <v>5.8072541383070346E-3</v>
      </c>
      <c r="AG12" s="63">
        <v>3.0371996022852208E-2</v>
      </c>
      <c r="AH12" s="63">
        <v>1.5333759480918335E-4</v>
      </c>
      <c r="AI12" s="279">
        <v>1.2406681409229016E-2</v>
      </c>
      <c r="AJ12" s="61">
        <v>0</v>
      </c>
      <c r="AK12" s="63">
        <v>3.9175589526103276E-2</v>
      </c>
      <c r="AL12" s="63">
        <v>1.1080816752016208E-2</v>
      </c>
      <c r="AM12" s="279">
        <v>1.8450204291944241E-2</v>
      </c>
      <c r="AN12" s="61">
        <v>4.7619925329819575E-2</v>
      </c>
      <c r="AO12" s="63">
        <v>2.2337418707391588E-2</v>
      </c>
      <c r="AP12" s="63">
        <v>5.4020748250223807E-2</v>
      </c>
      <c r="AQ12" s="287">
        <v>4.1821804647068021E-2</v>
      </c>
      <c r="AR12" s="222">
        <v>3.5380881158397076E-2</v>
      </c>
      <c r="AS12" s="58">
        <v>8.3938370898452991E-2</v>
      </c>
      <c r="AT12" s="63">
        <v>4.1565764786950683E-2</v>
      </c>
      <c r="AU12" s="63">
        <v>4.4359918553354576E-2</v>
      </c>
      <c r="AV12" s="279">
        <v>5.5922249680722055E-2</v>
      </c>
      <c r="AW12" s="61">
        <v>2.6978094815482277E-2</v>
      </c>
      <c r="AX12" s="63">
        <v>1.4071796705166926E-2</v>
      </c>
      <c r="AY12" s="63">
        <v>3.9248646089224109E-3</v>
      </c>
      <c r="AZ12" s="279">
        <v>1.509276647492056E-2</v>
      </c>
      <c r="BA12" s="61">
        <v>4.3931764915032725E-3</v>
      </c>
      <c r="BB12" s="63">
        <v>1.3981801568797554E-3</v>
      </c>
      <c r="BC12" s="63">
        <v>2.2684935508960218E-2</v>
      </c>
      <c r="BD12" s="279">
        <v>1.0020360401649768E-2</v>
      </c>
      <c r="BE12" s="61">
        <v>4.5717932658793085E-2</v>
      </c>
      <c r="BF12" s="63">
        <v>2.8712160771309541E-2</v>
      </c>
      <c r="BG12" s="63">
        <v>8.0327721686036357E-2</v>
      </c>
      <c r="BH12" s="287">
        <v>4.8240027618816454E-2</v>
      </c>
      <c r="BI12" s="222">
        <v>3.7206454281514048E-2</v>
      </c>
      <c r="BJ12" s="58">
        <v>6.8583648564676233E-2</v>
      </c>
      <c r="BK12" s="63">
        <v>1.6997188620148422E-2</v>
      </c>
      <c r="BL12" s="63">
        <v>4.3602317151434707E-2</v>
      </c>
      <c r="BM12" s="279">
        <v>4.3516292093750408E-2</v>
      </c>
      <c r="BN12" s="61">
        <v>2.6425953427150452E-2</v>
      </c>
      <c r="BO12" s="63">
        <v>6.5335811530211054E-3</v>
      </c>
      <c r="BP12" s="63">
        <v>3.9984300092210413E-3</v>
      </c>
      <c r="BQ12" s="279">
        <v>1.5696232135767974E-2</v>
      </c>
      <c r="BR12" s="61">
        <v>5.7426223949076878E-2</v>
      </c>
      <c r="BS12" s="63">
        <v>1.5300952062658964E-2</v>
      </c>
      <c r="BT12" s="63">
        <v>6.1832682553115602E-2</v>
      </c>
      <c r="BU12" s="279">
        <v>4.4254216189295523E-2</v>
      </c>
      <c r="BV12" s="61">
        <v>2.8389490697582363E-2</v>
      </c>
      <c r="BW12" s="63">
        <v>6.4622395970850233E-2</v>
      </c>
      <c r="BX12" s="63">
        <v>0.15785359788206063</v>
      </c>
      <c r="BY12" s="287">
        <v>9.7053657262094653E-2</v>
      </c>
      <c r="BZ12" s="222">
        <v>5.6203580149558521E-2</v>
      </c>
      <c r="CA12" s="58">
        <v>5.5294453173800995E-2</v>
      </c>
      <c r="CB12" s="63">
        <v>5.0681025986500233E-2</v>
      </c>
      <c r="CC12" s="63">
        <v>3.1319275611457163E-2</v>
      </c>
      <c r="CD12" s="279">
        <v>4.5340002376497171E-2</v>
      </c>
      <c r="CE12" s="61">
        <v>8.5399682258029033E-2</v>
      </c>
      <c r="CF12" s="63">
        <v>2.5894947728753896E-2</v>
      </c>
      <c r="CG12" s="63">
        <v>1.2522780039452853E-2</v>
      </c>
      <c r="CH12" s="279">
        <v>4.5924948811045377E-2</v>
      </c>
      <c r="CI12" s="61">
        <v>9.2961349433857178E-3</v>
      </c>
      <c r="CJ12" s="63">
        <v>5.4405375030782174E-2</v>
      </c>
      <c r="CK12" s="63">
        <v>4.6161068178183134E-2</v>
      </c>
      <c r="CL12" s="279">
        <v>4.125691685800216E-2</v>
      </c>
      <c r="CM12" s="61">
        <v>4.9402562586841621E-2</v>
      </c>
      <c r="CN12" s="63">
        <v>8.0826781546043475E-2</v>
      </c>
      <c r="CO12" s="63">
        <v>5.2024758637524857E-2</v>
      </c>
      <c r="CP12" s="287">
        <v>5.8254560086969227E-2</v>
      </c>
      <c r="CQ12" s="222">
        <v>4.8229129392977167E-2</v>
      </c>
      <c r="CR12" s="58">
        <v>2.5330274644585586E-2</v>
      </c>
      <c r="CS12" s="63">
        <v>3.2345108329365956E-2</v>
      </c>
      <c r="CT12" s="63">
        <v>1.9614381327439916E-2</v>
      </c>
      <c r="CU12" s="279">
        <v>2.6622552050853895E-2</v>
      </c>
      <c r="CV12" s="61">
        <v>7.0105391545406515E-2</v>
      </c>
      <c r="CW12" s="63">
        <v>0.11200092892102448</v>
      </c>
      <c r="CX12" s="63">
        <v>7.7422068274485986E-2</v>
      </c>
      <c r="CY12" s="279">
        <v>8.383633831168627E-2</v>
      </c>
      <c r="CZ12" s="61">
        <v>2.5947222205328316E-2</v>
      </c>
      <c r="DA12" s="63">
        <v>7.4321134419323157E-2</v>
      </c>
      <c r="DB12" s="63">
        <v>4.9284010287374301E-2</v>
      </c>
      <c r="DC12" s="279">
        <v>5.0774613456224166E-2</v>
      </c>
      <c r="DD12" s="61">
        <v>3.7947867678562744E-2</v>
      </c>
      <c r="DE12" s="63">
        <v>3.2679696763948912E-2</v>
      </c>
      <c r="DF12" s="63">
        <v>7.5737705515686427E-2</v>
      </c>
      <c r="DG12" s="287">
        <v>4.866802197717647E-2</v>
      </c>
      <c r="DH12" s="222">
        <v>4.9722054272264123E-2</v>
      </c>
      <c r="DI12" s="58">
        <v>1.0653913049275867E-2</v>
      </c>
      <c r="DJ12" s="63"/>
      <c r="DK12" s="63"/>
      <c r="DL12" s="279">
        <v>1.0653913049275867E-2</v>
      </c>
      <c r="DM12" s="61"/>
      <c r="DN12" s="63"/>
      <c r="DO12" s="63"/>
      <c r="DP12" s="279"/>
      <c r="DQ12" s="61"/>
      <c r="DR12" s="63"/>
      <c r="DS12" s="63"/>
      <c r="DT12" s="279"/>
      <c r="DU12" s="61"/>
      <c r="DV12" s="63"/>
      <c r="DW12" s="63"/>
      <c r="DX12" s="287"/>
      <c r="DY12" s="222">
        <v>1.0653913049275867E-2</v>
      </c>
      <c r="EC12" s="227"/>
      <c r="ED12" s="295"/>
      <c r="EE12" s="228"/>
      <c r="EF12" s="228" t="s">
        <v>382</v>
      </c>
      <c r="EG12" s="228" t="s">
        <v>383</v>
      </c>
      <c r="EH12" s="231">
        <v>34</v>
      </c>
    </row>
    <row r="13" spans="1:138">
      <c r="A13" s="64" t="s">
        <v>5</v>
      </c>
      <c r="B13" s="65">
        <f>$EJ$71</f>
        <v>319.89999999999998</v>
      </c>
      <c r="C13" s="66">
        <v>2.4388622110265521E-2</v>
      </c>
      <c r="D13" s="67">
        <v>6.0451665363451621E-3</v>
      </c>
      <c r="E13" s="67">
        <v>2.5537446135620905E-2</v>
      </c>
      <c r="F13" s="68">
        <v>1.8110839822472004E-2</v>
      </c>
      <c r="G13" s="69">
        <v>1.9495012921591913E-2</v>
      </c>
      <c r="H13" s="66">
        <v>2.4805722325227986E-2</v>
      </c>
      <c r="I13" s="67">
        <v>3.2431633829054403E-2</v>
      </c>
      <c r="J13" s="67">
        <v>3.0907697927605688E-2</v>
      </c>
      <c r="K13" s="68">
        <v>4.6502095075729444E-2</v>
      </c>
      <c r="L13" s="69">
        <v>3.4012595548001186E-2</v>
      </c>
      <c r="M13" s="66">
        <v>3.9844253583270935E-2</v>
      </c>
      <c r="N13" s="67">
        <v>5.8682593775175255E-2</v>
      </c>
      <c r="O13" s="67">
        <v>2.6397557212695381E-2</v>
      </c>
      <c r="P13" s="68">
        <v>5.0996293789721127E-2</v>
      </c>
      <c r="Q13" s="70">
        <v>4.4366163180421025E-2</v>
      </c>
      <c r="R13" s="66">
        <v>4.5695031470076385E-2</v>
      </c>
      <c r="S13" s="71">
        <v>3.5296626602131405E-2</v>
      </c>
      <c r="T13" s="71">
        <v>2.9103765613899473E-2</v>
      </c>
      <c r="U13" s="68">
        <v>4.0182442786744973E-2</v>
      </c>
      <c r="V13" s="70">
        <v>3.8523201571644773E-2</v>
      </c>
      <c r="W13" s="66">
        <v>9.8793363677918036E-2</v>
      </c>
      <c r="X13" s="71">
        <v>0.15464444332087876</v>
      </c>
      <c r="Y13" s="71">
        <v>0.1121265792425943</v>
      </c>
      <c r="Z13" s="68">
        <v>6.9019715989191377E-2</v>
      </c>
      <c r="AA13" s="70">
        <v>0.10219247976514781</v>
      </c>
      <c r="AB13" s="66">
        <v>3.151904324704765E-2</v>
      </c>
      <c r="AC13" s="71">
        <v>5.6712345952666852E-2</v>
      </c>
      <c r="AD13" s="71">
        <v>5.5414586224486972E-2</v>
      </c>
      <c r="AE13" s="280">
        <v>4.8719399136953771E-2</v>
      </c>
      <c r="AF13" s="274">
        <v>5.8025930416641018E-3</v>
      </c>
      <c r="AG13" s="71">
        <v>7.1479720677330522E-2</v>
      </c>
      <c r="AH13" s="71">
        <v>6.1855135273190451E-4</v>
      </c>
      <c r="AI13" s="280">
        <v>3.1302430158627249E-2</v>
      </c>
      <c r="AJ13" s="274">
        <v>1.6937904225053834E-6</v>
      </c>
      <c r="AK13" s="71">
        <v>3.8749000839013975E-2</v>
      </c>
      <c r="AL13" s="71">
        <v>3.4256310430317558E-2</v>
      </c>
      <c r="AM13" s="280">
        <v>2.8563659404282286E-2</v>
      </c>
      <c r="AN13" s="274">
        <v>3.100618809480498E-2</v>
      </c>
      <c r="AO13" s="71">
        <v>3.5509499842486469E-2</v>
      </c>
      <c r="AP13" s="71">
        <v>5.3140559957285637E-2</v>
      </c>
      <c r="AQ13" s="288">
        <v>4.0636261411084208E-2</v>
      </c>
      <c r="AR13" s="223">
        <v>4.0011435801144905E-2</v>
      </c>
      <c r="AS13" s="66">
        <v>8.9325449338737886E-2</v>
      </c>
      <c r="AT13" s="71">
        <v>6.1229508670721557E-2</v>
      </c>
      <c r="AU13" s="71">
        <v>3.1059958492651554E-2</v>
      </c>
      <c r="AV13" s="280">
        <v>6.0215940641327147E-2</v>
      </c>
      <c r="AW13" s="274">
        <v>2.9486476355316833E-2</v>
      </c>
      <c r="AX13" s="71">
        <v>2.5046607807375498E-2</v>
      </c>
      <c r="AY13" s="71">
        <v>1.0093092712090626E-2</v>
      </c>
      <c r="AZ13" s="280">
        <v>2.1962800274215988E-2</v>
      </c>
      <c r="BA13" s="274">
        <v>4.8733454284994853E-3</v>
      </c>
      <c r="BB13" s="71">
        <v>2.5995529574992389E-3</v>
      </c>
      <c r="BC13" s="71">
        <v>2.051658858071807E-2</v>
      </c>
      <c r="BD13" s="280">
        <v>1.0892643798766831E-2</v>
      </c>
      <c r="BE13" s="274">
        <v>6.2532022985118257E-2</v>
      </c>
      <c r="BF13" s="71">
        <v>5.1308737688225289E-2</v>
      </c>
      <c r="BG13" s="71">
        <v>7.030037621611307E-2</v>
      </c>
      <c r="BH13" s="288">
        <v>6.0637545153535803E-2</v>
      </c>
      <c r="BI13" s="223">
        <v>4.483851074421466E-2</v>
      </c>
      <c r="BJ13" s="66">
        <v>7.0824740000273778E-2</v>
      </c>
      <c r="BK13" s="71">
        <v>3.5163643909780773E-2</v>
      </c>
      <c r="BL13" s="71">
        <v>2.512941607293993E-2</v>
      </c>
      <c r="BM13" s="280">
        <v>4.5225161844983611E-2</v>
      </c>
      <c r="BN13" s="274">
        <v>3.2726995293472255E-2</v>
      </c>
      <c r="BO13" s="71">
        <v>4.0610906459055424E-3</v>
      </c>
      <c r="BP13" s="71">
        <v>5.8865551132060451E-3</v>
      </c>
      <c r="BQ13" s="280">
        <v>1.7394361087597156E-2</v>
      </c>
      <c r="BR13" s="274">
        <v>5.7417600606211969E-2</v>
      </c>
      <c r="BS13" s="71">
        <v>2.9140566225097406E-2</v>
      </c>
      <c r="BT13" s="71">
        <v>9.5153570254458225E-2</v>
      </c>
      <c r="BU13" s="280">
        <v>6.115212716614004E-2</v>
      </c>
      <c r="BV13" s="274">
        <v>4.1667205315764878E-2</v>
      </c>
      <c r="BW13" s="71">
        <v>4.8005940225393617E-2</v>
      </c>
      <c r="BX13" s="71">
        <v>0.1500504902884616</v>
      </c>
      <c r="BY13" s="288">
        <v>9.3296607085083499E-2</v>
      </c>
      <c r="BZ13" s="223">
        <v>5.9351621213305727E-2</v>
      </c>
      <c r="CA13" s="66">
        <v>4.657591026573963E-2</v>
      </c>
      <c r="CB13" s="71">
        <v>6.8489436380658381E-2</v>
      </c>
      <c r="CC13" s="71">
        <v>4.030288701156344E-2</v>
      </c>
      <c r="CD13" s="280">
        <v>5.0621640720226381E-2</v>
      </c>
      <c r="CE13" s="274">
        <v>0.12103827289563736</v>
      </c>
      <c r="CF13" s="71">
        <v>3.6451180612485604E-2</v>
      </c>
      <c r="CG13" s="71">
        <v>5.416234969257655E-2</v>
      </c>
      <c r="CH13" s="280">
        <v>8.3282969163893453E-2</v>
      </c>
      <c r="CI13" s="274">
        <v>2.0938442940194233E-2</v>
      </c>
      <c r="CJ13" s="71">
        <v>0.10231223658643004</v>
      </c>
      <c r="CK13" s="71">
        <v>5.6702811834482877E-2</v>
      </c>
      <c r="CL13" s="280">
        <v>6.6837153973925742E-2</v>
      </c>
      <c r="CM13" s="274">
        <v>5.0069501927342407E-2</v>
      </c>
      <c r="CN13" s="71">
        <v>4.7810411441941369E-2</v>
      </c>
      <c r="CO13" s="71">
        <v>7.9203148456722189E-2</v>
      </c>
      <c r="CP13" s="288">
        <v>6.158063409356828E-2</v>
      </c>
      <c r="CQ13" s="223">
        <v>6.3377718748341874E-2</v>
      </c>
      <c r="CR13" s="66">
        <v>4.2800616929506284E-2</v>
      </c>
      <c r="CS13" s="71">
        <v>3.460539193273042E-2</v>
      </c>
      <c r="CT13" s="71">
        <v>3.1368661924947847E-2</v>
      </c>
      <c r="CU13" s="280">
        <v>3.6394747574509133E-2</v>
      </c>
      <c r="CV13" s="274">
        <v>6.4109738702004648E-2</v>
      </c>
      <c r="CW13" s="71">
        <v>8.939976364670281E-2</v>
      </c>
      <c r="CX13" s="71">
        <v>8.6764114970210401E-2</v>
      </c>
      <c r="CY13" s="280">
        <v>7.998427610752723E-2</v>
      </c>
      <c r="CZ13" s="274">
        <v>5.0460699276876152E-2</v>
      </c>
      <c r="DA13" s="71">
        <v>0.10239258528581499</v>
      </c>
      <c r="DB13" s="71">
        <v>0.13179034994077229</v>
      </c>
      <c r="DC13" s="280">
        <v>0.1002237700626637</v>
      </c>
      <c r="DD13" s="274">
        <v>8.1202779703128211E-2</v>
      </c>
      <c r="DE13" s="71">
        <v>6.7129958302105788E-2</v>
      </c>
      <c r="DF13" s="71">
        <v>7.3977605242231737E-2</v>
      </c>
      <c r="DG13" s="288">
        <v>7.3898207257332593E-2</v>
      </c>
      <c r="DH13" s="223">
        <v>7.0025333391584191E-2</v>
      </c>
      <c r="DI13" s="66">
        <v>1.4964720847001426E-2</v>
      </c>
      <c r="DJ13" s="71"/>
      <c r="DK13" s="71"/>
      <c r="DL13" s="280">
        <v>1.4964720847001426E-2</v>
      </c>
      <c r="DM13" s="274"/>
      <c r="DN13" s="71"/>
      <c r="DO13" s="71"/>
      <c r="DP13" s="280"/>
      <c r="DQ13" s="274"/>
      <c r="DR13" s="71"/>
      <c r="DS13" s="71"/>
      <c r="DT13" s="280"/>
      <c r="DU13" s="274"/>
      <c r="DV13" s="71"/>
      <c r="DW13" s="71"/>
      <c r="DX13" s="288"/>
      <c r="DY13" s="223">
        <v>1.4964720847001426E-2</v>
      </c>
      <c r="EC13" s="227"/>
      <c r="ED13" s="295"/>
      <c r="EE13" s="228"/>
      <c r="EF13" s="228" t="s">
        <v>83</v>
      </c>
      <c r="EG13" s="228" t="s">
        <v>84</v>
      </c>
      <c r="EH13" s="231">
        <v>36</v>
      </c>
    </row>
    <row r="14" spans="1:138">
      <c r="A14" s="56" t="s">
        <v>30</v>
      </c>
      <c r="B14" s="57"/>
      <c r="C14" s="58">
        <v>0</v>
      </c>
      <c r="D14" s="59">
        <v>0</v>
      </c>
      <c r="E14" s="59">
        <v>0</v>
      </c>
      <c r="F14" s="60">
        <v>4.7576406555095165E-4</v>
      </c>
      <c r="G14" s="61">
        <v>1.3744538083255626E-4</v>
      </c>
      <c r="H14" s="58">
        <v>1.2016772220860048E-5</v>
      </c>
      <c r="I14" s="59">
        <v>0</v>
      </c>
      <c r="J14" s="59">
        <v>9.4726517743699129E-4</v>
      </c>
      <c r="K14" s="60">
        <v>5.9004594253705511E-4</v>
      </c>
      <c r="L14" s="61">
        <v>3.6327165378022112E-4</v>
      </c>
      <c r="M14" s="58">
        <v>0</v>
      </c>
      <c r="N14" s="59">
        <v>3.1039769454946442E-7</v>
      </c>
      <c r="O14" s="59">
        <v>4.1671015490976678E-3</v>
      </c>
      <c r="P14" s="60">
        <v>2.8938600986453788E-6</v>
      </c>
      <c r="Q14" s="62">
        <v>7.2228520559503224E-4</v>
      </c>
      <c r="R14" s="58">
        <v>6.1886469213418807E-4</v>
      </c>
      <c r="S14" s="63">
        <v>0</v>
      </c>
      <c r="T14" s="63">
        <v>2.010042184197276E-3</v>
      </c>
      <c r="U14" s="60">
        <v>6.0686520245670688E-3</v>
      </c>
      <c r="V14" s="62">
        <v>2.462429377072172E-3</v>
      </c>
      <c r="W14" s="58">
        <v>8.5628264333653774E-3</v>
      </c>
      <c r="X14" s="63">
        <v>5.048776306409275E-2</v>
      </c>
      <c r="Y14" s="63">
        <v>8.815482011401328E-2</v>
      </c>
      <c r="Z14" s="60">
        <v>1.5074884895252463E-2</v>
      </c>
      <c r="AA14" s="62">
        <v>3.2689879124058428E-2</v>
      </c>
      <c r="AB14" s="58">
        <v>0</v>
      </c>
      <c r="AC14" s="63">
        <v>0</v>
      </c>
      <c r="AD14" s="63">
        <v>1.0545161108086338E-2</v>
      </c>
      <c r="AE14" s="279">
        <v>3.1460010692785922E-3</v>
      </c>
      <c r="AF14" s="61">
        <v>0</v>
      </c>
      <c r="AG14" s="63">
        <v>3.6705654952307452E-2</v>
      </c>
      <c r="AH14" s="63">
        <v>0</v>
      </c>
      <c r="AI14" s="279">
        <v>1.5085260942757812E-2</v>
      </c>
      <c r="AJ14" s="61">
        <v>1.6937904225053834E-6</v>
      </c>
      <c r="AK14" s="63">
        <v>1.6546822691348511E-3</v>
      </c>
      <c r="AL14" s="63">
        <v>8.9983101634963177E-6</v>
      </c>
      <c r="AM14" s="279">
        <v>7.2169762278425785E-4</v>
      </c>
      <c r="AN14" s="61">
        <v>0</v>
      </c>
      <c r="AO14" s="63">
        <v>0</v>
      </c>
      <c r="AP14" s="63">
        <v>0</v>
      </c>
      <c r="AQ14" s="287">
        <v>0</v>
      </c>
      <c r="AR14" s="222">
        <v>4.0262791407306457E-3</v>
      </c>
      <c r="AS14" s="58">
        <v>1.6417775930179796E-3</v>
      </c>
      <c r="AT14" s="63">
        <v>2.2704079186223092E-3</v>
      </c>
      <c r="AU14" s="63">
        <v>0</v>
      </c>
      <c r="AV14" s="279">
        <v>1.4735111210571507E-3</v>
      </c>
      <c r="AW14" s="61">
        <v>1.3982078687440746E-3</v>
      </c>
      <c r="AX14" s="63">
        <v>0</v>
      </c>
      <c r="AY14" s="63">
        <v>7.6743028600896398E-5</v>
      </c>
      <c r="AZ14" s="279">
        <v>5.1596594096879362E-4</v>
      </c>
      <c r="BA14" s="61">
        <v>3.2187224390530981E-4</v>
      </c>
      <c r="BB14" s="63">
        <v>0</v>
      </c>
      <c r="BC14" s="63">
        <v>0</v>
      </c>
      <c r="BD14" s="279">
        <v>9.6365675617074903E-5</v>
      </c>
      <c r="BE14" s="61">
        <v>4.5375742750941371E-6</v>
      </c>
      <c r="BF14" s="63">
        <v>1.7789114357040429E-3</v>
      </c>
      <c r="BG14" s="63">
        <v>0</v>
      </c>
      <c r="BH14" s="287">
        <v>6.4064715896018014E-4</v>
      </c>
      <c r="BI14" s="222">
        <v>7.8289621015888221E-4</v>
      </c>
      <c r="BJ14" s="58">
        <v>8.7307634641506718E-4</v>
      </c>
      <c r="BK14" s="63">
        <v>0</v>
      </c>
      <c r="BL14" s="63">
        <v>1.0988881242667973E-4</v>
      </c>
      <c r="BM14" s="279">
        <v>3.7628118237459054E-4</v>
      </c>
      <c r="BN14" s="61">
        <v>0</v>
      </c>
      <c r="BO14" s="63">
        <v>0</v>
      </c>
      <c r="BP14" s="63">
        <v>1.7344173441734797E-3</v>
      </c>
      <c r="BQ14" s="279">
        <v>4.8265102186129929E-4</v>
      </c>
      <c r="BR14" s="61">
        <v>3.3096787274036342E-3</v>
      </c>
      <c r="BS14" s="63">
        <v>0</v>
      </c>
      <c r="BT14" s="63">
        <v>3.3969910675735702E-2</v>
      </c>
      <c r="BU14" s="279">
        <v>1.2430264897767778E-2</v>
      </c>
      <c r="BV14" s="61">
        <v>0</v>
      </c>
      <c r="BW14" s="63">
        <v>0</v>
      </c>
      <c r="BX14" s="63">
        <v>2.0242534434860133E-5</v>
      </c>
      <c r="BY14" s="287">
        <v>9.2501668592697496E-6</v>
      </c>
      <c r="BZ14" s="222">
        <v>3.0655222418356398E-3</v>
      </c>
      <c r="CA14" s="58">
        <v>6.7295135917839262E-4</v>
      </c>
      <c r="CB14" s="63">
        <v>0</v>
      </c>
      <c r="CC14" s="63">
        <v>4.5749211838265301E-4</v>
      </c>
      <c r="CD14" s="279">
        <v>3.983968494998301E-4</v>
      </c>
      <c r="CE14" s="61">
        <v>0</v>
      </c>
      <c r="CF14" s="63">
        <v>0</v>
      </c>
      <c r="CG14" s="63">
        <v>3.6904470700194936E-3</v>
      </c>
      <c r="CH14" s="279">
        <v>9.0652793215385971E-4</v>
      </c>
      <c r="CI14" s="61">
        <v>3.7801941274367042E-3</v>
      </c>
      <c r="CJ14" s="63">
        <v>1.8927443397764185E-2</v>
      </c>
      <c r="CK14" s="63">
        <v>3.4846860763571139E-6</v>
      </c>
      <c r="CL14" s="279">
        <v>8.5468424272260434E-3</v>
      </c>
      <c r="CM14" s="61">
        <v>4.2113141112514797E-4</v>
      </c>
      <c r="CN14" s="63">
        <v>2.6236364059723488E-7</v>
      </c>
      <c r="CO14" s="63">
        <v>1.9431308165860874E-4</v>
      </c>
      <c r="CP14" s="287">
        <v>2.0803012347490903E-4</v>
      </c>
      <c r="CQ14" s="222">
        <v>2.1057103550311748E-3</v>
      </c>
      <c r="CR14" s="58">
        <v>6.2703767713039021E-3</v>
      </c>
      <c r="CS14" s="63">
        <v>0</v>
      </c>
      <c r="CT14" s="63">
        <v>4.4991294198171476E-4</v>
      </c>
      <c r="CU14" s="279">
        <v>2.1369266142610851E-3</v>
      </c>
      <c r="CV14" s="61">
        <v>4.4517079780693001E-3</v>
      </c>
      <c r="CW14" s="63">
        <v>0</v>
      </c>
      <c r="CX14" s="63">
        <v>1.3926982360859983E-2</v>
      </c>
      <c r="CY14" s="279">
        <v>6.6167321385301328E-3</v>
      </c>
      <c r="CZ14" s="61">
        <v>1.4859141243309679E-2</v>
      </c>
      <c r="DA14" s="63">
        <v>3.1789563363449334E-3</v>
      </c>
      <c r="DB14" s="63">
        <v>5.4861342856747222E-2</v>
      </c>
      <c r="DC14" s="279">
        <v>2.6868445737119974E-2</v>
      </c>
      <c r="DD14" s="61">
        <v>3.4627459989854184E-2</v>
      </c>
      <c r="DE14" s="63">
        <v>3.8482108830142248E-2</v>
      </c>
      <c r="DF14" s="63">
        <v>1.0971681857497431E-2</v>
      </c>
      <c r="DG14" s="287">
        <v>2.7434824390244767E-2</v>
      </c>
      <c r="DH14" s="222">
        <v>1.6338338736588437E-2</v>
      </c>
      <c r="DI14" s="58">
        <v>1.2326662608001927E-3</v>
      </c>
      <c r="DJ14" s="63"/>
      <c r="DK14" s="63"/>
      <c r="DL14" s="279">
        <v>1.2326662608001927E-3</v>
      </c>
      <c r="DM14" s="61"/>
      <c r="DN14" s="63"/>
      <c r="DO14" s="63"/>
      <c r="DP14" s="279"/>
      <c r="DQ14" s="61"/>
      <c r="DR14" s="63"/>
      <c r="DS14" s="63"/>
      <c r="DT14" s="279"/>
      <c r="DU14" s="61"/>
      <c r="DV14" s="63"/>
      <c r="DW14" s="63"/>
      <c r="DX14" s="287"/>
      <c r="DY14" s="222">
        <v>1.2326662608001927E-3</v>
      </c>
      <c r="EC14" s="227"/>
      <c r="ED14" s="295"/>
      <c r="EE14" s="228"/>
      <c r="EF14" s="228" t="s">
        <v>378</v>
      </c>
      <c r="EG14" s="228" t="s">
        <v>379</v>
      </c>
      <c r="EH14" s="231">
        <v>75.599999999999994</v>
      </c>
    </row>
    <row r="15" spans="1:138">
      <c r="A15" s="56" t="s">
        <v>31</v>
      </c>
      <c r="B15" s="57"/>
      <c r="C15" s="58">
        <v>2.4388622110265521E-2</v>
      </c>
      <c r="D15" s="59">
        <v>6.036992384350179E-3</v>
      </c>
      <c r="E15" s="59">
        <v>2.5461816955494924E-2</v>
      </c>
      <c r="F15" s="60">
        <v>1.7631133115184341E-2</v>
      </c>
      <c r="G15" s="61">
        <v>1.9339136494026465E-2</v>
      </c>
      <c r="H15" s="58">
        <v>2.4793705553007125E-2</v>
      </c>
      <c r="I15" s="59">
        <v>3.2431633829054403E-2</v>
      </c>
      <c r="J15" s="59">
        <v>2.9960432750168693E-2</v>
      </c>
      <c r="K15" s="60">
        <v>4.5912049133192391E-2</v>
      </c>
      <c r="L15" s="61">
        <v>3.364932389422097E-2</v>
      </c>
      <c r="M15" s="58">
        <v>3.9844253583270935E-2</v>
      </c>
      <c r="N15" s="59">
        <v>5.8682283377480701E-2</v>
      </c>
      <c r="O15" s="59">
        <v>2.2178205617659732E-2</v>
      </c>
      <c r="P15" s="60">
        <v>5.0993399929622478E-2</v>
      </c>
      <c r="Q15" s="62">
        <v>4.3634833245232506E-2</v>
      </c>
      <c r="R15" s="58">
        <v>4.5075578686207103E-2</v>
      </c>
      <c r="S15" s="63">
        <v>3.5296626602131405E-2</v>
      </c>
      <c r="T15" s="63">
        <v>2.7093723429702194E-2</v>
      </c>
      <c r="U15" s="60">
        <v>3.4113790762177888E-2</v>
      </c>
      <c r="V15" s="62">
        <v>3.6060599517410433E-2</v>
      </c>
      <c r="W15" s="58">
        <v>9.0230537244552683E-2</v>
      </c>
      <c r="X15" s="63">
        <v>0.10415668025678622</v>
      </c>
      <c r="Y15" s="63">
        <v>2.3971759128580922E-2</v>
      </c>
      <c r="Z15" s="60">
        <v>5.3944831093939043E-2</v>
      </c>
      <c r="AA15" s="62">
        <v>6.9502600641089443E-2</v>
      </c>
      <c r="AB15" s="58">
        <v>3.151904324704765E-2</v>
      </c>
      <c r="AC15" s="63">
        <v>5.6712345952666852E-2</v>
      </c>
      <c r="AD15" s="63">
        <v>4.4869365461431748E-2</v>
      </c>
      <c r="AE15" s="279">
        <v>4.557338027045104E-2</v>
      </c>
      <c r="AF15" s="61">
        <v>5.8025930416641018E-3</v>
      </c>
      <c r="AG15" s="63">
        <v>3.4774276960858629E-2</v>
      </c>
      <c r="AH15" s="63">
        <v>6.1855135273190451E-4</v>
      </c>
      <c r="AI15" s="279">
        <v>1.6217256029405495E-2</v>
      </c>
      <c r="AJ15" s="61">
        <v>0</v>
      </c>
      <c r="AK15" s="63">
        <v>3.7094318569879117E-2</v>
      </c>
      <c r="AL15" s="63">
        <v>3.4247312120154055E-2</v>
      </c>
      <c r="AM15" s="279">
        <v>2.7841961781498028E-2</v>
      </c>
      <c r="AN15" s="61">
        <v>3.100618809480498E-2</v>
      </c>
      <c r="AO15" s="63">
        <v>3.5509499842486469E-2</v>
      </c>
      <c r="AP15" s="63">
        <v>5.3140559957285637E-2</v>
      </c>
      <c r="AQ15" s="287">
        <v>4.0636261411084208E-2</v>
      </c>
      <c r="AR15" s="222">
        <v>3.5985166648318807E-2</v>
      </c>
      <c r="AS15" s="58">
        <v>8.7683671745719921E-2</v>
      </c>
      <c r="AT15" s="63">
        <v>5.8959100752099279E-2</v>
      </c>
      <c r="AU15" s="63">
        <v>3.1059958492651554E-2</v>
      </c>
      <c r="AV15" s="279">
        <v>5.8742429520270006E-2</v>
      </c>
      <c r="AW15" s="61">
        <v>2.8088328844560206E-2</v>
      </c>
      <c r="AX15" s="63">
        <v>2.5046607807375498E-2</v>
      </c>
      <c r="AY15" s="63">
        <v>1.0016349683489731E-2</v>
      </c>
      <c r="AZ15" s="279">
        <v>2.144685557712285E-2</v>
      </c>
      <c r="BA15" s="61">
        <v>4.5514731845941745E-3</v>
      </c>
      <c r="BB15" s="63">
        <v>2.5995529574992389E-3</v>
      </c>
      <c r="BC15" s="63">
        <v>2.051658858071807E-2</v>
      </c>
      <c r="BD15" s="279">
        <v>1.0796278123149755E-2</v>
      </c>
      <c r="BE15" s="61">
        <v>6.2527503417090291E-2</v>
      </c>
      <c r="BF15" s="63">
        <v>4.9529826252521246E-2</v>
      </c>
      <c r="BG15" s="63">
        <v>7.030037621611307E-2</v>
      </c>
      <c r="BH15" s="287">
        <v>5.9996904579735513E-2</v>
      </c>
      <c r="BI15" s="222">
        <v>4.4055621184314872E-2</v>
      </c>
      <c r="BJ15" s="58">
        <v>6.9951663653858701E-2</v>
      </c>
      <c r="BK15" s="63">
        <v>3.5163643909780773E-2</v>
      </c>
      <c r="BL15" s="63">
        <v>2.5019496352352996E-2</v>
      </c>
      <c r="BM15" s="279">
        <v>4.4848869366153066E-2</v>
      </c>
      <c r="BN15" s="61">
        <v>3.2726995293472255E-2</v>
      </c>
      <c r="BO15" s="63">
        <v>4.0610906459055424E-3</v>
      </c>
      <c r="BP15" s="63">
        <v>4.1521377690325644E-3</v>
      </c>
      <c r="BQ15" s="279">
        <v>1.6911710065735858E-2</v>
      </c>
      <c r="BR15" s="61">
        <v>5.4107949034923851E-2</v>
      </c>
      <c r="BS15" s="63">
        <v>2.9140566225097406E-2</v>
      </c>
      <c r="BT15" s="63">
        <v>6.118377763822784E-2</v>
      </c>
      <c r="BU15" s="279">
        <v>4.8721911098075082E-2</v>
      </c>
      <c r="BV15" s="61">
        <v>4.1667205315764878E-2</v>
      </c>
      <c r="BW15" s="63">
        <v>4.8005940225393617E-2</v>
      </c>
      <c r="BX15" s="63">
        <v>0.15003025572980866</v>
      </c>
      <c r="BY15" s="287">
        <v>9.3287360562892024E-2</v>
      </c>
      <c r="BZ15" s="222">
        <v>5.6286107999903731E-2</v>
      </c>
      <c r="CA15" s="58">
        <v>4.5903065817572301E-2</v>
      </c>
      <c r="CB15" s="63">
        <v>6.8489436380658381E-2</v>
      </c>
      <c r="CC15" s="63">
        <v>3.984538497723223E-2</v>
      </c>
      <c r="CD15" s="279">
        <v>5.0223276741151048E-2</v>
      </c>
      <c r="CE15" s="61">
        <v>0.12103827289563736</v>
      </c>
      <c r="CF15" s="63">
        <v>3.6451180612485604E-2</v>
      </c>
      <c r="CG15" s="63">
        <v>5.0471902622557144E-2</v>
      </c>
      <c r="CH15" s="279">
        <v>8.2376441231739608E-2</v>
      </c>
      <c r="CI15" s="61">
        <v>1.7158248812757529E-2</v>
      </c>
      <c r="CJ15" s="63">
        <v>8.3384881770433156E-2</v>
      </c>
      <c r="CK15" s="63">
        <v>5.6699327148406517E-2</v>
      </c>
      <c r="CL15" s="279">
        <v>5.8290347417535533E-2</v>
      </c>
      <c r="CM15" s="61">
        <v>4.9648370516217261E-2</v>
      </c>
      <c r="CN15" s="63">
        <v>4.7810149078300772E-2</v>
      </c>
      <c r="CO15" s="63">
        <v>7.9008835375063605E-2</v>
      </c>
      <c r="CP15" s="287">
        <v>6.1372603970093385E-2</v>
      </c>
      <c r="CQ15" s="222">
        <v>6.1272026607075564E-2</v>
      </c>
      <c r="CR15" s="58">
        <v>3.6530337125719167E-2</v>
      </c>
      <c r="CS15" s="63">
        <v>3.460539193273042E-2</v>
      </c>
      <c r="CT15" s="63">
        <v>3.0918748982966125E-2</v>
      </c>
      <c r="CU15" s="279">
        <v>3.425785218093403E-2</v>
      </c>
      <c r="CV15" s="61">
        <v>5.9657990972638554E-2</v>
      </c>
      <c r="CW15" s="63">
        <v>8.939976364670281E-2</v>
      </c>
      <c r="CX15" s="63">
        <v>7.2837132609350583E-2</v>
      </c>
      <c r="CY15" s="279">
        <v>7.3367530695633149E-2</v>
      </c>
      <c r="CZ15" s="61">
        <v>3.560140065098804E-2</v>
      </c>
      <c r="DA15" s="63">
        <v>9.9213736519264087E-2</v>
      </c>
      <c r="DB15" s="63">
        <v>7.6929535112054998E-2</v>
      </c>
      <c r="DC15" s="279">
        <v>7.3355528481064677E-2</v>
      </c>
      <c r="DD15" s="61">
        <v>4.6575532332455039E-2</v>
      </c>
      <c r="DE15" s="63">
        <v>2.8647963903386128E-2</v>
      </c>
      <c r="DF15" s="63">
        <v>6.3006051627753315E-2</v>
      </c>
      <c r="DG15" s="287">
        <v>4.6463532340432316E-2</v>
      </c>
      <c r="DH15" s="222">
        <v>5.3687091870178047E-2</v>
      </c>
      <c r="DI15" s="58">
        <v>1.373204350764839E-2</v>
      </c>
      <c r="DJ15" s="63"/>
      <c r="DK15" s="63"/>
      <c r="DL15" s="279">
        <v>1.373204350764839E-2</v>
      </c>
      <c r="DM15" s="61"/>
      <c r="DN15" s="63"/>
      <c r="DO15" s="63"/>
      <c r="DP15" s="279"/>
      <c r="DQ15" s="61"/>
      <c r="DR15" s="63"/>
      <c r="DS15" s="63"/>
      <c r="DT15" s="279"/>
      <c r="DU15" s="61"/>
      <c r="DV15" s="63"/>
      <c r="DW15" s="63"/>
      <c r="DX15" s="287"/>
      <c r="DY15" s="222">
        <v>1.373204350764839E-2</v>
      </c>
      <c r="EC15" s="227"/>
      <c r="ED15" s="295"/>
      <c r="EE15" s="228"/>
      <c r="EF15" s="228" t="s">
        <v>85</v>
      </c>
      <c r="EG15" s="228" t="s">
        <v>85</v>
      </c>
      <c r="EH15" s="231">
        <v>36</v>
      </c>
    </row>
    <row r="16" spans="1:138">
      <c r="A16" s="64" t="s">
        <v>6</v>
      </c>
      <c r="B16" s="65">
        <f>$EJ$125</f>
        <v>1505.1309999999996</v>
      </c>
      <c r="C16" s="66">
        <v>6.2175164449463464E-2</v>
      </c>
      <c r="D16" s="67">
        <v>2.0582866551905936E-2</v>
      </c>
      <c r="E16" s="67">
        <v>6.8127398053307073E-2</v>
      </c>
      <c r="F16" s="68">
        <v>2.8636183945408938E-2</v>
      </c>
      <c r="G16" s="69">
        <v>4.7524733508562338E-2</v>
      </c>
      <c r="H16" s="66">
        <v>2.9682832764243151E-2</v>
      </c>
      <c r="I16" s="67">
        <v>5.2865257818527779E-2</v>
      </c>
      <c r="J16" s="67">
        <v>3.7522469535181811E-2</v>
      </c>
      <c r="K16" s="68">
        <v>5.0725224709162527E-2</v>
      </c>
      <c r="L16" s="69">
        <v>4.1751707225585986E-2</v>
      </c>
      <c r="M16" s="66">
        <v>3.0792684614678306E-2</v>
      </c>
      <c r="N16" s="67">
        <v>8.678331614632058E-2</v>
      </c>
      <c r="O16" s="67">
        <v>3.0661223005558399E-2</v>
      </c>
      <c r="P16" s="68">
        <v>7.3252830117550655E-2</v>
      </c>
      <c r="Q16" s="70">
        <v>5.578193050166759E-2</v>
      </c>
      <c r="R16" s="66">
        <v>9.3660602348965089E-2</v>
      </c>
      <c r="S16" s="71">
        <v>8.6208933875191851E-2</v>
      </c>
      <c r="T16" s="71">
        <v>8.1876893708984308E-2</v>
      </c>
      <c r="U16" s="68">
        <v>8.4897566240969127E-2</v>
      </c>
      <c r="V16" s="70">
        <v>8.7124901785383291E-2</v>
      </c>
      <c r="W16" s="66">
        <v>0.12258658958839586</v>
      </c>
      <c r="X16" s="71">
        <v>0.13522421318962322</v>
      </c>
      <c r="Y16" s="71">
        <v>9.7376254581464566E-2</v>
      </c>
      <c r="Z16" s="68">
        <v>0.1474954595405476</v>
      </c>
      <c r="AA16" s="70">
        <v>0.12818109900096197</v>
      </c>
      <c r="AB16" s="66">
        <v>7.0100862428977104E-2</v>
      </c>
      <c r="AC16" s="71">
        <v>0.12943032003480601</v>
      </c>
      <c r="AD16" s="71">
        <v>0.19430952806742249</v>
      </c>
      <c r="AE16" s="280">
        <v>0.1321293245276037</v>
      </c>
      <c r="AF16" s="274">
        <v>3.0611244391185E-2</v>
      </c>
      <c r="AG16" s="71">
        <v>0.12896606906896196</v>
      </c>
      <c r="AH16" s="71">
        <v>1.4854823967600581E-2</v>
      </c>
      <c r="AI16" s="280">
        <v>6.7854398202886176E-2</v>
      </c>
      <c r="AJ16" s="274">
        <v>7.7343565835634627E-3</v>
      </c>
      <c r="AK16" s="71">
        <v>5.8334753409727415E-2</v>
      </c>
      <c r="AL16" s="71">
        <v>6.6699696965522748E-2</v>
      </c>
      <c r="AM16" s="280">
        <v>4.8389005574622342E-2</v>
      </c>
      <c r="AN16" s="274">
        <v>0.10211213007376917</v>
      </c>
      <c r="AO16" s="71">
        <v>8.0509040634720877E-2</v>
      </c>
      <c r="AP16" s="71">
        <v>4.8696625033002316E-2</v>
      </c>
      <c r="AQ16" s="288">
        <v>7.3395157246837844E-2</v>
      </c>
      <c r="AR16" s="223">
        <v>8.841376429721759E-2</v>
      </c>
      <c r="AS16" s="66">
        <v>9.3332317880293975E-2</v>
      </c>
      <c r="AT16" s="71">
        <v>0.10616143339350319</v>
      </c>
      <c r="AU16" s="71">
        <v>0.10450917469575358</v>
      </c>
      <c r="AV16" s="280">
        <v>0.10211967478834452</v>
      </c>
      <c r="AW16" s="274">
        <v>6.5330182608430487E-2</v>
      </c>
      <c r="AX16" s="71">
        <v>5.7485159040650921E-2</v>
      </c>
      <c r="AY16" s="71">
        <v>9.2375389198699462E-2</v>
      </c>
      <c r="AZ16" s="280">
        <v>7.0845838305751738E-2</v>
      </c>
      <c r="BA16" s="274">
        <v>3.3875174366571788E-2</v>
      </c>
      <c r="BB16" s="71">
        <v>1.4418249163764206E-2</v>
      </c>
      <c r="BC16" s="71">
        <v>6.872582076107174E-2</v>
      </c>
      <c r="BD16" s="280">
        <v>4.3252387378765293E-2</v>
      </c>
      <c r="BE16" s="274">
        <v>9.5829753707994986E-2</v>
      </c>
      <c r="BF16" s="71">
        <v>6.9952668051502825E-2</v>
      </c>
      <c r="BG16" s="71">
        <v>6.7748651894082496E-2</v>
      </c>
      <c r="BH16" s="288">
        <v>7.8370126326605158E-2</v>
      </c>
      <c r="BI16" s="223">
        <v>7.900729408376124E-2</v>
      </c>
      <c r="BJ16" s="66">
        <v>9.6127391951637206E-2</v>
      </c>
      <c r="BK16" s="71">
        <v>3.3390319425395935E-2</v>
      </c>
      <c r="BL16" s="71">
        <v>3.8715945867491816E-2</v>
      </c>
      <c r="BM16" s="280">
        <v>5.7331375552550697E-2</v>
      </c>
      <c r="BN16" s="274">
        <v>4.5293571895050157E-2</v>
      </c>
      <c r="BO16" s="71">
        <v>2.6695903338283661E-2</v>
      </c>
      <c r="BP16" s="71">
        <v>2.4162705999248277E-2</v>
      </c>
      <c r="BQ16" s="280">
        <v>3.4681476501688693E-2</v>
      </c>
      <c r="BR16" s="274">
        <v>0.11354635727115266</v>
      </c>
      <c r="BS16" s="71">
        <v>5.8193411172314781E-2</v>
      </c>
      <c r="BT16" s="71">
        <v>9.5295622817391096E-2</v>
      </c>
      <c r="BU16" s="280">
        <v>8.9673657330824871E-2</v>
      </c>
      <c r="BV16" s="274">
        <v>7.9526766774212526E-2</v>
      </c>
      <c r="BW16" s="71">
        <v>9.0340167468664911E-2</v>
      </c>
      <c r="BX16" s="71">
        <v>0.13160569713676321</v>
      </c>
      <c r="BY16" s="288">
        <v>0.10702775960035261</v>
      </c>
      <c r="BZ16" s="223">
        <v>7.6280531904442617E-2</v>
      </c>
      <c r="CA16" s="66">
        <v>4.7467634623754376E-2</v>
      </c>
      <c r="CB16" s="71">
        <v>6.0026005662794452E-2</v>
      </c>
      <c r="CC16" s="71">
        <v>4.4296073181606242E-2</v>
      </c>
      <c r="CD16" s="280">
        <v>5.0385599977293152E-2</v>
      </c>
      <c r="CE16" s="274">
        <v>0.14033569820660657</v>
      </c>
      <c r="CF16" s="71">
        <v>3.8710520486126603E-2</v>
      </c>
      <c r="CG16" s="71">
        <v>7.4710816506777356E-2</v>
      </c>
      <c r="CH16" s="280">
        <v>9.6587835609810005E-2</v>
      </c>
      <c r="CI16" s="274">
        <v>5.2931093280768809E-2</v>
      </c>
      <c r="CJ16" s="71">
        <v>0.19758666874741582</v>
      </c>
      <c r="CK16" s="71">
        <v>6.9528732592141554E-2</v>
      </c>
      <c r="CL16" s="280">
        <v>0.11993970457071411</v>
      </c>
      <c r="CM16" s="274">
        <v>8.3852137283351183E-2</v>
      </c>
      <c r="CN16" s="71">
        <v>7.0277936694391349E-2</v>
      </c>
      <c r="CO16" s="71">
        <v>8.8577960810729758E-2</v>
      </c>
      <c r="CP16" s="288">
        <v>8.1646631608662035E-2</v>
      </c>
      <c r="CQ16" s="223">
        <v>8.2303210328283721E-2</v>
      </c>
      <c r="CR16" s="66">
        <v>3.0974163384799761E-2</v>
      </c>
      <c r="CS16" s="71">
        <v>3.7582264944477473E-2</v>
      </c>
      <c r="CT16" s="71">
        <v>4.9066172377499793E-2</v>
      </c>
      <c r="CU16" s="280">
        <v>3.8734240762578601E-2</v>
      </c>
      <c r="CV16" s="274">
        <v>9.0048791052967647E-2</v>
      </c>
      <c r="CW16" s="71">
        <v>0.1373527459841645</v>
      </c>
      <c r="CX16" s="71">
        <v>9.3552540579969118E-2</v>
      </c>
      <c r="CY16" s="280">
        <v>0.10443696811987785</v>
      </c>
      <c r="CZ16" s="274">
        <v>4.6578478941691412E-2</v>
      </c>
      <c r="DA16" s="71">
        <v>0.11459276067500751</v>
      </c>
      <c r="DB16" s="71">
        <v>0.12785408918732569</v>
      </c>
      <c r="DC16" s="280">
        <v>0.10145568064681705</v>
      </c>
      <c r="DD16" s="274">
        <v>8.3499425516453035E-2</v>
      </c>
      <c r="DE16" s="71">
        <v>6.0164553239575085E-2</v>
      </c>
      <c r="DF16" s="71">
        <v>6.6062845919286753E-2</v>
      </c>
      <c r="DG16" s="288">
        <v>7.0455837833825405E-2</v>
      </c>
      <c r="DH16" s="223">
        <v>7.4152886001657092E-2</v>
      </c>
      <c r="DI16" s="66">
        <v>3.3806208509386565E-2</v>
      </c>
      <c r="DJ16" s="71"/>
      <c r="DK16" s="71"/>
      <c r="DL16" s="280">
        <v>3.3806208509386565E-2</v>
      </c>
      <c r="DM16" s="274"/>
      <c r="DN16" s="71"/>
      <c r="DO16" s="71"/>
      <c r="DP16" s="280"/>
      <c r="DQ16" s="274"/>
      <c r="DR16" s="71"/>
      <c r="DS16" s="71"/>
      <c r="DT16" s="280"/>
      <c r="DU16" s="274"/>
      <c r="DV16" s="71"/>
      <c r="DW16" s="71"/>
      <c r="DX16" s="288"/>
      <c r="DY16" s="223">
        <v>3.3806208509386565E-2</v>
      </c>
      <c r="EC16" s="227"/>
      <c r="ED16" s="295"/>
      <c r="EE16" s="228"/>
      <c r="EF16" s="228" t="s">
        <v>479</v>
      </c>
      <c r="EG16" s="228" t="s">
        <v>480</v>
      </c>
      <c r="EH16" s="231">
        <v>101</v>
      </c>
    </row>
    <row r="17" spans="1:140">
      <c r="A17" s="56" t="s">
        <v>30</v>
      </c>
      <c r="B17" s="57"/>
      <c r="C17" s="58">
        <v>4.7455083158969617E-2</v>
      </c>
      <c r="D17" s="59">
        <v>1.6620320473373158E-2</v>
      </c>
      <c r="E17" s="59">
        <v>4.6497084705168244E-2</v>
      </c>
      <c r="F17" s="60">
        <v>1.2591715627675942E-2</v>
      </c>
      <c r="G17" s="61">
        <v>3.2674674924973682E-2</v>
      </c>
      <c r="H17" s="58">
        <v>6.5519968867037391E-3</v>
      </c>
      <c r="I17" s="59">
        <v>2.6428466136981601E-2</v>
      </c>
      <c r="J17" s="59">
        <v>1.1954906087766351E-2</v>
      </c>
      <c r="K17" s="60">
        <v>1.3098647130213505E-2</v>
      </c>
      <c r="L17" s="61">
        <v>1.3363675359219071E-2</v>
      </c>
      <c r="M17" s="58">
        <v>2.7997220178904219E-3</v>
      </c>
      <c r="N17" s="59">
        <v>5.2744263356589501E-2</v>
      </c>
      <c r="O17" s="59">
        <v>1.8267765089644346E-2</v>
      </c>
      <c r="P17" s="60">
        <v>2.8175771354167909E-2</v>
      </c>
      <c r="Q17" s="62">
        <v>2.3387124549500985E-2</v>
      </c>
      <c r="R17" s="58">
        <v>5.5944336016320657E-2</v>
      </c>
      <c r="S17" s="63">
        <v>5.645713249210535E-2</v>
      </c>
      <c r="T17" s="63">
        <v>6.0648192057218463E-2</v>
      </c>
      <c r="U17" s="60">
        <v>5.5547109165784543E-2</v>
      </c>
      <c r="V17" s="62">
        <v>5.691395675330127E-2</v>
      </c>
      <c r="W17" s="58">
        <v>3.7932195766181065E-2</v>
      </c>
      <c r="X17" s="63">
        <v>7.1799414064004821E-2</v>
      </c>
      <c r="Y17" s="63">
        <v>7.2785034999853476E-2</v>
      </c>
      <c r="Z17" s="60">
        <v>0.11012126579408558</v>
      </c>
      <c r="AA17" s="62">
        <v>7.303514198811234E-2</v>
      </c>
      <c r="AB17" s="58">
        <v>4.6541559043055264E-2</v>
      </c>
      <c r="AC17" s="63">
        <v>8.3169745558555039E-2</v>
      </c>
      <c r="AD17" s="63">
        <v>0.16136254534272881</v>
      </c>
      <c r="AE17" s="279">
        <v>9.6179152796918702E-2</v>
      </c>
      <c r="AF17" s="61">
        <v>2.691357425825083E-2</v>
      </c>
      <c r="AG17" s="63">
        <v>0.1103912362476242</v>
      </c>
      <c r="AH17" s="63">
        <v>1.4508426185548056E-2</v>
      </c>
      <c r="AI17" s="279">
        <v>5.8769403316134915E-2</v>
      </c>
      <c r="AJ17" s="61">
        <v>7.7343565835634627E-3</v>
      </c>
      <c r="AK17" s="63">
        <v>2.7535817670750376E-2</v>
      </c>
      <c r="AL17" s="63">
        <v>4.417656272037123E-2</v>
      </c>
      <c r="AM17" s="279">
        <v>2.8214333979030008E-2</v>
      </c>
      <c r="AN17" s="61">
        <v>6.9003537480610985E-2</v>
      </c>
      <c r="AO17" s="63">
        <v>4.7788859517118566E-2</v>
      </c>
      <c r="AP17" s="63">
        <v>1.5981840191955764E-2</v>
      </c>
      <c r="AQ17" s="287">
        <v>4.0562936528987396E-2</v>
      </c>
      <c r="AR17" s="222">
        <v>6.1216660784940639E-2</v>
      </c>
      <c r="AS17" s="58">
        <v>7.6368810694427856E-3</v>
      </c>
      <c r="AT17" s="63">
        <v>6.6558511303762641E-2</v>
      </c>
      <c r="AU17" s="63">
        <v>8.3460564810180424E-2</v>
      </c>
      <c r="AV17" s="279">
        <v>5.4903147093379241E-2</v>
      </c>
      <c r="AW17" s="61">
        <v>3.8856295824342656E-2</v>
      </c>
      <c r="AX17" s="63">
        <v>3.9239252334565516E-2</v>
      </c>
      <c r="AY17" s="63">
        <v>8.6857898003391235E-2</v>
      </c>
      <c r="AZ17" s="279">
        <v>5.3588446643513962E-2</v>
      </c>
      <c r="BA17" s="61">
        <v>2.8673267674961415E-2</v>
      </c>
      <c r="BB17" s="63">
        <v>1.1336121107452347E-2</v>
      </c>
      <c r="BC17" s="63">
        <v>4.4920748792653439E-2</v>
      </c>
      <c r="BD17" s="279">
        <v>3.0866025427834152E-2</v>
      </c>
      <c r="BE17" s="61">
        <v>2.9288787829991586E-2</v>
      </c>
      <c r="BF17" s="63">
        <v>3.3829319278219215E-2</v>
      </c>
      <c r="BG17" s="63">
        <v>6.4360322304392132E-3</v>
      </c>
      <c r="BH17" s="287">
        <v>2.4683992895635207E-2</v>
      </c>
      <c r="BI17" s="222">
        <v>4.1080217790037503E-2</v>
      </c>
      <c r="BJ17" s="58">
        <v>1.1256785154562767E-2</v>
      </c>
      <c r="BK17" s="63">
        <v>4.6190227186884173E-3</v>
      </c>
      <c r="BL17" s="63">
        <v>9.0388195154062611E-3</v>
      </c>
      <c r="BM17" s="279">
        <v>8.4964273026334487E-3</v>
      </c>
      <c r="BN17" s="61">
        <v>8.3750812312181396E-3</v>
      </c>
      <c r="BO17" s="63">
        <v>2.3074667583863048E-2</v>
      </c>
      <c r="BP17" s="63">
        <v>1.9454012607105556E-2</v>
      </c>
      <c r="BQ17" s="279">
        <v>1.5318929387993856E-2</v>
      </c>
      <c r="BR17" s="61">
        <v>6.2809854235278573E-2</v>
      </c>
      <c r="BS17" s="63">
        <v>3.3021614188165918E-2</v>
      </c>
      <c r="BT17" s="63">
        <v>2.9496166023757056E-2</v>
      </c>
      <c r="BU17" s="279">
        <v>4.2242745339300412E-2</v>
      </c>
      <c r="BV17" s="61">
        <v>3.2941132013938987E-2</v>
      </c>
      <c r="BW17" s="63">
        <v>5.2371691045878611E-2</v>
      </c>
      <c r="BX17" s="63">
        <v>5.9375517650252143E-4</v>
      </c>
      <c r="BY17" s="287">
        <v>2.4711089776373128E-2</v>
      </c>
      <c r="BZ17" s="222">
        <v>2.2537793669738956E-2</v>
      </c>
      <c r="CA17" s="58">
        <v>1.7558877303799486E-3</v>
      </c>
      <c r="CB17" s="63">
        <v>3.4581771246012132E-3</v>
      </c>
      <c r="CC17" s="63">
        <v>5.8096342990115509E-3</v>
      </c>
      <c r="CD17" s="279">
        <v>3.813012711997063E-3</v>
      </c>
      <c r="CE17" s="61">
        <v>5.7279174108105287E-3</v>
      </c>
      <c r="CF17" s="63">
        <v>4.300173311014341E-3</v>
      </c>
      <c r="CG17" s="63">
        <v>2.6147429167096673E-2</v>
      </c>
      <c r="CH17" s="279">
        <v>1.1304282502330676E-2</v>
      </c>
      <c r="CI17" s="61">
        <v>4.1940972600919259E-2</v>
      </c>
      <c r="CJ17" s="63">
        <v>0.12896352842832443</v>
      </c>
      <c r="CK17" s="63">
        <v>4.175302937320627E-3</v>
      </c>
      <c r="CL17" s="279">
        <v>6.5845577676506423E-2</v>
      </c>
      <c r="CM17" s="61">
        <v>4.6474621310831098E-2</v>
      </c>
      <c r="CN17" s="63">
        <v>3.3948602594647763E-2</v>
      </c>
      <c r="CO17" s="63">
        <v>1.9117072466233796E-3</v>
      </c>
      <c r="CP17" s="287">
        <v>2.5533175590065568E-2</v>
      </c>
      <c r="CQ17" s="222">
        <v>2.4000478486086923E-2</v>
      </c>
      <c r="CR17" s="58">
        <v>2.1559589781430907E-4</v>
      </c>
      <c r="CS17" s="63">
        <v>5.2338505904735806E-3</v>
      </c>
      <c r="CT17" s="63">
        <v>1.8698977894220706E-2</v>
      </c>
      <c r="CU17" s="279">
        <v>7.4427301593275484E-3</v>
      </c>
      <c r="CV17" s="61">
        <v>1.9079926661138561E-2</v>
      </c>
      <c r="CW17" s="63">
        <v>4.2908151867182602E-2</v>
      </c>
      <c r="CX17" s="63">
        <v>6.9588668353220747E-3</v>
      </c>
      <c r="CY17" s="279">
        <v>2.1327242392325859E-2</v>
      </c>
      <c r="CZ17" s="61">
        <v>1.9408683223214613E-2</v>
      </c>
      <c r="DA17" s="63">
        <v>3.0403387376298056E-2</v>
      </c>
      <c r="DB17" s="63">
        <v>5.9169533321837824E-2</v>
      </c>
      <c r="DC17" s="279">
        <v>3.926420131226023E-2</v>
      </c>
      <c r="DD17" s="61">
        <v>2.388241654818371E-2</v>
      </c>
      <c r="DE17" s="63">
        <v>2.1482959892724914E-2</v>
      </c>
      <c r="DF17" s="63">
        <v>5.8000912413453521E-5</v>
      </c>
      <c r="DG17" s="287">
        <v>1.4818489905554578E-2</v>
      </c>
      <c r="DH17" s="222">
        <v>1.917698873766405E-2</v>
      </c>
      <c r="DI17" s="58">
        <v>2.0200133668040687E-2</v>
      </c>
      <c r="DJ17" s="63"/>
      <c r="DK17" s="63"/>
      <c r="DL17" s="279">
        <v>2.0200133668040687E-2</v>
      </c>
      <c r="DM17" s="61"/>
      <c r="DN17" s="63"/>
      <c r="DO17" s="63"/>
      <c r="DP17" s="279"/>
      <c r="DQ17" s="61"/>
      <c r="DR17" s="63"/>
      <c r="DS17" s="63"/>
      <c r="DT17" s="279"/>
      <c r="DU17" s="61"/>
      <c r="DV17" s="63"/>
      <c r="DW17" s="63"/>
      <c r="DX17" s="287"/>
      <c r="DY17" s="222">
        <v>2.0200133668040687E-2</v>
      </c>
      <c r="EC17" s="227"/>
      <c r="ED17" s="295"/>
      <c r="EE17" s="228"/>
      <c r="EF17" s="228" t="s">
        <v>86</v>
      </c>
      <c r="EG17" s="228" t="s">
        <v>87</v>
      </c>
      <c r="EH17" s="231">
        <v>39.6</v>
      </c>
    </row>
    <row r="18" spans="1:140">
      <c r="A18" s="56" t="s">
        <v>31</v>
      </c>
      <c r="B18" s="57"/>
      <c r="C18" s="58">
        <v>1.4717002113576563E-2</v>
      </c>
      <c r="D18" s="59">
        <v>3.9525170033918164E-3</v>
      </c>
      <c r="E18" s="59">
        <v>2.163032248483716E-2</v>
      </c>
      <c r="F18" s="60">
        <v>1.6041521498188136E-2</v>
      </c>
      <c r="G18" s="61">
        <v>1.4846539452534885E-2</v>
      </c>
      <c r="H18" s="58">
        <v>2.313084858080609E-2</v>
      </c>
      <c r="I18" s="59">
        <v>2.643679594886774E-2</v>
      </c>
      <c r="J18" s="59">
        <v>2.5567563447415495E-2</v>
      </c>
      <c r="K18" s="60">
        <v>3.7626464685636317E-2</v>
      </c>
      <c r="L18" s="61">
        <v>2.8388004546796158E-2</v>
      </c>
      <c r="M18" s="58">
        <v>2.7992962596787921E-2</v>
      </c>
      <c r="N18" s="59">
        <v>3.4039052789731114E-2</v>
      </c>
      <c r="O18" s="59">
        <v>1.2379142190687916E-2</v>
      </c>
      <c r="P18" s="60">
        <v>4.5070548333362402E-2</v>
      </c>
      <c r="Q18" s="62">
        <v>3.2390007035081984E-2</v>
      </c>
      <c r="R18" s="58">
        <v>3.7716196732846284E-2</v>
      </c>
      <c r="S18" s="63">
        <v>2.9745560697281685E-2</v>
      </c>
      <c r="T18" s="63">
        <v>2.1228701651765842E-2</v>
      </c>
      <c r="U18" s="60">
        <v>2.9350457075184612E-2</v>
      </c>
      <c r="V18" s="62">
        <v>3.0209657999903394E-2</v>
      </c>
      <c r="W18" s="58">
        <v>8.4643489986665391E-2</v>
      </c>
      <c r="X18" s="63">
        <v>6.336311682470927E-2</v>
      </c>
      <c r="Y18" s="63">
        <v>2.4574315173523924E-2</v>
      </c>
      <c r="Z18" s="60">
        <v>3.7374193746462121E-2</v>
      </c>
      <c r="AA18" s="62">
        <v>5.5128201650515962E-2</v>
      </c>
      <c r="AB18" s="58">
        <v>2.3559505905862099E-2</v>
      </c>
      <c r="AC18" s="63">
        <v>4.6261289691240583E-2</v>
      </c>
      <c r="AD18" s="63">
        <v>3.2947713784992609E-2</v>
      </c>
      <c r="AE18" s="279">
        <v>3.5950748232183208E-2</v>
      </c>
      <c r="AF18" s="61">
        <v>3.6976469121730547E-3</v>
      </c>
      <c r="AG18" s="63">
        <v>1.8575134011186212E-2</v>
      </c>
      <c r="AH18" s="63">
        <v>3.4640275067972145E-4</v>
      </c>
      <c r="AI18" s="279">
        <v>9.0851148864274107E-3</v>
      </c>
      <c r="AJ18" s="61">
        <v>0</v>
      </c>
      <c r="AK18" s="63">
        <v>3.0798931354220783E-2</v>
      </c>
      <c r="AL18" s="63">
        <v>2.2523196568430454E-2</v>
      </c>
      <c r="AM18" s="279">
        <v>2.0174691129555441E-2</v>
      </c>
      <c r="AN18" s="61">
        <v>3.310867073104222E-2</v>
      </c>
      <c r="AO18" s="63">
        <v>3.2720198584125559E-2</v>
      </c>
      <c r="AP18" s="63">
        <v>3.2714895395132157E-2</v>
      </c>
      <c r="AQ18" s="287">
        <v>3.2832295464865748E-2</v>
      </c>
      <c r="AR18" s="222">
        <v>2.7197348459597082E-2</v>
      </c>
      <c r="AS18" s="58">
        <v>8.5695553355039381E-2</v>
      </c>
      <c r="AT18" s="63">
        <v>3.9603115382593257E-2</v>
      </c>
      <c r="AU18" s="63">
        <v>2.1048965855911612E-2</v>
      </c>
      <c r="AV18" s="279">
        <v>4.7216745480166029E-2</v>
      </c>
      <c r="AW18" s="61">
        <v>2.6474168064961636E-2</v>
      </c>
      <c r="AX18" s="63">
        <v>1.8246005931345136E-2</v>
      </c>
      <c r="AY18" s="63">
        <v>5.5176250322468336E-3</v>
      </c>
      <c r="AZ18" s="279">
        <v>1.725756520243037E-2</v>
      </c>
      <c r="BA18" s="61">
        <v>5.201921411626966E-3</v>
      </c>
      <c r="BB18" s="63">
        <v>3.0821697759552446E-3</v>
      </c>
      <c r="BC18" s="63">
        <v>2.3805151229684109E-2</v>
      </c>
      <c r="BD18" s="279">
        <v>1.2386410651922499E-2</v>
      </c>
      <c r="BE18" s="61">
        <v>6.6541095698698288E-2</v>
      </c>
      <c r="BF18" s="63">
        <v>3.6123630398736381E-2</v>
      </c>
      <c r="BG18" s="63">
        <v>6.1312746421039337E-2</v>
      </c>
      <c r="BH18" s="287">
        <v>5.3686319357819492E-2</v>
      </c>
      <c r="BI18" s="222">
        <v>3.7927249496500962E-2</v>
      </c>
      <c r="BJ18" s="58">
        <v>8.4870633028856779E-2</v>
      </c>
      <c r="BK18" s="63">
        <v>2.8771392045409634E-2</v>
      </c>
      <c r="BL18" s="63">
        <v>2.9677220263224554E-2</v>
      </c>
      <c r="BM18" s="279">
        <v>4.8835018764194625E-2</v>
      </c>
      <c r="BN18" s="61">
        <v>3.6918585366505392E-2</v>
      </c>
      <c r="BO18" s="63">
        <v>3.6212554686119985E-3</v>
      </c>
      <c r="BP18" s="63">
        <v>4.708720149913693E-3</v>
      </c>
      <c r="BQ18" s="279">
        <v>1.9362603458631257E-2</v>
      </c>
      <c r="BR18" s="61">
        <v>5.0736603358877523E-2</v>
      </c>
      <c r="BS18" s="63">
        <v>2.5172023037315246E-2</v>
      </c>
      <c r="BT18" s="63">
        <v>6.5799747762852467E-2</v>
      </c>
      <c r="BU18" s="279">
        <v>4.7431115567016305E-2</v>
      </c>
      <c r="BV18" s="61">
        <v>4.6585884962728134E-2</v>
      </c>
      <c r="BW18" s="63">
        <v>3.7968601884222519E-2</v>
      </c>
      <c r="BX18" s="63">
        <v>0.13101196557679806</v>
      </c>
      <c r="BY18" s="287">
        <v>8.2316774073254342E-2</v>
      </c>
      <c r="BZ18" s="222">
        <v>5.3742847634117616E-2</v>
      </c>
      <c r="CA18" s="58">
        <v>4.5711798429284509E-2</v>
      </c>
      <c r="CB18" s="63">
        <v>5.6567852529321033E-2</v>
      </c>
      <c r="CC18" s="63">
        <v>3.8486510625361764E-2</v>
      </c>
      <c r="CD18" s="279">
        <v>4.6572637311626565E-2</v>
      </c>
      <c r="CE18" s="61">
        <v>0.13460785316877161</v>
      </c>
      <c r="CF18" s="63">
        <v>3.4410363204963795E-2</v>
      </c>
      <c r="CG18" s="63">
        <v>4.8563329116063696E-2</v>
      </c>
      <c r="CH18" s="279">
        <v>8.5283573895392054E-2</v>
      </c>
      <c r="CI18" s="61">
        <v>1.0990332693005769E-2</v>
      </c>
      <c r="CJ18" s="63">
        <v>6.8623599948041819E-2</v>
      </c>
      <c r="CK18" s="63">
        <v>6.5353501418170812E-2</v>
      </c>
      <c r="CL18" s="279">
        <v>5.4094395659422458E-2</v>
      </c>
      <c r="CM18" s="61">
        <v>3.7377742379264937E-2</v>
      </c>
      <c r="CN18" s="63">
        <v>3.6329359168750602E-2</v>
      </c>
      <c r="CO18" s="63">
        <v>8.6666255972586759E-2</v>
      </c>
      <c r="CP18" s="287">
        <v>5.6113536062186754E-2</v>
      </c>
      <c r="CQ18" s="222">
        <v>5.8302829452162822E-2</v>
      </c>
      <c r="CR18" s="58">
        <v>3.0758556652476263E-2</v>
      </c>
      <c r="CS18" s="63">
        <v>3.2348437512653448E-2</v>
      </c>
      <c r="CT18" s="63">
        <v>3.0367188427258662E-2</v>
      </c>
      <c r="CU18" s="279">
        <v>3.1291514860653333E-2</v>
      </c>
      <c r="CV18" s="61">
        <v>7.0968905233248614E-2</v>
      </c>
      <c r="CW18" s="63">
        <v>9.4444715342039617E-2</v>
      </c>
      <c r="CX18" s="63">
        <v>8.6593729793635763E-2</v>
      </c>
      <c r="CY18" s="279">
        <v>8.3109794351071242E-2</v>
      </c>
      <c r="CZ18" s="61">
        <v>2.7169911401668415E-2</v>
      </c>
      <c r="DA18" s="63">
        <v>8.4189634798550891E-2</v>
      </c>
      <c r="DB18" s="63">
        <v>6.8684803044205642E-2</v>
      </c>
      <c r="DC18" s="279">
        <v>6.2191695029989807E-2</v>
      </c>
      <c r="DD18" s="61">
        <v>5.9617043928472502E-2</v>
      </c>
      <c r="DE18" s="63">
        <v>3.8681874802476812E-2</v>
      </c>
      <c r="DF18" s="63">
        <v>6.6004845006873286E-2</v>
      </c>
      <c r="DG18" s="287">
        <v>5.5637443854451754E-2</v>
      </c>
      <c r="DH18" s="222">
        <v>5.497598659185695E-2</v>
      </c>
      <c r="DI18" s="58">
        <v>1.3606227543012987E-2</v>
      </c>
      <c r="DJ18" s="63"/>
      <c r="DK18" s="63"/>
      <c r="DL18" s="279">
        <v>1.3606227543012987E-2</v>
      </c>
      <c r="DM18" s="61"/>
      <c r="DN18" s="63"/>
      <c r="DO18" s="63"/>
      <c r="DP18" s="279"/>
      <c r="DQ18" s="61"/>
      <c r="DR18" s="63"/>
      <c r="DS18" s="63"/>
      <c r="DT18" s="279"/>
      <c r="DU18" s="61"/>
      <c r="DV18" s="63"/>
      <c r="DW18" s="63"/>
      <c r="DX18" s="287"/>
      <c r="DY18" s="222">
        <v>1.3606227543012987E-2</v>
      </c>
      <c r="EC18" s="227"/>
      <c r="ED18" s="295"/>
      <c r="EE18" s="228"/>
      <c r="EF18" s="228"/>
      <c r="EG18" s="228" t="s">
        <v>88</v>
      </c>
      <c r="EH18" s="231">
        <v>36</v>
      </c>
    </row>
    <row r="19" spans="1:140">
      <c r="A19" s="64" t="s">
        <v>7</v>
      </c>
      <c r="B19" s="65">
        <f>$EJ$168</f>
        <v>1147.8000000000002</v>
      </c>
      <c r="C19" s="66">
        <v>1.9913112383761162E-2</v>
      </c>
      <c r="D19" s="67">
        <v>1.3788834160351928E-2</v>
      </c>
      <c r="E19" s="67">
        <v>4.0130119607762978E-2</v>
      </c>
      <c r="F19" s="68">
        <v>2.5394844779015546E-2</v>
      </c>
      <c r="G19" s="69">
        <v>2.5033951899269252E-2</v>
      </c>
      <c r="H19" s="66">
        <v>2.0824744505288002E-2</v>
      </c>
      <c r="I19" s="67">
        <v>3.0800653632396448E-2</v>
      </c>
      <c r="J19" s="67">
        <v>6.7262264494435467E-2</v>
      </c>
      <c r="K19" s="68">
        <v>6.4346453762164801E-2</v>
      </c>
      <c r="L19" s="69">
        <v>4.7796596852844306E-2</v>
      </c>
      <c r="M19" s="66">
        <v>3.3487779381116432E-2</v>
      </c>
      <c r="N19" s="67">
        <v>7.1609591856048288E-2</v>
      </c>
      <c r="O19" s="67">
        <v>4.0465626570669606E-2</v>
      </c>
      <c r="P19" s="68">
        <v>6.6077141072371628E-2</v>
      </c>
      <c r="Q19" s="70">
        <v>5.2558245982040175E-2</v>
      </c>
      <c r="R19" s="66">
        <v>6.2723759611945581E-2</v>
      </c>
      <c r="S19" s="71">
        <v>7.568157547878035E-2</v>
      </c>
      <c r="T19" s="71">
        <v>0.10926139887525507</v>
      </c>
      <c r="U19" s="68">
        <v>7.3696556552002843E-2</v>
      </c>
      <c r="V19" s="70">
        <v>7.8301003932384372E-2</v>
      </c>
      <c r="W19" s="66">
        <v>0.1074247349021874</v>
      </c>
      <c r="X19" s="71">
        <v>0.1440969637675103</v>
      </c>
      <c r="Y19" s="71">
        <v>0.11611180135157451</v>
      </c>
      <c r="Z19" s="68">
        <v>0.15936541371723068</v>
      </c>
      <c r="AA19" s="70">
        <v>0.13117738525681666</v>
      </c>
      <c r="AB19" s="66">
        <v>6.4820029355345657E-2</v>
      </c>
      <c r="AC19" s="71">
        <v>0.12761870565943334</v>
      </c>
      <c r="AD19" s="71">
        <v>0.16056437190238493</v>
      </c>
      <c r="AE19" s="280">
        <v>0.12147097447690355</v>
      </c>
      <c r="AF19" s="274">
        <v>2.4379424308163037E-2</v>
      </c>
      <c r="AG19" s="71">
        <v>0.18136689327260389</v>
      </c>
      <c r="AH19" s="71">
        <v>6.6832725404679882E-2</v>
      </c>
      <c r="AI19" s="280">
        <v>9.71766778397785E-2</v>
      </c>
      <c r="AJ19" s="274">
        <v>3.3408342904603064E-3</v>
      </c>
      <c r="AK19" s="71">
        <v>0.13572662557104279</v>
      </c>
      <c r="AL19" s="71">
        <v>6.7881125858996264E-2</v>
      </c>
      <c r="AM19" s="280">
        <v>8.6852532324736512E-2</v>
      </c>
      <c r="AN19" s="274">
        <v>0.1148061077938151</v>
      </c>
      <c r="AO19" s="71">
        <v>7.6785371556017751E-2</v>
      </c>
      <c r="AP19" s="71">
        <v>8.1420308162819116E-2</v>
      </c>
      <c r="AQ19" s="288">
        <v>9.0519191400712101E-2</v>
      </c>
      <c r="AR19" s="223">
        <v>0.1019647518715706</v>
      </c>
      <c r="AS19" s="66">
        <v>0.10576738230656446</v>
      </c>
      <c r="AT19" s="71">
        <v>9.2169054807574272E-2</v>
      </c>
      <c r="AU19" s="71">
        <v>8.1134500768361983E-2</v>
      </c>
      <c r="AV19" s="280">
        <v>9.3710858580118725E-2</v>
      </c>
      <c r="AW19" s="274">
        <v>7.3763725848571479E-2</v>
      </c>
      <c r="AX19" s="71">
        <v>0.20343938592935643</v>
      </c>
      <c r="AY19" s="71">
        <v>0.19397993666325405</v>
      </c>
      <c r="AZ19" s="280">
        <v>0.16043498424228722</v>
      </c>
      <c r="BA19" s="274">
        <v>6.4383798520904367E-2</v>
      </c>
      <c r="BB19" s="71">
        <v>8.3575558305297767E-2</v>
      </c>
      <c r="BC19" s="71">
        <v>0.13629270606876981</v>
      </c>
      <c r="BD19" s="280">
        <v>9.6713307724171763E-2</v>
      </c>
      <c r="BE19" s="274">
        <v>0.18766257229181041</v>
      </c>
      <c r="BF19" s="71">
        <v>0.15943079611748232</v>
      </c>
      <c r="BG19" s="71">
        <v>0.11066793816985129</v>
      </c>
      <c r="BH19" s="288">
        <v>0.1554622052172426</v>
      </c>
      <c r="BI19" s="223">
        <v>0.12908545902198562</v>
      </c>
      <c r="BJ19" s="66">
        <v>0.14353565102725246</v>
      </c>
      <c r="BK19" s="71">
        <v>9.2141123103485864E-2</v>
      </c>
      <c r="BL19" s="71">
        <v>0.11731385051757662</v>
      </c>
      <c r="BM19" s="280">
        <v>0.11804083461371907</v>
      </c>
      <c r="BN19" s="274">
        <v>0.10859588589332013</v>
      </c>
      <c r="BO19" s="71">
        <v>5.5338466874320737E-2</v>
      </c>
      <c r="BP19" s="71">
        <v>6.3413067303576959E-2</v>
      </c>
      <c r="BQ19" s="280">
        <v>8.214341654163855E-2</v>
      </c>
      <c r="BR19" s="274">
        <v>0.14406480594894761</v>
      </c>
      <c r="BS19" s="71">
        <v>0.11439170254382106</v>
      </c>
      <c r="BT19" s="71">
        <v>0.14074231942993301</v>
      </c>
      <c r="BU19" s="280">
        <v>0.13269100947155174</v>
      </c>
      <c r="BV19" s="274">
        <v>0.12217872648963252</v>
      </c>
      <c r="BW19" s="71">
        <v>0.14310427679206003</v>
      </c>
      <c r="BX19" s="71">
        <v>0.1921895662358715</v>
      </c>
      <c r="BY19" s="288">
        <v>0.16005306638995612</v>
      </c>
      <c r="BZ19" s="223">
        <v>0.12896025099413266</v>
      </c>
      <c r="CA19" s="66">
        <v>8.9256464239748229E-2</v>
      </c>
      <c r="CB19" s="71">
        <v>8.4740271842684622E-2</v>
      </c>
      <c r="CC19" s="71">
        <v>9.6719255336609786E-2</v>
      </c>
      <c r="CD19" s="280">
        <v>9.0319313960617265E-2</v>
      </c>
      <c r="CE19" s="274">
        <v>0.16349640666060394</v>
      </c>
      <c r="CF19" s="71">
        <v>3.1983790583329577E-2</v>
      </c>
      <c r="CG19" s="71">
        <v>0.12898485491328157</v>
      </c>
      <c r="CH19" s="280">
        <v>0.1206293891346977</v>
      </c>
      <c r="CI19" s="274">
        <v>8.8283623079061554E-2</v>
      </c>
      <c r="CJ19" s="71">
        <v>0.29920944854670489</v>
      </c>
      <c r="CK19" s="71">
        <v>0.1590523798743341</v>
      </c>
      <c r="CL19" s="280">
        <v>0.21046131489813566</v>
      </c>
      <c r="CM19" s="274">
        <v>0.16792966680939334</v>
      </c>
      <c r="CN19" s="71">
        <v>0.13137197441562518</v>
      </c>
      <c r="CO19" s="71">
        <v>0.16361105929413028</v>
      </c>
      <c r="CP19" s="288">
        <v>0.15700789288720371</v>
      </c>
      <c r="CQ19" s="223">
        <v>0.14306038994525419</v>
      </c>
      <c r="CR19" s="66">
        <v>6.7931540036485411E-2</v>
      </c>
      <c r="CS19" s="71">
        <v>7.8731159373713611E-2</v>
      </c>
      <c r="CT19" s="71">
        <v>8.3554372762566401E-2</v>
      </c>
      <c r="CU19" s="280">
        <v>7.7122045997346511E-2</v>
      </c>
      <c r="CV19" s="274">
        <v>0.12265443301552786</v>
      </c>
      <c r="CW19" s="71">
        <v>0.16258997112303947</v>
      </c>
      <c r="CX19" s="71">
        <v>0.21029128849756618</v>
      </c>
      <c r="CY19" s="280">
        <v>0.1681494369406778</v>
      </c>
      <c r="CZ19" s="274">
        <v>0.10358111347594047</v>
      </c>
      <c r="DA19" s="71">
        <v>0.22839663923085354</v>
      </c>
      <c r="DB19" s="71">
        <v>0.22343734643864649</v>
      </c>
      <c r="DC19" s="280">
        <v>0.19565261239581314</v>
      </c>
      <c r="DD19" s="274">
        <v>0.20607369309892157</v>
      </c>
      <c r="DE19" s="71">
        <v>0.15882113225766592</v>
      </c>
      <c r="DF19" s="71">
        <v>0.10618023709446535</v>
      </c>
      <c r="DG19" s="288">
        <v>0.15510543254852022</v>
      </c>
      <c r="DH19" s="223">
        <v>0.1447561518098277</v>
      </c>
      <c r="DI19" s="66">
        <v>6.0499077602462994E-2</v>
      </c>
      <c r="DJ19" s="71"/>
      <c r="DK19" s="71"/>
      <c r="DL19" s="280">
        <v>6.0499077602462994E-2</v>
      </c>
      <c r="DM19" s="274"/>
      <c r="DN19" s="71"/>
      <c r="DO19" s="71"/>
      <c r="DP19" s="280"/>
      <c r="DQ19" s="274"/>
      <c r="DR19" s="71"/>
      <c r="DS19" s="71"/>
      <c r="DT19" s="280"/>
      <c r="DU19" s="274"/>
      <c r="DV19" s="71"/>
      <c r="DW19" s="71"/>
      <c r="DX19" s="288"/>
      <c r="DY19" s="223">
        <v>6.0499077602462994E-2</v>
      </c>
      <c r="EC19" s="227"/>
      <c r="ED19" s="295"/>
      <c r="EE19" s="228"/>
      <c r="EF19" s="228"/>
      <c r="EG19" s="228" t="s">
        <v>89</v>
      </c>
      <c r="EH19" s="231">
        <v>23</v>
      </c>
    </row>
    <row r="20" spans="1:140">
      <c r="A20" s="56" t="s">
        <v>30</v>
      </c>
      <c r="B20" s="57"/>
      <c r="C20" s="58">
        <v>1.8691933414474394E-3</v>
      </c>
      <c r="D20" s="59">
        <v>4.8926721225495216E-3</v>
      </c>
      <c r="E20" s="59">
        <v>2.5050040689367337E-5</v>
      </c>
      <c r="F20" s="60">
        <v>4.7456951765471695E-3</v>
      </c>
      <c r="G20" s="61">
        <v>2.7876950277588306E-3</v>
      </c>
      <c r="H20" s="58">
        <v>2.0462930343608425E-3</v>
      </c>
      <c r="I20" s="59">
        <v>2.6724550644401878E-3</v>
      </c>
      <c r="J20" s="59">
        <v>4.3831994172384349E-2</v>
      </c>
      <c r="K20" s="60">
        <v>2.5225212073543647E-2</v>
      </c>
      <c r="L20" s="61">
        <v>1.9510395972364914E-2</v>
      </c>
      <c r="M20" s="58">
        <v>1.9287068248333415E-3</v>
      </c>
      <c r="N20" s="59">
        <v>2.4244266984794229E-2</v>
      </c>
      <c r="O20" s="59">
        <v>2.1403461180551944E-2</v>
      </c>
      <c r="P20" s="60">
        <v>2.0276251330949145E-2</v>
      </c>
      <c r="Q20" s="62">
        <v>1.5759783258300072E-2</v>
      </c>
      <c r="R20" s="58">
        <v>2.1733791859465921E-2</v>
      </c>
      <c r="S20" s="63">
        <v>3.7259336125347819E-2</v>
      </c>
      <c r="T20" s="63">
        <v>9.2693956279562895E-2</v>
      </c>
      <c r="U20" s="60">
        <v>4.3262422882034163E-2</v>
      </c>
      <c r="V20" s="62">
        <v>4.6289827594644076E-2</v>
      </c>
      <c r="W20" s="58">
        <v>4.5407662171585456E-2</v>
      </c>
      <c r="X20" s="63">
        <v>8.5246519912344471E-2</v>
      </c>
      <c r="Y20" s="63">
        <v>9.9234585636879521E-2</v>
      </c>
      <c r="Z20" s="60">
        <v>0.11787073116166559</v>
      </c>
      <c r="AA20" s="62">
        <v>8.4429528613116769E-2</v>
      </c>
      <c r="AB20" s="58">
        <v>4.2171433490190154E-2</v>
      </c>
      <c r="AC20" s="63">
        <v>7.3770328911388031E-2</v>
      </c>
      <c r="AD20" s="63">
        <v>0.12433653877047755</v>
      </c>
      <c r="AE20" s="279">
        <v>8.1570083043786337E-2</v>
      </c>
      <c r="AF20" s="61">
        <v>1.9188820766537204E-2</v>
      </c>
      <c r="AG20" s="63">
        <v>0.16285366903101814</v>
      </c>
      <c r="AH20" s="63">
        <v>6.6181179854318872E-2</v>
      </c>
      <c r="AI20" s="279">
        <v>8.8412226966537735E-2</v>
      </c>
      <c r="AJ20" s="61">
        <v>3.3408342904603064E-3</v>
      </c>
      <c r="AK20" s="63">
        <v>9.2205849734477111E-2</v>
      </c>
      <c r="AL20" s="63">
        <v>4.7220256167707357E-2</v>
      </c>
      <c r="AM20" s="279">
        <v>5.962910185826837E-2</v>
      </c>
      <c r="AN20" s="61">
        <v>8.4853376401102784E-2</v>
      </c>
      <c r="AO20" s="63">
        <v>5.4011986281182631E-2</v>
      </c>
      <c r="AP20" s="63">
        <v>3.6895986569825144E-2</v>
      </c>
      <c r="AQ20" s="287">
        <v>5.7561638279320822E-2</v>
      </c>
      <c r="AR20" s="222">
        <v>7.2246164503697002E-2</v>
      </c>
      <c r="AS20" s="58">
        <v>4.3300934441077271E-2</v>
      </c>
      <c r="AT20" s="63">
        <v>6.0719872415001451E-2</v>
      </c>
      <c r="AU20" s="63">
        <v>4.9289248087232791E-2</v>
      </c>
      <c r="AV20" s="279">
        <v>5.2336912561845833E-2</v>
      </c>
      <c r="AW20" s="61">
        <v>4.9950100447820472E-2</v>
      </c>
      <c r="AX20" s="63">
        <v>0.19360393829199474</v>
      </c>
      <c r="AY20" s="63">
        <v>0.18994236028431769</v>
      </c>
      <c r="AZ20" s="279">
        <v>0.14809685009316753</v>
      </c>
      <c r="BA20" s="61">
        <v>6.1634834535865664E-2</v>
      </c>
      <c r="BB20" s="63">
        <v>8.2062220897355098E-2</v>
      </c>
      <c r="BC20" s="63">
        <v>0.12674555511977501</v>
      </c>
      <c r="BD20" s="279">
        <v>9.1995011545999483E-2</v>
      </c>
      <c r="BE20" s="61">
        <v>0.13520159633538639</v>
      </c>
      <c r="BF20" s="63">
        <v>0.12803170896653124</v>
      </c>
      <c r="BG20" s="63">
        <v>6.091231518274582E-2</v>
      </c>
      <c r="BH20" s="287">
        <v>0.11150548676261891</v>
      </c>
      <c r="BI20" s="222">
        <v>9.8811417280781078E-2</v>
      </c>
      <c r="BJ20" s="58">
        <v>8.882055887036705E-2</v>
      </c>
      <c r="BK20" s="63">
        <v>8.0002865824775116E-2</v>
      </c>
      <c r="BL20" s="63">
        <v>8.9775624903503756E-2</v>
      </c>
      <c r="BM20" s="279">
        <v>8.6115130663145661E-2</v>
      </c>
      <c r="BN20" s="61">
        <v>8.6522547786655926E-2</v>
      </c>
      <c r="BO20" s="63">
        <v>5.0723128596455655E-2</v>
      </c>
      <c r="BP20" s="63">
        <v>5.4781323087403799E-2</v>
      </c>
      <c r="BQ20" s="279">
        <v>6.8397119885574786E-2</v>
      </c>
      <c r="BR20" s="61">
        <v>0.10521460423062419</v>
      </c>
      <c r="BS20" s="63">
        <v>9.4613442151475907E-2</v>
      </c>
      <c r="BT20" s="63">
        <v>0.1011844009715766</v>
      </c>
      <c r="BU20" s="279">
        <v>0.10016571879418668</v>
      </c>
      <c r="BV20" s="61">
        <v>9.2312972999582119E-2</v>
      </c>
      <c r="BW20" s="63">
        <v>0.10381470981819235</v>
      </c>
      <c r="BX20" s="63">
        <v>7.7381418918650788E-2</v>
      </c>
      <c r="BY20" s="287">
        <v>8.9072930673047987E-2</v>
      </c>
      <c r="BZ20" s="222">
        <v>8.7364048311506168E-2</v>
      </c>
      <c r="CA20" s="58">
        <v>4.0399188318424588E-2</v>
      </c>
      <c r="CB20" s="63">
        <v>5.0838101792717152E-2</v>
      </c>
      <c r="CC20" s="63">
        <v>6.3560232327961236E-2</v>
      </c>
      <c r="CD20" s="279">
        <v>5.2147368723934384E-2</v>
      </c>
      <c r="CE20" s="61">
        <v>4.6041113839767556E-2</v>
      </c>
      <c r="CF20" s="63">
        <v>7.124640137138938E-3</v>
      </c>
      <c r="CG20" s="63">
        <v>9.3775346672140825E-2</v>
      </c>
      <c r="CH20" s="279">
        <v>5.2600041017392775E-2</v>
      </c>
      <c r="CI20" s="61">
        <v>8.1088403545516774E-2</v>
      </c>
      <c r="CJ20" s="63">
        <v>0.24275876860588014</v>
      </c>
      <c r="CK20" s="63">
        <v>0.10948538132738134</v>
      </c>
      <c r="CL20" s="279">
        <v>0.16711370572056633</v>
      </c>
      <c r="CM20" s="61">
        <v>0.14116282992555276</v>
      </c>
      <c r="CN20" s="63">
        <v>8.0875497852089737E-2</v>
      </c>
      <c r="CO20" s="63">
        <v>0.11851711353380115</v>
      </c>
      <c r="CP20" s="287">
        <v>0.11667896140500968</v>
      </c>
      <c r="CQ20" s="222">
        <v>9.7928711860207851E-2</v>
      </c>
      <c r="CR20" s="58">
        <v>4.9435823606017212E-2</v>
      </c>
      <c r="CS20" s="63">
        <v>5.3331144644057402E-2</v>
      </c>
      <c r="CT20" s="63">
        <v>6.6972732684741382E-2</v>
      </c>
      <c r="CU20" s="279">
        <v>5.6336475164230022E-2</v>
      </c>
      <c r="CV20" s="61">
        <v>5.691292377567958E-2</v>
      </c>
      <c r="CW20" s="63">
        <v>9.7595257951180861E-2</v>
      </c>
      <c r="CX20" s="63">
        <v>0.14974567935178559</v>
      </c>
      <c r="CY20" s="279">
        <v>0.10464171910979976</v>
      </c>
      <c r="CZ20" s="61">
        <v>7.7475914595544856E-2</v>
      </c>
      <c r="DA20" s="63">
        <v>0.16223520632080721</v>
      </c>
      <c r="DB20" s="63">
        <v>0.16854472428057779</v>
      </c>
      <c r="DC20" s="279">
        <v>0.14408901347960495</v>
      </c>
      <c r="DD20" s="61">
        <v>0.16438564035071759</v>
      </c>
      <c r="DE20" s="63">
        <v>0.12886611765118322</v>
      </c>
      <c r="DF20" s="63">
        <v>5.0675539946428795E-2</v>
      </c>
      <c r="DG20" s="287">
        <v>0.11220789964359799</v>
      </c>
      <c r="DH20" s="222">
        <v>0.1020281465058458</v>
      </c>
      <c r="DI20" s="58">
        <v>4.8799704735448597E-2</v>
      </c>
      <c r="DJ20" s="63"/>
      <c r="DK20" s="63"/>
      <c r="DL20" s="279">
        <v>4.8799704735448597E-2</v>
      </c>
      <c r="DM20" s="61"/>
      <c r="DN20" s="63"/>
      <c r="DO20" s="63"/>
      <c r="DP20" s="279"/>
      <c r="DQ20" s="61"/>
      <c r="DR20" s="63"/>
      <c r="DS20" s="63"/>
      <c r="DT20" s="279"/>
      <c r="DU20" s="61"/>
      <c r="DV20" s="63"/>
      <c r="DW20" s="63"/>
      <c r="DX20" s="287"/>
      <c r="DY20" s="222">
        <v>4.8799704735448597E-2</v>
      </c>
      <c r="EC20" s="227"/>
      <c r="ED20" s="295"/>
      <c r="EE20" s="228"/>
      <c r="EF20" s="228"/>
      <c r="EG20" s="228" t="s">
        <v>384</v>
      </c>
      <c r="EH20" s="231">
        <v>28.8</v>
      </c>
    </row>
    <row r="21" spans="1:140" ht="15" thickBot="1">
      <c r="A21" s="72" t="s">
        <v>31</v>
      </c>
      <c r="B21" s="73"/>
      <c r="C21" s="74">
        <v>1.8043932023544203E-2</v>
      </c>
      <c r="D21" s="75">
        <v>8.8961620378024062E-3</v>
      </c>
      <c r="E21" s="75">
        <v>4.0104892957735117E-2</v>
      </c>
      <c r="F21" s="76">
        <v>2.0648809375602022E-2</v>
      </c>
      <c r="G21" s="77">
        <v>2.2246125294963212E-2</v>
      </c>
      <c r="H21" s="74">
        <v>1.8778464277828106E-2</v>
      </c>
      <c r="I21" s="75">
        <v>2.8128099315230817E-2</v>
      </c>
      <c r="J21" s="75">
        <v>2.3429444792461694E-2</v>
      </c>
      <c r="K21" s="76">
        <v>3.9119505287029205E-2</v>
      </c>
      <c r="L21" s="77">
        <v>2.8285429039813743E-2</v>
      </c>
      <c r="M21" s="74">
        <v>3.1559072556283103E-2</v>
      </c>
      <c r="N21" s="75">
        <v>4.7365324871254035E-2</v>
      </c>
      <c r="O21" s="75">
        <v>1.9028272380100613E-2</v>
      </c>
      <c r="P21" s="76">
        <v>4.5800889741422497E-2</v>
      </c>
      <c r="Q21" s="78">
        <v>3.679207489973213E-2</v>
      </c>
      <c r="R21" s="74">
        <v>4.0989967752479622E-2</v>
      </c>
      <c r="S21" s="79">
        <v>3.8422239353432482E-2</v>
      </c>
      <c r="T21" s="79">
        <v>1.6567442595692164E-2</v>
      </c>
      <c r="U21" s="76">
        <v>3.036476669480483E-2</v>
      </c>
      <c r="V21" s="78">
        <v>3.1988144087477528E-2</v>
      </c>
      <c r="W21" s="74">
        <v>6.2017072730601946E-2</v>
      </c>
      <c r="X21" s="79">
        <v>5.8850443855165892E-2</v>
      </c>
      <c r="Y21" s="79">
        <v>1.6759465007317526E-2</v>
      </c>
      <c r="Z21" s="76">
        <v>4.1494682555565238E-2</v>
      </c>
      <c r="AA21" s="78">
        <v>4.6725268504302246E-2</v>
      </c>
      <c r="AB21" s="74">
        <v>2.2648882198310859E-2</v>
      </c>
      <c r="AC21" s="79">
        <v>5.384939152987122E-2</v>
      </c>
      <c r="AD21" s="79">
        <v>3.6228335763642899E-2</v>
      </c>
      <c r="AE21" s="281">
        <v>3.9901548281738981E-2</v>
      </c>
      <c r="AF21" s="77">
        <v>5.1906035416257774E-3</v>
      </c>
      <c r="AG21" s="79">
        <v>1.8513563961095811E-2</v>
      </c>
      <c r="AH21" s="79">
        <v>6.5158561793817035E-4</v>
      </c>
      <c r="AI21" s="281">
        <v>8.7645918381210556E-3</v>
      </c>
      <c r="AJ21" s="77">
        <v>0</v>
      </c>
      <c r="AK21" s="79">
        <v>4.3520887065615958E-2</v>
      </c>
      <c r="AL21" s="79">
        <v>2.0660931124493166E-2</v>
      </c>
      <c r="AM21" s="281">
        <v>2.7223503617039759E-2</v>
      </c>
      <c r="AN21" s="77">
        <v>2.9952856990847893E-2</v>
      </c>
      <c r="AO21" s="79">
        <v>2.2773754855485183E-2</v>
      </c>
      <c r="AP21" s="79">
        <v>4.4524441996260815E-2</v>
      </c>
      <c r="AQ21" s="289">
        <v>3.2957754779909344E-2</v>
      </c>
      <c r="AR21" s="224">
        <v>2.9718915543320269E-2</v>
      </c>
      <c r="AS21" s="74">
        <v>6.2466670894384284E-2</v>
      </c>
      <c r="AT21" s="79">
        <v>3.1449461623649526E-2</v>
      </c>
      <c r="AU21" s="79">
        <v>3.1845575465006631E-2</v>
      </c>
      <c r="AV21" s="281">
        <v>4.1374218362396152E-2</v>
      </c>
      <c r="AW21" s="77">
        <v>2.3814066805368923E-2</v>
      </c>
      <c r="AX21" s="79">
        <v>9.8358848396147575E-3</v>
      </c>
      <c r="AY21" s="79">
        <v>4.0376938697400944E-3</v>
      </c>
      <c r="AZ21" s="281">
        <v>1.2338472625647265E-2</v>
      </c>
      <c r="BA21" s="77">
        <v>2.7490846852250201E-3</v>
      </c>
      <c r="BB21" s="79">
        <v>1.5133513951361794E-3</v>
      </c>
      <c r="BC21" s="79">
        <v>9.5473970704822164E-3</v>
      </c>
      <c r="BD21" s="281">
        <v>4.7184233018816579E-3</v>
      </c>
      <c r="BE21" s="77">
        <v>5.2461671764078344E-2</v>
      </c>
      <c r="BF21" s="79">
        <v>3.1399797184542673E-2</v>
      </c>
      <c r="BG21" s="79">
        <v>4.9756017839345495E-2</v>
      </c>
      <c r="BH21" s="289">
        <v>4.3957334162624428E-2</v>
      </c>
      <c r="BI21" s="224">
        <v>3.027441732221799E-2</v>
      </c>
      <c r="BJ21" s="74">
        <v>5.4715596569728686E-2</v>
      </c>
      <c r="BK21" s="79">
        <v>1.2138590215806004E-2</v>
      </c>
      <c r="BL21" s="79">
        <v>2.7538480153518549E-2</v>
      </c>
      <c r="BM21" s="281">
        <v>3.1926073617335099E-2</v>
      </c>
      <c r="BN21" s="77">
        <v>2.2073663631483498E-2</v>
      </c>
      <c r="BO21" s="79">
        <v>4.6153573568690383E-3</v>
      </c>
      <c r="BP21" s="79">
        <v>8.6317800831102135E-3</v>
      </c>
      <c r="BQ21" s="281">
        <v>1.3746462514499101E-2</v>
      </c>
      <c r="BR21" s="77">
        <v>3.8850596134996133E-2</v>
      </c>
      <c r="BS21" s="79">
        <v>1.9778403368691185E-2</v>
      </c>
      <c r="BT21" s="79">
        <v>3.9558658936389851E-2</v>
      </c>
      <c r="BU21" s="281">
        <v>3.2525718415703744E-2</v>
      </c>
      <c r="BV21" s="77">
        <v>2.9866016150727447E-2</v>
      </c>
      <c r="BW21" s="79">
        <v>3.9289936422266893E-2</v>
      </c>
      <c r="BX21" s="79">
        <v>0.11480948457203688</v>
      </c>
      <c r="BY21" s="289">
        <v>7.098091474276072E-2</v>
      </c>
      <c r="BZ21" s="224">
        <v>4.1596683386781803E-2</v>
      </c>
      <c r="CA21" s="74">
        <v>4.8857471686195156E-2</v>
      </c>
      <c r="CB21" s="79">
        <v>3.3902518910475021E-2</v>
      </c>
      <c r="CC21" s="79">
        <v>3.3159224399303584E-2</v>
      </c>
      <c r="CD21" s="281">
        <v>3.8172195875862014E-2</v>
      </c>
      <c r="CE21" s="77">
        <v>0.11745586135564934</v>
      </c>
      <c r="CF21" s="79">
        <v>2.4859249766162401E-2</v>
      </c>
      <c r="CG21" s="79">
        <v>3.5209549052160165E-2</v>
      </c>
      <c r="CH21" s="281">
        <v>6.8029629346117906E-2</v>
      </c>
      <c r="CI21" s="77">
        <v>7.1953792612198053E-3</v>
      </c>
      <c r="CJ21" s="79">
        <v>5.645154872372956E-2</v>
      </c>
      <c r="CK21" s="79">
        <v>4.9567355470386154E-2</v>
      </c>
      <c r="CL21" s="281">
        <v>4.3348167619363685E-2</v>
      </c>
      <c r="CM21" s="77">
        <v>2.6767277880922057E-2</v>
      </c>
      <c r="CN21" s="79">
        <v>5.0497090180104315E-2</v>
      </c>
      <c r="CO21" s="79">
        <v>4.5094560124496919E-2</v>
      </c>
      <c r="CP21" s="289">
        <v>4.0329487833872787E-2</v>
      </c>
      <c r="CQ21" s="224">
        <v>4.513209492524211E-2</v>
      </c>
      <c r="CR21" s="74">
        <v>1.849584322758915E-2</v>
      </c>
      <c r="CS21" s="79">
        <v>2.5400276925915202E-2</v>
      </c>
      <c r="CT21" s="79">
        <v>1.658178261974837E-2</v>
      </c>
      <c r="CU21" s="281">
        <v>2.0785758588493526E-2</v>
      </c>
      <c r="CV21" s="77">
        <v>6.5741702614999106E-2</v>
      </c>
      <c r="CW21" s="79">
        <v>6.4995255586059619E-2</v>
      </c>
      <c r="CX21" s="79">
        <v>6.0545702596599089E-2</v>
      </c>
      <c r="CY21" s="281">
        <v>6.3507972173512714E-2</v>
      </c>
      <c r="CZ21" s="77">
        <v>2.6105568099410937E-2</v>
      </c>
      <c r="DA21" s="79">
        <v>6.6162025462125421E-2</v>
      </c>
      <c r="DB21" s="79">
        <v>5.4893271813484565E-2</v>
      </c>
      <c r="DC21" s="281">
        <v>5.1564160760424936E-2</v>
      </c>
      <c r="DD21" s="77">
        <v>4.1688571046577541E-2</v>
      </c>
      <c r="DE21" s="79">
        <v>2.9955585027297872E-2</v>
      </c>
      <c r="DF21" s="79">
        <v>5.5505370935229677E-2</v>
      </c>
      <c r="DG21" s="289">
        <v>4.2898123687558833E-2</v>
      </c>
      <c r="DH21" s="224">
        <v>4.2728409516330633E-2</v>
      </c>
      <c r="DI21" s="74">
        <v>1.1699471983945019E-2</v>
      </c>
      <c r="DJ21" s="79"/>
      <c r="DK21" s="79"/>
      <c r="DL21" s="281">
        <v>1.1699471983945019E-2</v>
      </c>
      <c r="DM21" s="77"/>
      <c r="DN21" s="79"/>
      <c r="DO21" s="79"/>
      <c r="DP21" s="281"/>
      <c r="DQ21" s="77"/>
      <c r="DR21" s="79"/>
      <c r="DS21" s="79"/>
      <c r="DT21" s="281"/>
      <c r="DU21" s="77"/>
      <c r="DV21" s="79"/>
      <c r="DW21" s="79"/>
      <c r="DX21" s="289"/>
      <c r="DY21" s="224">
        <v>1.1699471983945019E-2</v>
      </c>
      <c r="EC21" s="227"/>
      <c r="ED21" s="295"/>
      <c r="EE21" s="228"/>
      <c r="EF21" s="228" t="s">
        <v>90</v>
      </c>
      <c r="EG21" s="228" t="s">
        <v>90</v>
      </c>
      <c r="EH21" s="231">
        <v>80</v>
      </c>
    </row>
    <row r="22" spans="1:140" ht="15.5" thickTop="1" thickBot="1">
      <c r="A22" s="80" t="s">
        <v>49</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282"/>
      <c r="AF22" s="81"/>
      <c r="AG22" s="81"/>
      <c r="AH22" s="81"/>
      <c r="AI22" s="282"/>
      <c r="AJ22" s="81"/>
      <c r="AK22" s="81"/>
      <c r="AL22" s="81"/>
      <c r="AM22" s="282"/>
      <c r="AN22" s="81"/>
      <c r="AO22" s="81"/>
      <c r="AP22" s="81"/>
      <c r="AQ22" s="282"/>
      <c r="AR22" s="81"/>
      <c r="AS22" s="81"/>
      <c r="AT22" s="81"/>
      <c r="AU22" s="81"/>
      <c r="AV22" s="282"/>
      <c r="AW22" s="81"/>
      <c r="AX22" s="81"/>
      <c r="AY22" s="81"/>
      <c r="AZ22" s="282"/>
      <c r="BA22" s="81"/>
      <c r="BB22" s="81"/>
      <c r="BC22" s="81"/>
      <c r="BD22" s="282"/>
      <c r="BE22" s="81"/>
      <c r="BF22" s="81"/>
      <c r="BG22" s="81"/>
      <c r="BH22" s="282"/>
      <c r="BI22" s="81"/>
      <c r="BJ22" s="81"/>
      <c r="BK22" s="81"/>
      <c r="BL22" s="81"/>
      <c r="BM22" s="282"/>
      <c r="BN22" s="81"/>
      <c r="BO22" s="81"/>
      <c r="BP22" s="81"/>
      <c r="BQ22" s="282"/>
      <c r="BR22" s="81"/>
      <c r="BS22" s="81"/>
      <c r="BT22" s="81"/>
      <c r="BU22" s="282"/>
      <c r="BV22" s="81"/>
      <c r="BW22" s="81"/>
      <c r="BX22" s="81"/>
      <c r="BY22" s="282"/>
      <c r="BZ22" s="81"/>
      <c r="CA22" s="81"/>
      <c r="CB22" s="81"/>
      <c r="CC22" s="81"/>
      <c r="CD22" s="282"/>
      <c r="CE22" s="81"/>
      <c r="CF22" s="81"/>
      <c r="CG22" s="81"/>
      <c r="CH22" s="282"/>
      <c r="CI22" s="81"/>
      <c r="CJ22" s="81"/>
      <c r="CK22" s="81"/>
      <c r="CL22" s="282"/>
      <c r="CM22" s="81"/>
      <c r="CN22" s="81"/>
      <c r="CO22" s="81"/>
      <c r="CP22" s="282"/>
      <c r="CQ22" s="81"/>
      <c r="CR22" s="81"/>
      <c r="CS22" s="81"/>
      <c r="CT22" s="81"/>
      <c r="CU22" s="282"/>
      <c r="CV22" s="81"/>
      <c r="CW22" s="81"/>
      <c r="CX22" s="81"/>
      <c r="CY22" s="282"/>
      <c r="CZ22" s="81"/>
      <c r="DA22" s="81"/>
      <c r="DB22" s="81"/>
      <c r="DC22" s="282"/>
      <c r="DD22" s="81"/>
      <c r="DE22" s="81"/>
      <c r="DF22" s="81"/>
      <c r="DG22" s="282"/>
      <c r="DH22" s="81"/>
      <c r="DI22" s="81"/>
      <c r="DJ22" s="81"/>
      <c r="DK22" s="81"/>
      <c r="DL22" s="282"/>
      <c r="DM22" s="81"/>
      <c r="DN22" s="81"/>
      <c r="DO22" s="81"/>
      <c r="DP22" s="282"/>
      <c r="DQ22" s="81"/>
      <c r="DR22" s="81"/>
      <c r="DS22" s="81"/>
      <c r="DT22" s="282"/>
      <c r="DU22" s="81"/>
      <c r="DV22" s="81"/>
      <c r="DW22" s="81"/>
      <c r="DX22" s="282"/>
      <c r="DY22" s="81"/>
      <c r="EC22" s="227"/>
      <c r="ED22" s="295"/>
      <c r="EE22" s="228"/>
      <c r="EF22" s="228" t="s">
        <v>494</v>
      </c>
      <c r="EG22" s="228" t="s">
        <v>495</v>
      </c>
      <c r="EH22" s="231">
        <v>50</v>
      </c>
    </row>
    <row r="23" spans="1:140" ht="15" thickTop="1">
      <c r="A23" s="82" t="s">
        <v>12</v>
      </c>
      <c r="B23" s="83">
        <f>$EK$225</f>
        <v>5681.9309999999996</v>
      </c>
      <c r="C23" s="84">
        <v>3.545633654812138E-2</v>
      </c>
      <c r="D23" s="85">
        <v>1.2902667926851867E-2</v>
      </c>
      <c r="E23" s="85">
        <v>5.5724711199816743E-2</v>
      </c>
      <c r="F23" s="86">
        <v>2.6488798736628225E-2</v>
      </c>
      <c r="G23" s="87">
        <v>3.3629697324652805E-2</v>
      </c>
      <c r="H23" s="84">
        <v>2.6788057666799828E-2</v>
      </c>
      <c r="I23" s="85">
        <v>4.3103082263403085E-2</v>
      </c>
      <c r="J23" s="85">
        <v>4.4737992567656135E-2</v>
      </c>
      <c r="K23" s="86">
        <v>6.3423828631136311E-2</v>
      </c>
      <c r="L23" s="87">
        <v>4.490663530610383E-2</v>
      </c>
      <c r="M23" s="84">
        <v>4.0960833434833741E-2</v>
      </c>
      <c r="N23" s="85">
        <v>8.8872955895667113E-2</v>
      </c>
      <c r="O23" s="85">
        <v>5.2877045439544607E-2</v>
      </c>
      <c r="P23" s="86">
        <v>8.4894716058988476E-2</v>
      </c>
      <c r="Q23" s="88">
        <v>6.6561487545587772E-2</v>
      </c>
      <c r="R23" s="84">
        <v>8.4866160054619763E-2</v>
      </c>
      <c r="S23" s="89">
        <v>7.7715953064114343E-2</v>
      </c>
      <c r="T23" s="89">
        <v>8.7477092699996026E-2</v>
      </c>
      <c r="U23" s="86">
        <v>8.2193395713786671E-2</v>
      </c>
      <c r="V23" s="88">
        <v>8.3213820967379143E-2</v>
      </c>
      <c r="W23" s="84">
        <v>0.12597463599748554</v>
      </c>
      <c r="X23" s="89">
        <v>0.1595413178312852</v>
      </c>
      <c r="Y23" s="89">
        <v>0.10794666713657607</v>
      </c>
      <c r="Z23" s="86">
        <v>0.13204426639520034</v>
      </c>
      <c r="AA23" s="88">
        <v>0.13060383884097249</v>
      </c>
      <c r="AB23" s="84">
        <v>5.6966777368355224E-2</v>
      </c>
      <c r="AC23" s="89">
        <v>0.11378887391468692</v>
      </c>
      <c r="AD23" s="89">
        <v>0.13297610779320315</v>
      </c>
      <c r="AE23" s="283">
        <v>0.10422234664039946</v>
      </c>
      <c r="AF23" s="275">
        <v>2.7724829741896669E-2</v>
      </c>
      <c r="AG23" s="89">
        <v>0.1253522623074248</v>
      </c>
      <c r="AH23" s="89">
        <v>2.5890511736224205E-2</v>
      </c>
      <c r="AI23" s="283">
        <v>6.6010983271272444E-2</v>
      </c>
      <c r="AJ23" s="275">
        <v>1.2955655180744024E-2</v>
      </c>
      <c r="AK23" s="89">
        <v>7.7277004943289734E-2</v>
      </c>
      <c r="AL23" s="89">
        <v>6.4197024201946035E-2</v>
      </c>
      <c r="AM23" s="283">
        <v>5.910359980905025E-2</v>
      </c>
      <c r="AN23" s="275">
        <v>9.0991186108573457E-2</v>
      </c>
      <c r="AO23" s="89">
        <v>6.7044494937152421E-2</v>
      </c>
      <c r="AP23" s="89">
        <v>6.0933479465062258E-2</v>
      </c>
      <c r="AQ23" s="290">
        <v>7.2141450704012761E-2</v>
      </c>
      <c r="AR23" s="225">
        <v>8.0356097152763747E-2</v>
      </c>
      <c r="AS23" s="84">
        <v>9.8233386089194796E-2</v>
      </c>
      <c r="AT23" s="89">
        <v>8.8056191469569736E-2</v>
      </c>
      <c r="AU23" s="89">
        <v>7.7491327521021711E-2</v>
      </c>
      <c r="AV23" s="283">
        <v>8.8177656726725326E-2</v>
      </c>
      <c r="AW23" s="275">
        <v>6.1738341631496378E-2</v>
      </c>
      <c r="AX23" s="89">
        <v>0.10209783650674364</v>
      </c>
      <c r="AY23" s="89">
        <v>0.11686169423272968</v>
      </c>
      <c r="AZ23" s="283">
        <v>9.3156265118813739E-2</v>
      </c>
      <c r="BA23" s="275">
        <v>5.3440226351279721E-2</v>
      </c>
      <c r="BB23" s="89">
        <v>5.0620441222043525E-2</v>
      </c>
      <c r="BC23" s="89">
        <v>7.8952835839591715E-2</v>
      </c>
      <c r="BD23" s="283">
        <v>6.2498834223311428E-2</v>
      </c>
      <c r="BE23" s="275">
        <v>0.13220080036141876</v>
      </c>
      <c r="BF23" s="89">
        <v>0.1041846479814557</v>
      </c>
      <c r="BG23" s="89">
        <v>8.4850364830665465E-2</v>
      </c>
      <c r="BH23" s="290">
        <v>0.10883667657842296</v>
      </c>
      <c r="BI23" s="225">
        <v>9.2335728513317325E-2</v>
      </c>
      <c r="BJ23" s="84">
        <v>0.11635366504544122</v>
      </c>
      <c r="BK23" s="89">
        <v>6.0412978575733071E-2</v>
      </c>
      <c r="BL23" s="89">
        <v>7.4340255596134525E-2</v>
      </c>
      <c r="BM23" s="283">
        <v>8.546932637396136E-2</v>
      </c>
      <c r="BN23" s="275">
        <v>7.8678303457057439E-2</v>
      </c>
      <c r="BO23" s="89">
        <v>3.5719488533068056E-2</v>
      </c>
      <c r="BP23" s="89">
        <v>3.9134752393834904E-2</v>
      </c>
      <c r="BQ23" s="283">
        <v>5.6858865963710335E-2</v>
      </c>
      <c r="BR23" s="275">
        <v>0.1547281582836611</v>
      </c>
      <c r="BS23" s="89">
        <v>0.10736658444701463</v>
      </c>
      <c r="BT23" s="89">
        <v>0.1487266347563577</v>
      </c>
      <c r="BU23" s="283">
        <v>0.13699059602661426</v>
      </c>
      <c r="BV23" s="275">
        <v>0.14373275449402037</v>
      </c>
      <c r="BW23" s="89">
        <v>0.12610057215332734</v>
      </c>
      <c r="BX23" s="89">
        <v>0.19016139585262354</v>
      </c>
      <c r="BY23" s="290">
        <v>0.15951123150551511</v>
      </c>
      <c r="BZ23" s="225">
        <v>0.11581384587615695</v>
      </c>
      <c r="CA23" s="84">
        <v>9.3375112311898115E-2</v>
      </c>
      <c r="CB23" s="89">
        <v>0.10994709088073416</v>
      </c>
      <c r="CC23" s="89">
        <v>0.10562220503011964</v>
      </c>
      <c r="CD23" s="283">
        <v>0.1031999503728734</v>
      </c>
      <c r="CE23" s="275">
        <v>0.21187086092377322</v>
      </c>
      <c r="CF23" s="89">
        <v>8.6294592950551835E-2</v>
      </c>
      <c r="CG23" s="89">
        <v>0.15718568788308698</v>
      </c>
      <c r="CH23" s="283">
        <v>0.16453812646968458</v>
      </c>
      <c r="CI23" s="275">
        <v>0.13632480323712126</v>
      </c>
      <c r="CJ23" s="89">
        <v>0.28248861257451241</v>
      </c>
      <c r="CK23" s="89">
        <v>0.14762973750233893</v>
      </c>
      <c r="CL23" s="283">
        <v>0.205859752711546</v>
      </c>
      <c r="CM23" s="275">
        <v>0.14180919816399989</v>
      </c>
      <c r="CN23" s="89">
        <v>0.1124681534348989</v>
      </c>
      <c r="CO23" s="89">
        <v>0.17601196297378455</v>
      </c>
      <c r="CP23" s="290">
        <v>0.14823560396039789</v>
      </c>
      <c r="CQ23" s="225">
        <v>0.14991007379843152</v>
      </c>
      <c r="CR23" s="84">
        <v>6.7647824597602046E-2</v>
      </c>
      <c r="CS23" s="89">
        <v>8.8087548702851001E-2</v>
      </c>
      <c r="CT23" s="89">
        <v>8.7548608205558584E-2</v>
      </c>
      <c r="CU23" s="283">
        <v>8.1773454483035718E-2</v>
      </c>
      <c r="CV23" s="275">
        <v>0.13285328994802709</v>
      </c>
      <c r="CW23" s="89">
        <v>0.18659318573526207</v>
      </c>
      <c r="CX23" s="89">
        <v>0.18966814673343357</v>
      </c>
      <c r="CY23" s="283">
        <v>0.16942994928813895</v>
      </c>
      <c r="CZ23" s="275">
        <v>9.6902115127001143E-2</v>
      </c>
      <c r="DA23" s="89">
        <v>0.1992581976449434</v>
      </c>
      <c r="DB23" s="89">
        <v>0.20723649810505118</v>
      </c>
      <c r="DC23" s="283">
        <v>0.17586860715841632</v>
      </c>
      <c r="DD23" s="275">
        <v>0.18846421541102984</v>
      </c>
      <c r="DE23" s="89">
        <v>0.15572063657872612</v>
      </c>
      <c r="DF23" s="89">
        <v>0.12634760113576493</v>
      </c>
      <c r="DG23" s="290">
        <v>0.15589182336122936</v>
      </c>
      <c r="DH23" s="225">
        <v>0.14171262872464777</v>
      </c>
      <c r="DI23" s="84">
        <v>9.6083186873203233E-2</v>
      </c>
      <c r="DJ23" s="89"/>
      <c r="DK23" s="89"/>
      <c r="DL23" s="283">
        <v>9.6083186873203233E-2</v>
      </c>
      <c r="DM23" s="275"/>
      <c r="DN23" s="89"/>
      <c r="DO23" s="89"/>
      <c r="DP23" s="283"/>
      <c r="DQ23" s="275"/>
      <c r="DR23" s="89"/>
      <c r="DS23" s="89"/>
      <c r="DT23" s="283"/>
      <c r="DU23" s="275"/>
      <c r="DV23" s="89"/>
      <c r="DW23" s="89"/>
      <c r="DX23" s="290"/>
      <c r="DY23" s="225">
        <v>9.6083186873203233E-2</v>
      </c>
      <c r="EC23" s="227"/>
      <c r="ED23" s="295"/>
      <c r="EE23" s="228"/>
      <c r="EF23" s="228" t="s">
        <v>459</v>
      </c>
      <c r="EG23" s="228" t="s">
        <v>460</v>
      </c>
      <c r="EH23" s="231">
        <v>105</v>
      </c>
    </row>
    <row r="24" spans="1:140">
      <c r="A24" s="56" t="s">
        <v>30</v>
      </c>
      <c r="B24" s="57"/>
      <c r="C24" s="58">
        <v>1.7182964488907122E-2</v>
      </c>
      <c r="D24" s="59">
        <v>7.8128529929874062E-3</v>
      </c>
      <c r="E24" s="59">
        <v>2.8845841213652634E-2</v>
      </c>
      <c r="F24" s="60">
        <v>9.251059530615037E-3</v>
      </c>
      <c r="G24" s="61">
        <v>1.6012683637597395E-2</v>
      </c>
      <c r="H24" s="58">
        <v>3.7999024936499638E-3</v>
      </c>
      <c r="I24" s="59">
        <v>1.2668754532316992E-2</v>
      </c>
      <c r="J24" s="59">
        <v>1.8831521014506709E-2</v>
      </c>
      <c r="K24" s="60">
        <v>2.1014925447112327E-2</v>
      </c>
      <c r="L24" s="61">
        <v>1.3881738462355915E-2</v>
      </c>
      <c r="M24" s="58">
        <v>5.7606596700713331E-3</v>
      </c>
      <c r="N24" s="59">
        <v>2.8045765800863855E-2</v>
      </c>
      <c r="O24" s="59">
        <v>3.4315703431742971E-2</v>
      </c>
      <c r="P24" s="60">
        <v>3.4293026412689991E-2</v>
      </c>
      <c r="Q24" s="62">
        <v>2.4557375052373966E-2</v>
      </c>
      <c r="R24" s="58">
        <v>3.4012108382234056E-2</v>
      </c>
      <c r="S24" s="63">
        <v>3.6318967135067416E-2</v>
      </c>
      <c r="T24" s="63">
        <v>5.9677251279841415E-2</v>
      </c>
      <c r="U24" s="60">
        <v>4.5110404029901033E-2</v>
      </c>
      <c r="V24" s="62">
        <v>4.3124374459102416E-2</v>
      </c>
      <c r="W24" s="58">
        <v>3.702975403944319E-2</v>
      </c>
      <c r="X24" s="63">
        <v>7.9372628371790724E-2</v>
      </c>
      <c r="Y24" s="63">
        <v>8.2733582825087526E-2</v>
      </c>
      <c r="Z24" s="60">
        <v>8.3996318683636217E-2</v>
      </c>
      <c r="AA24" s="62">
        <v>6.6964024777706327E-2</v>
      </c>
      <c r="AB24" s="58">
        <v>2.8957698441373348E-2</v>
      </c>
      <c r="AC24" s="63">
        <v>5.7452937598796168E-2</v>
      </c>
      <c r="AD24" s="63">
        <v>9.1659572694686983E-2</v>
      </c>
      <c r="AE24" s="279">
        <v>6.0247072035149458E-2</v>
      </c>
      <c r="AF24" s="61">
        <v>2.3101510257203976E-2</v>
      </c>
      <c r="AG24" s="63">
        <v>0.10031708899649246</v>
      </c>
      <c r="AH24" s="63">
        <v>2.5507868780678955E-2</v>
      </c>
      <c r="AI24" s="279">
        <v>5.4506801048484779E-2</v>
      </c>
      <c r="AJ24" s="61">
        <v>1.2955655180744024E-2</v>
      </c>
      <c r="AK24" s="63">
        <v>4.2403870476800928E-2</v>
      </c>
      <c r="AL24" s="63">
        <v>3.9605381390101724E-2</v>
      </c>
      <c r="AM24" s="279">
        <v>3.5341887078101923E-2</v>
      </c>
      <c r="AN24" s="61">
        <v>5.7539629127839498E-2</v>
      </c>
      <c r="AO24" s="63">
        <v>3.4951890359336074E-2</v>
      </c>
      <c r="AP24" s="63">
        <v>1.9762660834467215E-2</v>
      </c>
      <c r="AQ24" s="287">
        <v>3.6117809256117427E-2</v>
      </c>
      <c r="AR24" s="222">
        <v>4.8079050216838899E-2</v>
      </c>
      <c r="AS24" s="58">
        <v>1.7753654607377128E-2</v>
      </c>
      <c r="AT24" s="63">
        <v>4.4110913719979793E-2</v>
      </c>
      <c r="AU24" s="63">
        <v>4.7764841338450117E-2</v>
      </c>
      <c r="AV24" s="279">
        <v>3.7382656598168945E-2</v>
      </c>
      <c r="AW24" s="61">
        <v>3.6427262445122927E-2</v>
      </c>
      <c r="AX24" s="63">
        <v>8.3859746919802552E-2</v>
      </c>
      <c r="AY24" s="63">
        <v>0.11047455907648708</v>
      </c>
      <c r="AZ24" s="279">
        <v>7.6193668636988496E-2</v>
      </c>
      <c r="BA24" s="61">
        <v>4.9605033417376668E-2</v>
      </c>
      <c r="BB24" s="63">
        <v>4.8662606854705151E-2</v>
      </c>
      <c r="BC24" s="63">
        <v>6.0919820545674824E-2</v>
      </c>
      <c r="BD24" s="279">
        <v>5.3714699184841973E-2</v>
      </c>
      <c r="BE24" s="61">
        <v>6.9511051093252174E-2</v>
      </c>
      <c r="BF24" s="63">
        <v>6.8604422824408151E-2</v>
      </c>
      <c r="BG24" s="63">
        <v>2.2889140073937969E-2</v>
      </c>
      <c r="BH24" s="287">
        <v>5.632175430152906E-2</v>
      </c>
      <c r="BI24" s="222">
        <v>5.4419925411218491E-2</v>
      </c>
      <c r="BJ24" s="58">
        <v>4.6547047965899042E-2</v>
      </c>
      <c r="BK24" s="63">
        <v>3.8536051168479614E-2</v>
      </c>
      <c r="BL24" s="63">
        <v>4.0871233662886849E-2</v>
      </c>
      <c r="BM24" s="279">
        <v>4.2230142453272716E-2</v>
      </c>
      <c r="BN24" s="61">
        <v>4.4922130709585534E-2</v>
      </c>
      <c r="BO24" s="63">
        <v>3.1452526341635006E-2</v>
      </c>
      <c r="BP24" s="63">
        <v>3.348241797507031E-2</v>
      </c>
      <c r="BQ24" s="279">
        <v>3.832753866064096E-2</v>
      </c>
      <c r="BR24" s="61">
        <v>0.10169138889712519</v>
      </c>
      <c r="BS24" s="63">
        <v>8.3734268304713227E-2</v>
      </c>
      <c r="BT24" s="63">
        <v>9.6128803498122334E-2</v>
      </c>
      <c r="BU24" s="279">
        <v>9.3872599810080642E-2</v>
      </c>
      <c r="BV24" s="61">
        <v>0.10953657630786395</v>
      </c>
      <c r="BW24" s="63">
        <v>8.2688598058982501E-2</v>
      </c>
      <c r="BX24" s="63">
        <v>6.3400745404067288E-2</v>
      </c>
      <c r="BY24" s="287">
        <v>8.0341734993397682E-2</v>
      </c>
      <c r="BZ24" s="222">
        <v>6.5340316378296778E-2</v>
      </c>
      <c r="CA24" s="58">
        <v>4.772909060822194E-2</v>
      </c>
      <c r="CB24" s="63">
        <v>6.6249842879948603E-2</v>
      </c>
      <c r="CC24" s="63">
        <v>6.8042295087583665E-2</v>
      </c>
      <c r="CD24" s="279">
        <v>6.1073990673251137E-2</v>
      </c>
      <c r="CE24" s="61">
        <v>9.1138634328513379E-2</v>
      </c>
      <c r="CF24" s="63">
        <v>5.6787113116109074E-2</v>
      </c>
      <c r="CG24" s="63">
        <v>0.12415611255739034</v>
      </c>
      <c r="CH24" s="279">
        <v>9.2943212109627554E-2</v>
      </c>
      <c r="CI24" s="61">
        <v>0.12652468168916411</v>
      </c>
      <c r="CJ24" s="63">
        <v>0.22360750996072865</v>
      </c>
      <c r="CK24" s="63">
        <v>9.4479084374995428E-2</v>
      </c>
      <c r="CL24" s="279">
        <v>0.16003168299470391</v>
      </c>
      <c r="CM24" s="61">
        <v>0.10503512251659274</v>
      </c>
      <c r="CN24" s="63">
        <v>6.8566450746159052E-2</v>
      </c>
      <c r="CO24" s="63">
        <v>0.11969693827559622</v>
      </c>
      <c r="CP24" s="287">
        <v>0.10145882069471619</v>
      </c>
      <c r="CQ24" s="222">
        <v>0.10002675139360548</v>
      </c>
      <c r="CR24" s="58">
        <v>4.3204541285786859E-2</v>
      </c>
      <c r="CS24" s="63">
        <v>5.6593613526409063E-2</v>
      </c>
      <c r="CT24" s="63">
        <v>6.6243671846660454E-2</v>
      </c>
      <c r="CU24" s="279">
        <v>5.5339970172647537E-2</v>
      </c>
      <c r="CV24" s="61">
        <v>6.6809115649350465E-2</v>
      </c>
      <c r="CW24" s="63">
        <v>0.10728133612433267</v>
      </c>
      <c r="CX24" s="63">
        <v>0.12043786952618601</v>
      </c>
      <c r="CY24" s="279">
        <v>9.8515812973982694E-2</v>
      </c>
      <c r="CZ24" s="61">
        <v>6.5557412899183001E-2</v>
      </c>
      <c r="DA24" s="63">
        <v>0.11970651297381057</v>
      </c>
      <c r="DB24" s="63">
        <v>0.15082122243510226</v>
      </c>
      <c r="DC24" s="279">
        <v>0.11856080777473731</v>
      </c>
      <c r="DD24" s="61">
        <v>0.13936448933651868</v>
      </c>
      <c r="DE24" s="63">
        <v>0.12782105965974835</v>
      </c>
      <c r="DF24" s="63">
        <v>7.0097107203816386E-2</v>
      </c>
      <c r="DG24" s="287">
        <v>0.11096550173454703</v>
      </c>
      <c r="DH24" s="222">
        <v>9.4412901121249213E-2</v>
      </c>
      <c r="DI24" s="58">
        <v>8.5095064578220872E-2</v>
      </c>
      <c r="DJ24" s="63"/>
      <c r="DK24" s="63"/>
      <c r="DL24" s="279">
        <v>8.5095064578220872E-2</v>
      </c>
      <c r="DM24" s="61"/>
      <c r="DN24" s="63"/>
      <c r="DO24" s="63"/>
      <c r="DP24" s="279"/>
      <c r="DQ24" s="61"/>
      <c r="DR24" s="63"/>
      <c r="DS24" s="63"/>
      <c r="DT24" s="279"/>
      <c r="DU24" s="61"/>
      <c r="DV24" s="63"/>
      <c r="DW24" s="63"/>
      <c r="DX24" s="287"/>
      <c r="DY24" s="222">
        <v>8.5095064578220872E-2</v>
      </c>
      <c r="EC24" s="227"/>
      <c r="ED24" s="295"/>
      <c r="EE24" s="228"/>
      <c r="EF24" s="228" t="s">
        <v>91</v>
      </c>
      <c r="EG24" s="228" t="s">
        <v>92</v>
      </c>
      <c r="EH24" s="231">
        <v>11.5</v>
      </c>
    </row>
    <row r="25" spans="1:140">
      <c r="A25" s="56" t="s">
        <v>31</v>
      </c>
      <c r="B25" s="57"/>
      <c r="C25" s="58">
        <v>1.8134292284396236E-2</v>
      </c>
      <c r="D25" s="59">
        <v>5.0856925631452719E-3</v>
      </c>
      <c r="E25" s="59">
        <v>2.6871924399310937E-2</v>
      </c>
      <c r="F25" s="60">
        <v>1.7231311519745624E-2</v>
      </c>
      <c r="G25" s="61">
        <v>1.7569119529647251E-2</v>
      </c>
      <c r="H25" s="58">
        <v>2.2983315854772937E-2</v>
      </c>
      <c r="I25" s="59">
        <v>3.0420357202389461E-2</v>
      </c>
      <c r="J25" s="59">
        <v>2.5906301863665181E-2</v>
      </c>
      <c r="K25" s="60">
        <v>4.2405393577774723E-2</v>
      </c>
      <c r="L25" s="61">
        <v>3.1019563521838021E-2</v>
      </c>
      <c r="M25" s="58">
        <v>3.5199432669910692E-2</v>
      </c>
      <c r="N25" s="59">
        <v>6.08271900948033E-2</v>
      </c>
      <c r="O25" s="59">
        <v>1.8539536589855861E-2</v>
      </c>
      <c r="P25" s="60">
        <v>5.0597645138485844E-2</v>
      </c>
      <c r="Q25" s="62">
        <v>4.1998582155158816E-2</v>
      </c>
      <c r="R25" s="58">
        <v>5.0853809604122273E-2</v>
      </c>
      <c r="S25" s="63">
        <v>4.1394679001439581E-2</v>
      </c>
      <c r="T25" s="63">
        <v>2.7798247330687861E-2</v>
      </c>
      <c r="U25" s="60">
        <v>3.7070297423663363E-2</v>
      </c>
      <c r="V25" s="62">
        <v>4.0084785755203613E-2</v>
      </c>
      <c r="W25" s="58">
        <v>8.8941616300463808E-2</v>
      </c>
      <c r="X25" s="63">
        <v>8.0149327351464517E-2</v>
      </c>
      <c r="Y25" s="63">
        <v>2.5183200341421488E-2</v>
      </c>
      <c r="Z25" s="60">
        <v>4.8047925449717012E-2</v>
      </c>
      <c r="AA25" s="62">
        <v>6.3629788223519501E-2</v>
      </c>
      <c r="AB25" s="58">
        <v>2.8009233219833524E-2</v>
      </c>
      <c r="AC25" s="63">
        <v>5.6336519894243625E-2</v>
      </c>
      <c r="AD25" s="63">
        <v>4.1316950937921683E-2</v>
      </c>
      <c r="AE25" s="279">
        <v>4.3975689350567573E-2</v>
      </c>
      <c r="AF25" s="61">
        <v>4.6233485757302554E-3</v>
      </c>
      <c r="AG25" s="63">
        <v>2.5035421389464914E-2</v>
      </c>
      <c r="AH25" s="63">
        <v>3.8264739039130171E-4</v>
      </c>
      <c r="AI25" s="279">
        <v>1.15042912074534E-2</v>
      </c>
      <c r="AJ25" s="61">
        <v>0</v>
      </c>
      <c r="AK25" s="63">
        <v>3.4873164685523803E-2</v>
      </c>
      <c r="AL25" s="63">
        <v>2.4591707838530531E-2</v>
      </c>
      <c r="AM25" s="279">
        <v>2.3761750566702298E-2</v>
      </c>
      <c r="AN25" s="61">
        <v>3.3451671700929726E-2</v>
      </c>
      <c r="AO25" s="63">
        <v>3.2092771729434713E-2</v>
      </c>
      <c r="AP25" s="63">
        <v>4.1170923614418126E-2</v>
      </c>
      <c r="AQ25" s="287">
        <v>3.602376824826193E-2</v>
      </c>
      <c r="AR25" s="222">
        <v>3.2277258620009491E-2</v>
      </c>
      <c r="AS25" s="58">
        <v>8.0479842693309017E-2</v>
      </c>
      <c r="AT25" s="63">
        <v>4.3945516345998158E-2</v>
      </c>
      <c r="AU25" s="63">
        <v>2.972679652394699E-2</v>
      </c>
      <c r="AV25" s="279">
        <v>5.0795220839288988E-2</v>
      </c>
      <c r="AW25" s="61">
        <v>2.5311302437043433E-2</v>
      </c>
      <c r="AX25" s="63">
        <v>1.8238264841897688E-2</v>
      </c>
      <c r="AY25" s="63">
        <v>6.387296344960219E-3</v>
      </c>
      <c r="AZ25" s="279">
        <v>1.6962783441348845E-2</v>
      </c>
      <c r="BA25" s="61">
        <v>3.8352410765958704E-3</v>
      </c>
      <c r="BB25" s="63">
        <v>1.9578612011163002E-3</v>
      </c>
      <c r="BC25" s="63">
        <v>1.8033188527952076E-2</v>
      </c>
      <c r="BD25" s="279">
        <v>8.7842253577032452E-3</v>
      </c>
      <c r="BE25" s="61">
        <v>6.2690002288171939E-2</v>
      </c>
      <c r="BF25" s="63">
        <v>3.5580646377906033E-2</v>
      </c>
      <c r="BG25" s="63">
        <v>6.1961415825811217E-2</v>
      </c>
      <c r="BH25" s="287">
        <v>5.2515220097515095E-2</v>
      </c>
      <c r="BI25" s="222">
        <v>3.7916022916308627E-2</v>
      </c>
      <c r="BJ25" s="58">
        <v>6.9807005322885016E-2</v>
      </c>
      <c r="BK25" s="63">
        <v>2.1877146752477299E-2</v>
      </c>
      <c r="BL25" s="63">
        <v>3.3469170854274123E-2</v>
      </c>
      <c r="BM25" s="279">
        <v>4.3239443961648451E-2</v>
      </c>
      <c r="BN25" s="61">
        <v>3.3756477095744031E-2</v>
      </c>
      <c r="BO25" s="63">
        <v>4.2669901489635923E-3</v>
      </c>
      <c r="BP25" s="63">
        <v>5.6523213344261821E-3</v>
      </c>
      <c r="BQ25" s="279">
        <v>1.8531475050326849E-2</v>
      </c>
      <c r="BR25" s="61">
        <v>5.3037307114889666E-2</v>
      </c>
      <c r="BS25" s="63">
        <v>2.3632588490523132E-2</v>
      </c>
      <c r="BT25" s="63">
        <v>5.2598389236157152E-2</v>
      </c>
      <c r="BU25" s="279">
        <v>4.3118452481151925E-2</v>
      </c>
      <c r="BV25" s="61">
        <v>3.4196464933546375E-2</v>
      </c>
      <c r="BW25" s="63">
        <v>4.3412162235381996E-2</v>
      </c>
      <c r="BX25" s="63">
        <v>0.12676152243993338</v>
      </c>
      <c r="BY25" s="287">
        <v>7.9170019818207607E-2</v>
      </c>
      <c r="BZ25" s="222">
        <v>5.0473898642300126E-2</v>
      </c>
      <c r="CA25" s="58">
        <v>4.5646343209920864E-2</v>
      </c>
      <c r="CB25" s="63">
        <v>4.3697601679459575E-2</v>
      </c>
      <c r="CC25" s="63">
        <v>3.758040982901547E-2</v>
      </c>
      <c r="CD25" s="279">
        <v>4.2126355455966005E-2</v>
      </c>
      <c r="CE25" s="61">
        <v>0.12073281117202336</v>
      </c>
      <c r="CF25" s="63">
        <v>2.9507817534618043E-2</v>
      </c>
      <c r="CG25" s="63">
        <v>3.3029803588818601E-2</v>
      </c>
      <c r="CH25" s="279">
        <v>7.1595329377108385E-2</v>
      </c>
      <c r="CI25" s="61">
        <v>9.8002949992568693E-3</v>
      </c>
      <c r="CJ25" s="63">
        <v>5.88819915424032E-2</v>
      </c>
      <c r="CK25" s="63">
        <v>5.3151041068608629E-2</v>
      </c>
      <c r="CL25" s="279">
        <v>4.5828634557816363E-2</v>
      </c>
      <c r="CM25" s="61">
        <v>3.6774515057080986E-2</v>
      </c>
      <c r="CN25" s="63">
        <v>4.3902206724614028E-2</v>
      </c>
      <c r="CO25" s="63">
        <v>5.6315580435370209E-2</v>
      </c>
      <c r="CP25" s="287">
        <v>4.6777288103391865E-2</v>
      </c>
      <c r="CQ25" s="222">
        <v>4.9883789504803329E-2</v>
      </c>
      <c r="CR25" s="58">
        <v>2.4443473882682785E-2</v>
      </c>
      <c r="CS25" s="63">
        <v>3.1494183647621583E-2</v>
      </c>
      <c r="CT25" s="63">
        <v>2.1305208540977259E-2</v>
      </c>
      <c r="CU25" s="279">
        <v>2.6433722167679474E-2</v>
      </c>
      <c r="CV25" s="61">
        <v>6.6044495622538113E-2</v>
      </c>
      <c r="CW25" s="63">
        <v>7.9312783509026194E-2</v>
      </c>
      <c r="CX25" s="63">
        <v>6.9230608080183983E-2</v>
      </c>
      <c r="CY25" s="279">
        <v>7.0914629697088491E-2</v>
      </c>
      <c r="CZ25" s="61">
        <v>3.1345019368713804E-2</v>
      </c>
      <c r="DA25" s="63">
        <v>7.955241970461964E-2</v>
      </c>
      <c r="DB25" s="63">
        <v>5.6415946343542529E-2</v>
      </c>
      <c r="DC25" s="279">
        <v>5.7308398454908753E-2</v>
      </c>
      <c r="DD25" s="61">
        <v>4.9100254405893398E-2</v>
      </c>
      <c r="DE25" s="63">
        <v>2.7900207688684078E-2</v>
      </c>
      <c r="DF25" s="63">
        <v>5.62509720316988E-2</v>
      </c>
      <c r="DG25" s="287">
        <v>4.4926864524516087E-2</v>
      </c>
      <c r="DH25" s="222">
        <v>4.730018642556845E-2</v>
      </c>
      <c r="DI25" s="58">
        <v>1.0988314563030113E-2</v>
      </c>
      <c r="DJ25" s="63"/>
      <c r="DK25" s="63"/>
      <c r="DL25" s="279">
        <v>1.0988314563030113E-2</v>
      </c>
      <c r="DM25" s="61"/>
      <c r="DN25" s="63"/>
      <c r="DO25" s="63"/>
      <c r="DP25" s="279"/>
      <c r="DQ25" s="61"/>
      <c r="DR25" s="63"/>
      <c r="DS25" s="63"/>
      <c r="DT25" s="279"/>
      <c r="DU25" s="61"/>
      <c r="DV25" s="63"/>
      <c r="DW25" s="63"/>
      <c r="DX25" s="287"/>
      <c r="DY25" s="222">
        <v>1.0988314563030113E-2</v>
      </c>
      <c r="EC25" s="227"/>
      <c r="ED25" s="295"/>
      <c r="EE25" s="228"/>
      <c r="EF25" s="228"/>
      <c r="EG25" s="228" t="s">
        <v>93</v>
      </c>
      <c r="EH25" s="231">
        <v>13.8</v>
      </c>
      <c r="EJ25" s="305" t="s">
        <v>2</v>
      </c>
    </row>
    <row r="26" spans="1:140">
      <c r="A26" s="90" t="s">
        <v>1</v>
      </c>
      <c r="B26" s="91">
        <f>$EK$168</f>
        <v>4500.9809999999998</v>
      </c>
      <c r="C26" s="92">
        <v>3.7436425458427382E-2</v>
      </c>
      <c r="D26" s="93">
        <v>1.3897334537332997E-2</v>
      </c>
      <c r="E26" s="93">
        <v>5.1880348923677946E-2</v>
      </c>
      <c r="F26" s="94">
        <v>2.4598693600469793E-2</v>
      </c>
      <c r="G26" s="95">
        <v>3.3044029314422123E-2</v>
      </c>
      <c r="H26" s="92">
        <v>2.7086971097744283E-2</v>
      </c>
      <c r="I26" s="93">
        <v>4.2556421452902227E-2</v>
      </c>
      <c r="J26" s="93">
        <v>4.5447720837153899E-2</v>
      </c>
      <c r="K26" s="94">
        <v>5.5569170318089924E-2</v>
      </c>
      <c r="L26" s="95">
        <v>4.2374677535808473E-2</v>
      </c>
      <c r="M26" s="92">
        <v>3.7472090410092911E-2</v>
      </c>
      <c r="N26" s="93">
        <v>7.4950152988670207E-2</v>
      </c>
      <c r="O26" s="93">
        <v>4.0457678715451299E-2</v>
      </c>
      <c r="P26" s="94">
        <v>7.1668383719888026E-2</v>
      </c>
      <c r="Q26" s="96">
        <v>5.6243901222927835E-2</v>
      </c>
      <c r="R26" s="92">
        <v>7.5328197517942383E-2</v>
      </c>
      <c r="S26" s="97">
        <v>7.1544467369624692E-2</v>
      </c>
      <c r="T26" s="97">
        <v>7.9753961123201128E-2</v>
      </c>
      <c r="U26" s="94">
        <v>7.3220045594860936E-2</v>
      </c>
      <c r="V26" s="96">
        <v>7.4865950282532415E-2</v>
      </c>
      <c r="W26" s="92">
        <v>0.11736872695362478</v>
      </c>
      <c r="X26" s="97">
        <v>0.13973917747556763</v>
      </c>
      <c r="Y26" s="97">
        <v>0.1045074945678966</v>
      </c>
      <c r="Z26" s="94">
        <v>0.13450338689149496</v>
      </c>
      <c r="AA26" s="96">
        <v>0.1242773545034674</v>
      </c>
      <c r="AB26" s="92">
        <v>5.7634755935699389E-2</v>
      </c>
      <c r="AC26" s="97">
        <v>0.11209651339562818</v>
      </c>
      <c r="AD26" s="97">
        <v>0.14121113782455508</v>
      </c>
      <c r="AE26" s="284">
        <v>0.10585090784540031</v>
      </c>
      <c r="AF26" s="276">
        <v>2.296237925553362E-2</v>
      </c>
      <c r="AG26" s="97">
        <v>0.12989428819885765</v>
      </c>
      <c r="AH26" s="97">
        <v>2.6971389478411874E-2</v>
      </c>
      <c r="AI26" s="284">
        <v>6.6913568908171406E-2</v>
      </c>
      <c r="AJ26" s="276">
        <v>5.2925237440153341E-3</v>
      </c>
      <c r="AK26" s="97">
        <v>7.8040792340473605E-2</v>
      </c>
      <c r="AL26" s="97">
        <v>6.058404069850129E-2</v>
      </c>
      <c r="AM26" s="284">
        <v>5.6043898415752164E-2</v>
      </c>
      <c r="AN26" s="276">
        <v>8.8294370979140877E-2</v>
      </c>
      <c r="AO26" s="97">
        <v>6.6984756727308109E-2</v>
      </c>
      <c r="AP26" s="97">
        <v>5.9611959214623665E-2</v>
      </c>
      <c r="AQ26" s="291">
        <v>7.0685698023564586E-2</v>
      </c>
      <c r="AR26" s="226">
        <v>8.0059777478959662E-2</v>
      </c>
      <c r="AS26" s="92">
        <v>9.9197584132582034E-2</v>
      </c>
      <c r="AT26" s="97">
        <v>8.861146813671604E-2</v>
      </c>
      <c r="AU26" s="97">
        <v>8.1825578684474251E-2</v>
      </c>
      <c r="AV26" s="284">
        <v>8.9867435868543954E-2</v>
      </c>
      <c r="AW26" s="276">
        <v>6.0322429003372938E-2</v>
      </c>
      <c r="AX26" s="97">
        <v>0.11138734948054037</v>
      </c>
      <c r="AY26" s="97">
        <v>0.11147689081268597</v>
      </c>
      <c r="AZ26" s="284">
        <v>9.4255839689559737E-2</v>
      </c>
      <c r="BA26" s="276">
        <v>3.4350745352284502E-2</v>
      </c>
      <c r="BB26" s="97">
        <v>3.9004201370040355E-2</v>
      </c>
      <c r="BC26" s="97">
        <v>7.7648557233483934E-2</v>
      </c>
      <c r="BD26" s="284">
        <v>5.282452106272887E-2</v>
      </c>
      <c r="BE26" s="276">
        <v>0.12911893950347231</v>
      </c>
      <c r="BF26" s="97">
        <v>0.10101825202883</v>
      </c>
      <c r="BG26" s="97">
        <v>8.0318484751145197E-2</v>
      </c>
      <c r="BH26" s="291">
        <v>0.10517189955072603</v>
      </c>
      <c r="BI26" s="226">
        <v>9.0581965307978185E-2</v>
      </c>
      <c r="BJ26" s="92">
        <v>0.10818904536273907</v>
      </c>
      <c r="BK26" s="97">
        <v>5.3218638941988472E-2</v>
      </c>
      <c r="BL26" s="97">
        <v>6.6346248383908624E-2</v>
      </c>
      <c r="BM26" s="284">
        <v>7.7461364053385995E-2</v>
      </c>
      <c r="BN26" s="276">
        <v>6.5047958159422589E-2</v>
      </c>
      <c r="BO26" s="97">
        <v>3.1266356687933275E-2</v>
      </c>
      <c r="BP26" s="97">
        <v>3.6051289244787066E-2</v>
      </c>
      <c r="BQ26" s="284">
        <v>4.8280258248772807E-2</v>
      </c>
      <c r="BR26" s="276">
        <v>0.1249112522192739</v>
      </c>
      <c r="BS26" s="97">
        <v>8.4077168120173337E-2</v>
      </c>
      <c r="BT26" s="97">
        <v>0.12115289034608581</v>
      </c>
      <c r="BU26" s="284">
        <v>0.1102311590124256</v>
      </c>
      <c r="BV26" s="276">
        <v>9.7298557419147766E-2</v>
      </c>
      <c r="BW26" s="97">
        <v>0.10818528362054583</v>
      </c>
      <c r="BX26" s="97">
        <v>0.16569412063055639</v>
      </c>
      <c r="BY26" s="291">
        <v>0.13203735373712455</v>
      </c>
      <c r="BZ26" s="226">
        <v>9.7183368799797276E-2</v>
      </c>
      <c r="CA26" s="92">
        <v>6.841951852164134E-2</v>
      </c>
      <c r="CB26" s="97">
        <v>7.4952659338925018E-2</v>
      </c>
      <c r="CC26" s="97">
        <v>6.8537599954557438E-2</v>
      </c>
      <c r="CD26" s="284">
        <v>7.0606029432535716E-2</v>
      </c>
      <c r="CE26" s="276">
        <v>0.15956786119947844</v>
      </c>
      <c r="CF26" s="97">
        <v>4.5744146082374711E-2</v>
      </c>
      <c r="CG26" s="97">
        <v>0.10918557254433235</v>
      </c>
      <c r="CH26" s="284">
        <v>0.11667420891285679</v>
      </c>
      <c r="CI26" s="276">
        <v>7.0944414559236196E-2</v>
      </c>
      <c r="CJ26" s="97">
        <v>0.23719862873002759</v>
      </c>
      <c r="CK26" s="97">
        <v>0.10813629752488048</v>
      </c>
      <c r="CL26" s="284">
        <v>0.15701377463299576</v>
      </c>
      <c r="CM26" s="276">
        <v>0.12028273524857692</v>
      </c>
      <c r="CN26" s="97">
        <v>9.2408315626472781E-2</v>
      </c>
      <c r="CO26" s="97">
        <v>0.11639838237578613</v>
      </c>
      <c r="CP26" s="291">
        <v>0.111194132052177</v>
      </c>
      <c r="CQ26" s="226">
        <v>0.1095847587140866</v>
      </c>
      <c r="CR26" s="92">
        <v>4.8883683817850181E-2</v>
      </c>
      <c r="CS26" s="97">
        <v>6.2161082959961617E-2</v>
      </c>
      <c r="CT26" s="97">
        <v>6.4521480500495096E-2</v>
      </c>
      <c r="CU26" s="284">
        <v>5.8771942662131038E-2</v>
      </c>
      <c r="CV26" s="276">
        <v>0.10993307601253645</v>
      </c>
      <c r="CW26" s="97">
        <v>0.15082170246638588</v>
      </c>
      <c r="CX26" s="97">
        <v>0.16319612872166367</v>
      </c>
      <c r="CY26" s="284">
        <v>0.14171928371694678</v>
      </c>
      <c r="CZ26" s="276">
        <v>8.6709725206249574E-2</v>
      </c>
      <c r="DA26" s="97">
        <v>0.18490793093941538</v>
      </c>
      <c r="DB26" s="97">
        <v>0.19555307877689609</v>
      </c>
      <c r="DC26" s="284">
        <v>0.16346568467144701</v>
      </c>
      <c r="DD26" s="276">
        <v>0.16867505484539291</v>
      </c>
      <c r="DE26" s="97">
        <v>0.13294714082475301</v>
      </c>
      <c r="DF26" s="97">
        <v>0.11237865594399984</v>
      </c>
      <c r="DG26" s="291">
        <v>0.13729817885109569</v>
      </c>
      <c r="DH26" s="226">
        <v>0.12138485165544706</v>
      </c>
      <c r="DI26" s="92">
        <v>5.3818408466059363E-2</v>
      </c>
      <c r="DJ26" s="97"/>
      <c r="DK26" s="97"/>
      <c r="DL26" s="284">
        <v>5.3818408466059363E-2</v>
      </c>
      <c r="DM26" s="276"/>
      <c r="DN26" s="97"/>
      <c r="DO26" s="97"/>
      <c r="DP26" s="284"/>
      <c r="DQ26" s="276"/>
      <c r="DR26" s="97"/>
      <c r="DS26" s="97"/>
      <c r="DT26" s="284"/>
      <c r="DU26" s="276"/>
      <c r="DV26" s="97"/>
      <c r="DW26" s="97"/>
      <c r="DX26" s="291"/>
      <c r="DY26" s="226">
        <v>5.3818408466059363E-2</v>
      </c>
      <c r="EC26" s="227"/>
      <c r="ED26" s="295"/>
      <c r="EE26" s="228"/>
      <c r="EF26" s="228"/>
      <c r="EG26" s="228" t="s">
        <v>94</v>
      </c>
      <c r="EH26" s="231">
        <v>9.1999999999999993</v>
      </c>
      <c r="EJ26" s="306">
        <f>SUM(EH4:EH26)</f>
        <v>923.99</v>
      </c>
    </row>
    <row r="27" spans="1:140">
      <c r="A27" s="56" t="s">
        <v>30</v>
      </c>
      <c r="B27" s="57"/>
      <c r="C27" s="58">
        <v>2.1528109861592669E-2</v>
      </c>
      <c r="D27" s="59">
        <v>9.09614093921037E-3</v>
      </c>
      <c r="E27" s="59">
        <v>2.6480378682871793E-2</v>
      </c>
      <c r="F27" s="60">
        <v>7.2003640601868944E-3</v>
      </c>
      <c r="G27" s="61">
        <v>1.65445867903516E-2</v>
      </c>
      <c r="H27" s="58">
        <v>4.2948402804592195E-3</v>
      </c>
      <c r="I27" s="59">
        <v>1.2491477539569971E-2</v>
      </c>
      <c r="J27" s="59">
        <v>1.8457851389858882E-2</v>
      </c>
      <c r="K27" s="60">
        <v>1.5210442604175626E-2</v>
      </c>
      <c r="L27" s="61">
        <v>1.2014569803400741E-2</v>
      </c>
      <c r="M27" s="58">
        <v>4.4696621951491079E-3</v>
      </c>
      <c r="N27" s="59">
        <v>2.9042755852157889E-2</v>
      </c>
      <c r="O27" s="59">
        <v>2.3695142285619523E-2</v>
      </c>
      <c r="P27" s="60">
        <v>2.4231470346159023E-2</v>
      </c>
      <c r="Q27" s="62">
        <v>1.8964151216310083E-2</v>
      </c>
      <c r="R27" s="58">
        <v>3.2483145265392512E-2</v>
      </c>
      <c r="S27" s="63">
        <v>3.688964458747046E-2</v>
      </c>
      <c r="T27" s="63">
        <v>5.839278075784067E-2</v>
      </c>
      <c r="U27" s="60">
        <v>4.0612922433458029E-2</v>
      </c>
      <c r="V27" s="62">
        <v>4.1224982070792483E-2</v>
      </c>
      <c r="W27" s="58">
        <v>3.5277038471131096E-2</v>
      </c>
      <c r="X27" s="63">
        <v>6.6023865607419963E-2</v>
      </c>
      <c r="Y27" s="63">
        <v>8.1831042057103356E-2</v>
      </c>
      <c r="Z27" s="60">
        <v>9.1454054931403045E-2</v>
      </c>
      <c r="AA27" s="62">
        <v>6.6349433559056356E-2</v>
      </c>
      <c r="AB27" s="58">
        <v>3.1731372288519223E-2</v>
      </c>
      <c r="AC27" s="63">
        <v>5.8993397270102194E-2</v>
      </c>
      <c r="AD27" s="63">
        <v>0.10249620932969174</v>
      </c>
      <c r="AE27" s="279">
        <v>6.4716762084321963E-2</v>
      </c>
      <c r="AF27" s="61">
        <v>1.8134045016021425E-2</v>
      </c>
      <c r="AG27" s="63">
        <v>0.10668939943700612</v>
      </c>
      <c r="AH27" s="63">
        <v>2.6566883730885615E-2</v>
      </c>
      <c r="AI27" s="279">
        <v>5.599339616011631E-2</v>
      </c>
      <c r="AJ27" s="61">
        <v>5.2925237440153341E-3</v>
      </c>
      <c r="AK27" s="63">
        <v>4.0292613211066995E-2</v>
      </c>
      <c r="AL27" s="63">
        <v>3.6549416799801761E-2</v>
      </c>
      <c r="AM27" s="279">
        <v>3.1473637093625627E-2</v>
      </c>
      <c r="AN27" s="61">
        <v>5.4170403936885117E-2</v>
      </c>
      <c r="AO27" s="63">
        <v>3.7470821873208195E-2</v>
      </c>
      <c r="AP27" s="63">
        <v>1.854212970170609E-2</v>
      </c>
      <c r="AQ27" s="287">
        <v>3.5205368296341938E-2</v>
      </c>
      <c r="AR27" s="222">
        <v>4.9051078832906929E-2</v>
      </c>
      <c r="AS27" s="58">
        <v>1.896778726270406E-2</v>
      </c>
      <c r="AT27" s="63">
        <v>4.7511382358585937E-2</v>
      </c>
      <c r="AU27" s="63">
        <v>5.2931008637504072E-2</v>
      </c>
      <c r="AV27" s="279">
        <v>4.0660764366540959E-2</v>
      </c>
      <c r="AW27" s="61">
        <v>3.3909064547545727E-2</v>
      </c>
      <c r="AX27" s="63">
        <v>9.4068509093946789E-2</v>
      </c>
      <c r="AY27" s="63">
        <v>0.10583018429230451</v>
      </c>
      <c r="AZ27" s="279">
        <v>7.7439925682012398E-2</v>
      </c>
      <c r="BA27" s="61">
        <v>2.9549891965862555E-2</v>
      </c>
      <c r="BB27" s="63">
        <v>3.667959007238273E-2</v>
      </c>
      <c r="BC27" s="63">
        <v>5.8174883335205388E-2</v>
      </c>
      <c r="BD27" s="279">
        <v>4.297126957654232E-2</v>
      </c>
      <c r="BE27" s="61">
        <v>6.6388341985225377E-2</v>
      </c>
      <c r="BF27" s="63">
        <v>6.3997698198266326E-2</v>
      </c>
      <c r="BG27" s="63">
        <v>1.8116800367850752E-2</v>
      </c>
      <c r="BH27" s="287">
        <v>5.2037850733031348E-2</v>
      </c>
      <c r="BI27" s="222">
        <v>5.2751570398326592E-2</v>
      </c>
      <c r="BJ27" s="58">
        <v>3.6777880702836489E-2</v>
      </c>
      <c r="BK27" s="63">
        <v>3.0455894656979628E-2</v>
      </c>
      <c r="BL27" s="63">
        <v>3.4883132173292343E-2</v>
      </c>
      <c r="BM27" s="279">
        <v>3.4192632107040398E-2</v>
      </c>
      <c r="BN27" s="61">
        <v>3.4264132831811754E-2</v>
      </c>
      <c r="BO27" s="63">
        <v>2.6710619742669972E-2</v>
      </c>
      <c r="BP27" s="63">
        <v>3.0233476444194787E-2</v>
      </c>
      <c r="BQ27" s="279">
        <v>3.1150811518917281E-2</v>
      </c>
      <c r="BR27" s="61">
        <v>7.4319809832610384E-2</v>
      </c>
      <c r="BS27" s="63">
        <v>5.9996806424114701E-2</v>
      </c>
      <c r="BT27" s="63">
        <v>6.2400336483322112E-2</v>
      </c>
      <c r="BU27" s="279">
        <v>6.5655235603972031E-2</v>
      </c>
      <c r="BV27" s="61">
        <v>5.8118466310332864E-2</v>
      </c>
      <c r="BW27" s="63">
        <v>6.5466310649534537E-2</v>
      </c>
      <c r="BX27" s="63">
        <v>3.4934265773188977E-2</v>
      </c>
      <c r="BY27" s="287">
        <v>4.9833892662557645E-2</v>
      </c>
      <c r="BZ27" s="222">
        <v>4.5777504155792736E-2</v>
      </c>
      <c r="CA27" s="58">
        <v>2.0357950851658143E-2</v>
      </c>
      <c r="CB27" s="63">
        <v>2.5221263655885184E-2</v>
      </c>
      <c r="CC27" s="63">
        <v>3.0342263233448682E-2</v>
      </c>
      <c r="CD27" s="279">
        <v>2.5551420258726157E-2</v>
      </c>
      <c r="CE27" s="61">
        <v>3.2642497314321631E-2</v>
      </c>
      <c r="CF27" s="63">
        <v>1.4540585960203776E-2</v>
      </c>
      <c r="CG27" s="63">
        <v>6.8021967165674962E-2</v>
      </c>
      <c r="CH27" s="279">
        <v>3.902898824344788E-2</v>
      </c>
      <c r="CI27" s="61">
        <v>6.0076072606362461E-2</v>
      </c>
      <c r="CJ27" s="63">
        <v>0.17077197715503811</v>
      </c>
      <c r="CK27" s="63">
        <v>4.8947514905720191E-2</v>
      </c>
      <c r="CL27" s="279">
        <v>0.1056974763826872</v>
      </c>
      <c r="CM27" s="61">
        <v>8.3765820485055431E-2</v>
      </c>
      <c r="CN27" s="63">
        <v>4.6770411311527579E-2</v>
      </c>
      <c r="CO27" s="63">
        <v>5.0005134890309368E-2</v>
      </c>
      <c r="CP27" s="287">
        <v>5.9955460111046362E-2</v>
      </c>
      <c r="CQ27" s="222">
        <v>5.5284189965994046E-2</v>
      </c>
      <c r="CR27" s="58">
        <v>2.212635937904868E-2</v>
      </c>
      <c r="CS27" s="63">
        <v>3.0069839848720036E-2</v>
      </c>
      <c r="CT27" s="63">
        <v>4.0336274141194395E-2</v>
      </c>
      <c r="CU27" s="279">
        <v>3.0561456783634398E-2</v>
      </c>
      <c r="CV27" s="61">
        <v>4.1810600657216791E-2</v>
      </c>
      <c r="CW27" s="63">
        <v>6.5631407883887105E-2</v>
      </c>
      <c r="CX27" s="63">
        <v>8.2828214477291134E-2</v>
      </c>
      <c r="CY27" s="279">
        <v>6.4151116860355198E-2</v>
      </c>
      <c r="CZ27" s="61">
        <v>5.5251993120119566E-2</v>
      </c>
      <c r="DA27" s="63">
        <v>0.10290670744182968</v>
      </c>
      <c r="DB27" s="63">
        <v>0.13318655198502385</v>
      </c>
      <c r="DC27" s="279">
        <v>0.10289800324883312</v>
      </c>
      <c r="DD27" s="61">
        <v>0.11999286956209525</v>
      </c>
      <c r="DE27" s="63">
        <v>0.10162920563906637</v>
      </c>
      <c r="DF27" s="63">
        <v>5.2712394696453259E-2</v>
      </c>
      <c r="DG27" s="287">
        <v>9.0128535290499676E-2</v>
      </c>
      <c r="DH27" s="222">
        <v>7.0915555285861895E-2</v>
      </c>
      <c r="DI27" s="58">
        <v>4.163007333177083E-2</v>
      </c>
      <c r="DJ27" s="63"/>
      <c r="DK27" s="63"/>
      <c r="DL27" s="279">
        <v>4.163007333177083E-2</v>
      </c>
      <c r="DM27" s="61"/>
      <c r="DN27" s="63"/>
      <c r="DO27" s="63"/>
      <c r="DP27" s="279"/>
      <c r="DQ27" s="61"/>
      <c r="DR27" s="63"/>
      <c r="DS27" s="63"/>
      <c r="DT27" s="279"/>
      <c r="DU27" s="61"/>
      <c r="DV27" s="63"/>
      <c r="DW27" s="63"/>
      <c r="DX27" s="287"/>
      <c r="DY27" s="222">
        <v>4.163007333177083E-2</v>
      </c>
      <c r="EC27" s="227"/>
      <c r="ED27" s="295"/>
      <c r="EE27" s="228" t="s">
        <v>3</v>
      </c>
      <c r="EF27" s="228" t="s">
        <v>95</v>
      </c>
      <c r="EG27" s="228" t="s">
        <v>96</v>
      </c>
      <c r="EH27" s="231">
        <v>16.100000000000001</v>
      </c>
    </row>
    <row r="28" spans="1:140">
      <c r="A28" s="56" t="s">
        <v>31</v>
      </c>
      <c r="B28" s="57"/>
      <c r="C28" s="58">
        <v>1.5904313924779673E-2</v>
      </c>
      <c r="D28" s="59">
        <v>4.7960218150811286E-3</v>
      </c>
      <c r="E28" s="59">
        <v>2.5391173592822582E-2</v>
      </c>
      <c r="F28" s="60">
        <v>1.7390161309155779E-2</v>
      </c>
      <c r="G28" s="61">
        <v>1.6492994118347253E-2</v>
      </c>
      <c r="H28" s="58">
        <v>2.2791842826959945E-2</v>
      </c>
      <c r="I28" s="59">
        <v>3.0061661356025039E-2</v>
      </c>
      <c r="J28" s="59">
        <v>2.6989651836208033E-2</v>
      </c>
      <c r="K28" s="60">
        <v>4.035829801759732E-2</v>
      </c>
      <c r="L28" s="61">
        <v>3.0359194314563864E-2</v>
      </c>
      <c r="M28" s="58">
        <v>3.300242821494382E-2</v>
      </c>
      <c r="N28" s="59">
        <v>4.5907397136512325E-2</v>
      </c>
      <c r="O28" s="59">
        <v>1.6737315836257937E-2</v>
      </c>
      <c r="P28" s="60">
        <v>4.7431648072689611E-2</v>
      </c>
      <c r="Q28" s="62">
        <v>3.727351751183295E-2</v>
      </c>
      <c r="R28" s="58">
        <v>4.2844967805261522E-2</v>
      </c>
      <c r="S28" s="63">
        <v>3.4652130007190307E-2</v>
      </c>
      <c r="T28" s="63">
        <v>2.136117682731644E-2</v>
      </c>
      <c r="U28" s="60">
        <v>3.2591175152181406E-2</v>
      </c>
      <c r="V28" s="62">
        <v>3.3635557167748457E-2</v>
      </c>
      <c r="W28" s="58">
        <v>8.2087509455467167E-2</v>
      </c>
      <c r="X28" s="63">
        <v>7.3691149773468842E-2</v>
      </c>
      <c r="Y28" s="63">
        <v>2.263928207276034E-2</v>
      </c>
      <c r="Z28" s="60">
        <v>4.3049331960092023E-2</v>
      </c>
      <c r="AA28" s="62">
        <v>5.7915352632349919E-2</v>
      </c>
      <c r="AB28" s="58">
        <v>2.5903552029265083E-2</v>
      </c>
      <c r="AC28" s="63">
        <v>5.3103729018140776E-2</v>
      </c>
      <c r="AD28" s="63">
        <v>3.8715367756038753E-2</v>
      </c>
      <c r="AE28" s="279">
        <v>4.1134581867109658E-2</v>
      </c>
      <c r="AF28" s="61">
        <v>4.8283240972028466E-3</v>
      </c>
      <c r="AG28" s="63">
        <v>2.3205145898296548E-2</v>
      </c>
      <c r="AH28" s="63">
        <v>4.045113167248437E-4</v>
      </c>
      <c r="AI28" s="279">
        <v>1.0920274089279815E-2</v>
      </c>
      <c r="AJ28" s="61">
        <v>0</v>
      </c>
      <c r="AK28" s="63">
        <v>3.7748213181211202E-2</v>
      </c>
      <c r="AL28" s="63">
        <v>2.4034685254996614E-2</v>
      </c>
      <c r="AM28" s="279">
        <v>2.4570298519744502E-2</v>
      </c>
      <c r="AN28" s="61">
        <v>3.4124060327236874E-2</v>
      </c>
      <c r="AO28" s="63">
        <v>2.95141074866275E-2</v>
      </c>
      <c r="AP28" s="63">
        <v>4.1069929534412013E-2</v>
      </c>
      <c r="AQ28" s="287">
        <v>3.548044927333581E-2</v>
      </c>
      <c r="AR28" s="222">
        <v>3.1008912528605423E-2</v>
      </c>
      <c r="AS28" s="58">
        <v>8.0229926845020672E-2</v>
      </c>
      <c r="AT28" s="63">
        <v>4.1100284872375631E-2</v>
      </c>
      <c r="AU28" s="63">
        <v>2.8894888978955532E-2</v>
      </c>
      <c r="AV28" s="279">
        <v>4.9206882714349372E-2</v>
      </c>
      <c r="AW28" s="61">
        <v>2.6413635800481394E-2</v>
      </c>
      <c r="AX28" s="63">
        <v>1.7319016720046678E-2</v>
      </c>
      <c r="AY28" s="63">
        <v>5.64680758374811E-3</v>
      </c>
      <c r="AZ28" s="279">
        <v>1.6816099316574181E-2</v>
      </c>
      <c r="BA28" s="61">
        <v>4.8008928641168425E-3</v>
      </c>
      <c r="BB28" s="63">
        <v>2.324645577608306E-3</v>
      </c>
      <c r="BC28" s="63">
        <v>1.9473868067299813E-2</v>
      </c>
      <c r="BD28" s="279">
        <v>9.8533504614529595E-3</v>
      </c>
      <c r="BE28" s="61">
        <v>6.2730884344444987E-2</v>
      </c>
      <c r="BF28" s="63">
        <v>3.702090929367096E-2</v>
      </c>
      <c r="BG28" s="63">
        <v>6.2201837777186325E-2</v>
      </c>
      <c r="BH28" s="287">
        <v>5.3134323630268723E-2</v>
      </c>
      <c r="BI28" s="222">
        <v>3.7830605493373817E-2</v>
      </c>
      <c r="BJ28" s="58">
        <v>7.1411295901295219E-2</v>
      </c>
      <c r="BK28" s="63">
        <v>2.2762935664263538E-2</v>
      </c>
      <c r="BL28" s="63">
        <v>3.1463221621760344E-2</v>
      </c>
      <c r="BM28" s="279">
        <v>4.3268873520204872E-2</v>
      </c>
      <c r="BN28" s="61">
        <v>3.0783999814045355E-2</v>
      </c>
      <c r="BO28" s="63">
        <v>4.5557614250684745E-3</v>
      </c>
      <c r="BP28" s="63">
        <v>5.8178167786805714E-3</v>
      </c>
      <c r="BQ28" s="279">
        <v>1.7129535936448205E-2</v>
      </c>
      <c r="BR28" s="61">
        <v>5.0591572884779473E-2</v>
      </c>
      <c r="BS28" s="63">
        <v>2.4080544660864799E-2</v>
      </c>
      <c r="BT28" s="63">
        <v>5.8752954579493886E-2</v>
      </c>
      <c r="BU28" s="279">
        <v>4.4576160772262313E-2</v>
      </c>
      <c r="BV28" s="61">
        <v>3.9180300571786612E-2</v>
      </c>
      <c r="BW28" s="63">
        <v>4.271914105594659E-2</v>
      </c>
      <c r="BX28" s="63">
        <v>0.13076043573474455</v>
      </c>
      <c r="BY28" s="287">
        <v>8.2203827399491211E-2</v>
      </c>
      <c r="BZ28" s="222">
        <v>5.1406089860875338E-2</v>
      </c>
      <c r="CA28" s="58">
        <v>4.8061707927352655E-2</v>
      </c>
      <c r="CB28" s="63">
        <v>4.9731584300346951E-2</v>
      </c>
      <c r="CC28" s="63">
        <v>3.8195498405077535E-2</v>
      </c>
      <c r="CD28" s="279">
        <v>4.5054773021644137E-2</v>
      </c>
      <c r="CE28" s="61">
        <v>0.12692566994548857</v>
      </c>
      <c r="CF28" s="63">
        <v>3.1203613451330912E-2</v>
      </c>
      <c r="CG28" s="63">
        <v>4.1163606893577745E-2</v>
      </c>
      <c r="CH28" s="279">
        <v>7.7645372840684179E-2</v>
      </c>
      <c r="CI28" s="61">
        <v>1.0868516374521756E-2</v>
      </c>
      <c r="CJ28" s="63">
        <v>6.6427247407089635E-2</v>
      </c>
      <c r="CK28" s="63">
        <v>5.9188981848458236E-2</v>
      </c>
      <c r="CL28" s="279">
        <v>5.1316668219093441E-2</v>
      </c>
      <c r="CM28" s="61">
        <v>3.6517212835386365E-2</v>
      </c>
      <c r="CN28" s="63">
        <v>4.5638208104422283E-2</v>
      </c>
      <c r="CO28" s="63">
        <v>6.6393523385213371E-2</v>
      </c>
      <c r="CP28" s="287">
        <v>5.1238962444243516E-2</v>
      </c>
      <c r="CQ28" s="222">
        <v>5.4300811329499862E-2</v>
      </c>
      <c r="CR28" s="58">
        <v>2.6757407431092436E-2</v>
      </c>
      <c r="CS28" s="63">
        <v>3.2091359290154976E-2</v>
      </c>
      <c r="CT28" s="63">
        <v>2.418530773392414E-2</v>
      </c>
      <c r="CU28" s="279">
        <v>2.8210587695543955E-2</v>
      </c>
      <c r="CV28" s="61">
        <v>6.812251849040081E-2</v>
      </c>
      <c r="CW28" s="63">
        <v>8.5190711898472285E-2</v>
      </c>
      <c r="CX28" s="63">
        <v>8.0367946778976213E-2</v>
      </c>
      <c r="CY28" s="279">
        <v>7.756831026773385E-2</v>
      </c>
      <c r="CZ28" s="61">
        <v>3.1457962945891968E-2</v>
      </c>
      <c r="DA28" s="63">
        <v>8.2001605976760164E-2</v>
      </c>
      <c r="DB28" s="63">
        <v>6.2367053944583771E-2</v>
      </c>
      <c r="DC28" s="279">
        <v>6.0568083884346917E-2</v>
      </c>
      <c r="DD28" s="61">
        <v>4.8682532726113656E-2</v>
      </c>
      <c r="DE28" s="63">
        <v>3.1318323140325094E-2</v>
      </c>
      <c r="DF28" s="63">
        <v>5.9666571183155534E-2</v>
      </c>
      <c r="DG28" s="287">
        <v>4.7169990276001085E-2</v>
      </c>
      <c r="DH28" s="222">
        <v>5.0469546308772831E-2</v>
      </c>
      <c r="DI28" s="58">
        <v>1.218842675656462E-2</v>
      </c>
      <c r="DJ28" s="63"/>
      <c r="DK28" s="63"/>
      <c r="DL28" s="279">
        <v>1.218842675656462E-2</v>
      </c>
      <c r="DM28" s="61"/>
      <c r="DN28" s="63"/>
      <c r="DO28" s="63"/>
      <c r="DP28" s="279"/>
      <c r="DQ28" s="61"/>
      <c r="DR28" s="63"/>
      <c r="DS28" s="63"/>
      <c r="DT28" s="279"/>
      <c r="DU28" s="61"/>
      <c r="DV28" s="63"/>
      <c r="DW28" s="63"/>
      <c r="DX28" s="287"/>
      <c r="DY28" s="222">
        <v>1.218842675656462E-2</v>
      </c>
      <c r="EC28" s="227"/>
      <c r="ED28" s="295"/>
      <c r="EE28" s="228"/>
      <c r="EF28" s="228" t="s">
        <v>445</v>
      </c>
      <c r="EG28" s="228" t="s">
        <v>446</v>
      </c>
      <c r="EH28" s="231">
        <v>48.8</v>
      </c>
    </row>
    <row r="29" spans="1:140">
      <c r="A29" s="90" t="s">
        <v>8</v>
      </c>
      <c r="B29" s="91">
        <f>$EJ$225</f>
        <v>1180.95</v>
      </c>
      <c r="C29" s="92">
        <v>2.7626035254970795E-2</v>
      </c>
      <c r="D29" s="93">
        <v>8.9953529246911204E-3</v>
      </c>
      <c r="E29" s="93">
        <v>7.0193983087564513E-2</v>
      </c>
      <c r="F29" s="94">
        <v>3.3086848757567143E-2</v>
      </c>
      <c r="G29" s="95">
        <v>3.5837737987557503E-2</v>
      </c>
      <c r="H29" s="92">
        <v>2.5675116669658087E-2</v>
      </c>
      <c r="I29" s="93">
        <v>4.4758391332548039E-2</v>
      </c>
      <c r="J29" s="93">
        <v>4.263305050926576E-2</v>
      </c>
      <c r="K29" s="94">
        <v>8.6616918890541114E-2</v>
      </c>
      <c r="L29" s="95">
        <v>5.2931122817512513E-2</v>
      </c>
      <c r="M29" s="92">
        <v>5.311045711007055E-2</v>
      </c>
      <c r="N29" s="93">
        <v>0.1375522372128406</v>
      </c>
      <c r="O29" s="93">
        <v>9.0491854019147624E-2</v>
      </c>
      <c r="P29" s="94">
        <v>0.1256832018014595</v>
      </c>
      <c r="Q29" s="96">
        <v>0.10017836548309583</v>
      </c>
      <c r="R29" s="92">
        <v>0.11607729964064106</v>
      </c>
      <c r="S29" s="97">
        <v>0.10084446906718661</v>
      </c>
      <c r="T29" s="97">
        <v>0.11582987443957858</v>
      </c>
      <c r="U29" s="94">
        <v>0.11709834748486492</v>
      </c>
      <c r="V29" s="96">
        <v>0.11342800870816536</v>
      </c>
      <c r="W29" s="92">
        <v>0.15674416978875938</v>
      </c>
      <c r="X29" s="97">
        <v>0.23941886934046819</v>
      </c>
      <c r="Y29" s="97">
        <v>0.12205173568006529</v>
      </c>
      <c r="Z29" s="94">
        <v>0.12166339212666868</v>
      </c>
      <c r="AA29" s="96">
        <v>0.15546990107617611</v>
      </c>
      <c r="AB29" s="92">
        <v>5.403356355658949E-2</v>
      </c>
      <c r="AC29" s="97">
        <v>0.12027201367431195</v>
      </c>
      <c r="AD29" s="97">
        <v>0.10186313749892939</v>
      </c>
      <c r="AE29" s="284">
        <v>9.7782456980330543E-2</v>
      </c>
      <c r="AF29" s="276">
        <v>4.9348625103768466E-2</v>
      </c>
      <c r="AG29" s="97">
        <v>0.10503108229541017</v>
      </c>
      <c r="AH29" s="97">
        <v>2.1664729827418114E-2</v>
      </c>
      <c r="AI29" s="284">
        <v>6.2115632011269593E-2</v>
      </c>
      <c r="AJ29" s="276">
        <v>6.1985660771128347E-2</v>
      </c>
      <c r="AK29" s="97">
        <v>7.324507782376162E-2</v>
      </c>
      <c r="AL29" s="97">
        <v>7.8196809914355098E-2</v>
      </c>
      <c r="AM29" s="284">
        <v>7.3782959781530252E-2</v>
      </c>
      <c r="AN29" s="276">
        <v>0.10146224799328546</v>
      </c>
      <c r="AO29" s="97">
        <v>6.7266529449532222E-2</v>
      </c>
      <c r="AP29" s="97">
        <v>6.6689358601050575E-2</v>
      </c>
      <c r="AQ29" s="291">
        <v>7.7964666744926553E-2</v>
      </c>
      <c r="AR29" s="226">
        <v>8.1582493805694115E-2</v>
      </c>
      <c r="AS29" s="92">
        <v>9.4889577480664428E-2</v>
      </c>
      <c r="AT29" s="97">
        <v>8.6011174796800496E-2</v>
      </c>
      <c r="AU29" s="97">
        <v>6.2450711425399749E-2</v>
      </c>
      <c r="AV29" s="284">
        <v>8.2162104977814246E-2</v>
      </c>
      <c r="AW29" s="276">
        <v>6.6949733832963848E-2</v>
      </c>
      <c r="AX29" s="97">
        <v>6.9058972424081655E-2</v>
      </c>
      <c r="AY29" s="97">
        <v>0.13553745240469306</v>
      </c>
      <c r="AZ29" s="284">
        <v>8.9231590774264E-2</v>
      </c>
      <c r="BA29" s="276">
        <v>0.11820315834641137</v>
      </c>
      <c r="BB29" s="97">
        <v>9.2481893077598493E-2</v>
      </c>
      <c r="BC29" s="97">
        <v>8.4136492851765013E-2</v>
      </c>
      <c r="BD29" s="284">
        <v>9.7989661237014997E-2</v>
      </c>
      <c r="BE29" s="276">
        <v>0.14390364991383514</v>
      </c>
      <c r="BF29" s="97">
        <v>0.11663926029707455</v>
      </c>
      <c r="BG29" s="97">
        <v>0.10390027305667859</v>
      </c>
      <c r="BH29" s="291">
        <v>0.12332807004975033</v>
      </c>
      <c r="BI29" s="226">
        <v>9.8824980297892662E-2</v>
      </c>
      <c r="BJ29" s="92">
        <v>0.1461532322376968</v>
      </c>
      <c r="BK29" s="97">
        <v>8.6271791896680675E-2</v>
      </c>
      <c r="BL29" s="97">
        <v>0.11552892805286971</v>
      </c>
      <c r="BM29" s="284">
        <v>0.11758835175836148</v>
      </c>
      <c r="BN29" s="276">
        <v>0.13610856542277688</v>
      </c>
      <c r="BO29" s="97">
        <v>5.6687370897802333E-2</v>
      </c>
      <c r="BP29" s="97">
        <v>5.340097184033734E-2</v>
      </c>
      <c r="BQ29" s="284">
        <v>9.4984842494314783E-2</v>
      </c>
      <c r="BR29" s="276">
        <v>0.29177397407682665</v>
      </c>
      <c r="BS29" s="97">
        <v>0.20187379712197731</v>
      </c>
      <c r="BT29" s="97">
        <v>0.26465480000687558</v>
      </c>
      <c r="BU29" s="284">
        <v>0.25145003492136675</v>
      </c>
      <c r="BV29" s="276">
        <v>0.28658299278703592</v>
      </c>
      <c r="BW29" s="97">
        <v>0.21411816384151192</v>
      </c>
      <c r="BX29" s="97">
        <v>0.29046140869985043</v>
      </c>
      <c r="BY29" s="291">
        <v>0.2696225376616857</v>
      </c>
      <c r="BZ29" s="226">
        <v>0.19287669869065063</v>
      </c>
      <c r="CA29" s="92">
        <v>0.18891267853866961</v>
      </c>
      <c r="CB29" s="97">
        <v>0.2472735100415839</v>
      </c>
      <c r="CC29" s="97">
        <v>0.26056732874751148</v>
      </c>
      <c r="CD29" s="284">
        <v>0.23293425256051292</v>
      </c>
      <c r="CE29" s="276">
        <v>0.40575756143191977</v>
      </c>
      <c r="CF29" s="97">
        <v>0.22812444038377383</v>
      </c>
      <c r="CG29" s="97">
        <v>0.3203625523212108</v>
      </c>
      <c r="CH29" s="284">
        <v>0.33481341375914636</v>
      </c>
      <c r="CI29" s="276">
        <v>0.40109026651097041</v>
      </c>
      <c r="CJ29" s="97">
        <v>0.4504241839297739</v>
      </c>
      <c r="CK29" s="97">
        <v>0.31700824721270371</v>
      </c>
      <c r="CL29" s="284">
        <v>0.39925232369766961</v>
      </c>
      <c r="CM29" s="276">
        <v>0.22585841920717994</v>
      </c>
      <c r="CN29" s="97">
        <v>0.19569964735544937</v>
      </c>
      <c r="CO29" s="97">
        <v>0.39451134266314664</v>
      </c>
      <c r="CP29" s="291">
        <v>0.29129639406994551</v>
      </c>
      <c r="CQ29" s="226">
        <v>0.30540416810958559</v>
      </c>
      <c r="CR29" s="92">
        <v>0.15395900225349884</v>
      </c>
      <c r="CS29" s="97">
        <v>0.1968553205545914</v>
      </c>
      <c r="CT29" s="97">
        <v>0.17913069267818391</v>
      </c>
      <c r="CU29" s="284">
        <v>0.17937277818241301</v>
      </c>
      <c r="CV29" s="276">
        <v>0.22394859330943401</v>
      </c>
      <c r="CW29" s="97">
        <v>0.34665231422776505</v>
      </c>
      <c r="CX29" s="97">
        <v>0.29799222259464192</v>
      </c>
      <c r="CY29" s="284">
        <v>0.28441189939866429</v>
      </c>
      <c r="CZ29" s="276">
        <v>0.14273306843429831</v>
      </c>
      <c r="DA29" s="97">
        <v>0.2623115256454332</v>
      </c>
      <c r="DB29" s="97">
        <v>0.25531315716892761</v>
      </c>
      <c r="DC29" s="284">
        <v>0.22918980851980136</v>
      </c>
      <c r="DD29" s="276">
        <v>0.26994767381557605</v>
      </c>
      <c r="DE29" s="97">
        <v>0.24116934581207861</v>
      </c>
      <c r="DF29" s="97">
        <v>0.18262341279853569</v>
      </c>
      <c r="DG29" s="291">
        <v>0.22961666640140307</v>
      </c>
      <c r="DH29" s="226">
        <v>0.22601573142186018</v>
      </c>
      <c r="DI29" s="92">
        <v>0.23023547158212154</v>
      </c>
      <c r="DJ29" s="97"/>
      <c r="DK29" s="97"/>
      <c r="DL29" s="284">
        <v>0.23023547158212154</v>
      </c>
      <c r="DM29" s="276"/>
      <c r="DN29" s="97"/>
      <c r="DO29" s="97"/>
      <c r="DP29" s="284"/>
      <c r="DQ29" s="276"/>
      <c r="DR29" s="97"/>
      <c r="DS29" s="97"/>
      <c r="DT29" s="284"/>
      <c r="DU29" s="276"/>
      <c r="DV29" s="97"/>
      <c r="DW29" s="97"/>
      <c r="DX29" s="291"/>
      <c r="DY29" s="226">
        <v>0.23023547158212154</v>
      </c>
      <c r="EC29" s="227"/>
      <c r="ED29" s="295"/>
      <c r="EE29" s="228"/>
      <c r="EF29" s="228" t="s">
        <v>97</v>
      </c>
      <c r="EG29" s="228" t="s">
        <v>98</v>
      </c>
      <c r="EH29" s="231">
        <v>7.5</v>
      </c>
    </row>
    <row r="30" spans="1:140">
      <c r="A30" s="56" t="s">
        <v>30</v>
      </c>
      <c r="B30" s="57"/>
      <c r="C30" s="58">
        <v>0</v>
      </c>
      <c r="D30" s="59">
        <v>2.7717566180486468E-3</v>
      </c>
      <c r="E30" s="59">
        <v>3.7748883653379306E-2</v>
      </c>
      <c r="F30" s="60">
        <v>1.6409704323834404E-2</v>
      </c>
      <c r="G30" s="61">
        <v>1.4007343121310864E-2</v>
      </c>
      <c r="H30" s="58">
        <v>1.95710622907874E-3</v>
      </c>
      <c r="I30" s="59">
        <v>1.3205555795930579E-2</v>
      </c>
      <c r="J30" s="59">
        <v>1.9939766159399644E-2</v>
      </c>
      <c r="K30" s="60">
        <v>3.8154295375119336E-2</v>
      </c>
      <c r="L30" s="61">
        <v>1.9799321986559686E-2</v>
      </c>
      <c r="M30" s="58">
        <v>1.0256586533916876E-2</v>
      </c>
      <c r="N30" s="59">
        <v>2.4559918913454746E-2</v>
      </c>
      <c r="O30" s="59">
        <v>6.6482430076862484E-2</v>
      </c>
      <c r="P30" s="60">
        <v>6.5321706597410253E-2</v>
      </c>
      <c r="Q30" s="62">
        <v>4.2781281021657479E-2</v>
      </c>
      <c r="R30" s="58">
        <v>3.901534477345641E-2</v>
      </c>
      <c r="S30" s="63">
        <v>3.4180272622288864E-2</v>
      </c>
      <c r="T30" s="63">
        <v>6.4392736442704379E-2</v>
      </c>
      <c r="U30" s="60">
        <v>6.2604915682138759E-2</v>
      </c>
      <c r="V30" s="62">
        <v>4.9999013559345037E-2</v>
      </c>
      <c r="W30" s="58">
        <v>4.329640647915764E-2</v>
      </c>
      <c r="X30" s="63">
        <v>0.13321865037450933</v>
      </c>
      <c r="Y30" s="63">
        <v>8.6435170675504186E-2</v>
      </c>
      <c r="Z30" s="60">
        <v>5.251440373372189E-2</v>
      </c>
      <c r="AA30" s="62">
        <v>6.9379657643745554E-2</v>
      </c>
      <c r="AB30" s="58">
        <v>1.6777998619353123E-2</v>
      </c>
      <c r="AC30" s="63">
        <v>5.1551703653285277E-2</v>
      </c>
      <c r="AD30" s="63">
        <v>5.0717408254342351E-2</v>
      </c>
      <c r="AE30" s="279">
        <v>4.2572384315075033E-2</v>
      </c>
      <c r="AF30" s="61">
        <v>4.5656170331910911E-2</v>
      </c>
      <c r="AG30" s="63">
        <v>7.1807152979084563E-2</v>
      </c>
      <c r="AH30" s="63">
        <v>2.1367561285142198E-2</v>
      </c>
      <c r="AI30" s="279">
        <v>4.8090999705678372E-2</v>
      </c>
      <c r="AJ30" s="61">
        <v>6.1985660771128347E-2</v>
      </c>
      <c r="AK30" s="63">
        <v>5.3548903057268372E-2</v>
      </c>
      <c r="AL30" s="63">
        <v>5.1446799810119126E-2</v>
      </c>
      <c r="AM30" s="279">
        <v>5.390037586070371E-2</v>
      </c>
      <c r="AN30" s="61">
        <v>7.062149191219888E-2</v>
      </c>
      <c r="AO30" s="63">
        <v>2.5589545356879503E-2</v>
      </c>
      <c r="AP30" s="63">
        <v>2.5078682045302256E-2</v>
      </c>
      <c r="AQ30" s="287">
        <v>3.9767701785743896E-2</v>
      </c>
      <c r="AR30" s="222">
        <v>4.4056054963150994E-2</v>
      </c>
      <c r="AS30" s="58">
        <v>1.3543080594451251E-2</v>
      </c>
      <c r="AT30" s="63">
        <v>3.1587399816598652E-2</v>
      </c>
      <c r="AU30" s="63">
        <v>2.983732950296333E-2</v>
      </c>
      <c r="AV30" s="279">
        <v>2.5712713212585999E-2</v>
      </c>
      <c r="AW30" s="61">
        <v>4.5695713495354867E-2</v>
      </c>
      <c r="AX30" s="63">
        <v>4.7551502679748475E-2</v>
      </c>
      <c r="AY30" s="63">
        <v>0.12658233749723713</v>
      </c>
      <c r="AZ30" s="279">
        <v>7.1745445495557503E-2</v>
      </c>
      <c r="BA30" s="61">
        <v>0.11764406297745092</v>
      </c>
      <c r="BB30" s="63">
        <v>9.1845812996147677E-2</v>
      </c>
      <c r="BC30" s="63">
        <v>7.1829156137287284E-2</v>
      </c>
      <c r="BD30" s="279">
        <v>9.3127647208436776E-2</v>
      </c>
      <c r="BE30" s="61">
        <v>8.1369015022075691E-2</v>
      </c>
      <c r="BF30" s="63">
        <v>8.6724383221598811E-2</v>
      </c>
      <c r="BG30" s="63">
        <v>4.2949828315701863E-2</v>
      </c>
      <c r="BH30" s="287">
        <v>7.3261320265607915E-2</v>
      </c>
      <c r="BI30" s="222">
        <v>6.0593150913811969E-2</v>
      </c>
      <c r="BJ30" s="58">
        <v>8.2202959396138323E-2</v>
      </c>
      <c r="BK30" s="63">
        <v>6.7578780518485815E-2</v>
      </c>
      <c r="BL30" s="63">
        <v>7.172458972633608E-2</v>
      </c>
      <c r="BM30" s="279">
        <v>7.4467681605357841E-2</v>
      </c>
      <c r="BN30" s="61">
        <v>8.9828668055847466E-2</v>
      </c>
      <c r="BO30" s="63">
        <v>5.3780124807032557E-2</v>
      </c>
      <c r="BP30" s="63">
        <v>4.8514254130671945E-2</v>
      </c>
      <c r="BQ30" s="279">
        <v>7.0223125877605E-2</v>
      </c>
      <c r="BR30" s="61">
        <v>0.22749788184253572</v>
      </c>
      <c r="BS30" s="63">
        <v>0.18005962600498043</v>
      </c>
      <c r="BT30" s="63">
        <v>0.23793324034063976</v>
      </c>
      <c r="BU30" s="279">
        <v>0.21456810145338304</v>
      </c>
      <c r="BV30" s="61">
        <v>0.2677193323029684</v>
      </c>
      <c r="BW30" s="63">
        <v>0.16730148377207954</v>
      </c>
      <c r="BX30" s="63">
        <v>0.18009491125530608</v>
      </c>
      <c r="BY30" s="287">
        <v>0.20261272984072506</v>
      </c>
      <c r="BZ30" s="222">
        <v>0.14625966765208764</v>
      </c>
      <c r="CA30" s="58">
        <v>0.15251409789648385</v>
      </c>
      <c r="CB30" s="63">
        <v>0.22725568351968201</v>
      </c>
      <c r="CC30" s="63">
        <v>0.22555876554443161</v>
      </c>
      <c r="CD30" s="279">
        <v>0.20246526093728817</v>
      </c>
      <c r="CE30" s="61">
        <v>0.30798323326052307</v>
      </c>
      <c r="CF30" s="63">
        <v>0.20454919624637341</v>
      </c>
      <c r="CG30" s="63">
        <v>0.31498469220328451</v>
      </c>
      <c r="CH30" s="279">
        <v>0.2847423883242039</v>
      </c>
      <c r="CI30" s="61">
        <v>0.39561602732782608</v>
      </c>
      <c r="CJ30" s="63">
        <v>0.41952202872165595</v>
      </c>
      <c r="CK30" s="63">
        <v>0.28975377773878797</v>
      </c>
      <c r="CL30" s="279">
        <v>0.3751534253066422</v>
      </c>
      <c r="CM30" s="61">
        <v>0.1880802690836979</v>
      </c>
      <c r="CN30" s="63">
        <v>0.1590017245016386</v>
      </c>
      <c r="CO30" s="63">
        <v>0.37513564295270907</v>
      </c>
      <c r="CP30" s="287">
        <v>0.26175222296589262</v>
      </c>
      <c r="CQ30" s="222">
        <v>0.27255371247985366</v>
      </c>
      <c r="CR30" s="58">
        <v>0.14015983087617731</v>
      </c>
      <c r="CS30" s="63">
        <v>0.1678672361108266</v>
      </c>
      <c r="CT30" s="63">
        <v>0.16928099007050218</v>
      </c>
      <c r="CU30" s="279">
        <v>0.16047941352200382</v>
      </c>
      <c r="CV30" s="61">
        <v>0.16616452800292719</v>
      </c>
      <c r="CW30" s="63">
        <v>0.29364350528103955</v>
      </c>
      <c r="CX30" s="63">
        <v>0.27433739939272778</v>
      </c>
      <c r="CY30" s="279">
        <v>0.24110783278486497</v>
      </c>
      <c r="CZ30" s="61">
        <v>0.11189661463484223</v>
      </c>
      <c r="DA30" s="63">
        <v>0.19352281689962503</v>
      </c>
      <c r="DB30" s="63">
        <v>0.22338696839694172</v>
      </c>
      <c r="DC30" s="279">
        <v>0.18589651473307542</v>
      </c>
      <c r="DD30" s="61">
        <v>0.21912868998980253</v>
      </c>
      <c r="DE30" s="63">
        <v>0.22609583234612576</v>
      </c>
      <c r="DF30" s="63">
        <v>0.14013380599852207</v>
      </c>
      <c r="DG30" s="287">
        <v>0.19358524202716598</v>
      </c>
      <c r="DH30" s="222">
        <v>0.19186079974434586</v>
      </c>
      <c r="DI30" s="58">
        <v>0.22305693496576467</v>
      </c>
      <c r="DJ30" s="63"/>
      <c r="DK30" s="63"/>
      <c r="DL30" s="279">
        <v>0.22305693496576467</v>
      </c>
      <c r="DM30" s="61"/>
      <c r="DN30" s="63"/>
      <c r="DO30" s="63"/>
      <c r="DP30" s="279"/>
      <c r="DQ30" s="61"/>
      <c r="DR30" s="63"/>
      <c r="DS30" s="63"/>
      <c r="DT30" s="279"/>
      <c r="DU30" s="61"/>
      <c r="DV30" s="63"/>
      <c r="DW30" s="63"/>
      <c r="DX30" s="287"/>
      <c r="DY30" s="222">
        <v>0.22305693496576467</v>
      </c>
      <c r="EC30" s="227"/>
      <c r="ED30" s="295"/>
      <c r="EE30" s="228"/>
      <c r="EF30" s="228"/>
      <c r="EG30" s="228" t="s">
        <v>99</v>
      </c>
      <c r="EH30" s="231">
        <v>11.5</v>
      </c>
    </row>
    <row r="31" spans="1:140" ht="15" thickBot="1">
      <c r="A31" s="72" t="s">
        <v>31</v>
      </c>
      <c r="B31" s="73"/>
      <c r="C31" s="74">
        <v>2.6952786414695094E-2</v>
      </c>
      <c r="D31" s="75">
        <v>6.2235963066424732E-3</v>
      </c>
      <c r="E31" s="75">
        <v>3.2445120804359677E-2</v>
      </c>
      <c r="F31" s="76">
        <v>1.6676792706853533E-2</v>
      </c>
      <c r="G31" s="77">
        <v>2.1626245111082951E-2</v>
      </c>
      <c r="H31" s="74">
        <v>2.3696225213936301E-2</v>
      </c>
      <c r="I31" s="75">
        <v>3.1506501436887706E-2</v>
      </c>
      <c r="J31" s="75">
        <v>2.2693256788294005E-2</v>
      </c>
      <c r="K31" s="76">
        <v>4.8450019607905272E-2</v>
      </c>
      <c r="L31" s="77">
        <v>3.3112459587822662E-2</v>
      </c>
      <c r="M31" s="74">
        <v>4.2850548602317094E-2</v>
      </c>
      <c r="N31" s="75">
        <v>0.11299231829938602</v>
      </c>
      <c r="O31" s="75">
        <v>2.3997962141720938E-2</v>
      </c>
      <c r="P31" s="76">
        <v>6.0361215481957019E-2</v>
      </c>
      <c r="Q31" s="78">
        <v>5.7393841898483185E-2</v>
      </c>
      <c r="R31" s="74">
        <v>7.7061197014733976E-2</v>
      </c>
      <c r="S31" s="79">
        <v>6.6663335534862658E-2</v>
      </c>
      <c r="T31" s="79">
        <v>5.142970475305849E-2</v>
      </c>
      <c r="U31" s="76">
        <v>5.4493394125651538E-2</v>
      </c>
      <c r="V31" s="78">
        <v>6.342704999012129E-2</v>
      </c>
      <c r="W31" s="74">
        <v>0.11344776330960214</v>
      </c>
      <c r="X31" s="79">
        <v>0.10620021896595876</v>
      </c>
      <c r="Y31" s="79">
        <v>3.5616565004561312E-2</v>
      </c>
      <c r="Z31" s="76">
        <v>6.9148872155453803E-2</v>
      </c>
      <c r="AA31" s="78">
        <v>8.6090210705988227E-2</v>
      </c>
      <c r="AB31" s="74">
        <v>3.7255657361731753E-2</v>
      </c>
      <c r="AC31" s="79">
        <v>6.8720781301518513E-2</v>
      </c>
      <c r="AD31" s="79">
        <v>5.1146056593624777E-2</v>
      </c>
      <c r="AE31" s="281">
        <v>5.5210402942980026E-2</v>
      </c>
      <c r="AF31" s="77">
        <v>3.6926620009922763E-3</v>
      </c>
      <c r="AG31" s="79">
        <v>3.3224136869446148E-2</v>
      </c>
      <c r="AH31" s="79">
        <v>2.9716854227591427E-4</v>
      </c>
      <c r="AI31" s="281">
        <v>1.4024774277584013E-2</v>
      </c>
      <c r="AJ31" s="77">
        <v>0</v>
      </c>
      <c r="AK31" s="79">
        <v>1.9696184752866937E-2</v>
      </c>
      <c r="AL31" s="79">
        <v>2.6750089353146413E-2</v>
      </c>
      <c r="AM31" s="281">
        <v>1.9882624818128327E-2</v>
      </c>
      <c r="AN31" s="77">
        <v>3.0840954028888999E-2</v>
      </c>
      <c r="AO31" s="79">
        <v>4.167713087286809E-2</v>
      </c>
      <c r="AP31" s="79">
        <v>4.1610803152986528E-2</v>
      </c>
      <c r="AQ31" s="289">
        <v>3.8197120777586982E-2</v>
      </c>
      <c r="AR31" s="224">
        <v>3.7526641427690251E-2</v>
      </c>
      <c r="AS31" s="74">
        <v>8.1346543025948403E-2</v>
      </c>
      <c r="AT31" s="79">
        <v>5.4424159058288131E-2</v>
      </c>
      <c r="AU31" s="79">
        <v>3.2613662452880589E-2</v>
      </c>
      <c r="AV31" s="281">
        <v>5.6449646289867282E-2</v>
      </c>
      <c r="AW31" s="77">
        <v>2.1254066574094899E-2</v>
      </c>
      <c r="AX31" s="79">
        <v>2.1507641163535218E-2</v>
      </c>
      <c r="AY31" s="79">
        <v>8.9554846249591067E-3</v>
      </c>
      <c r="AZ31" s="281">
        <v>1.7486338129291901E-2</v>
      </c>
      <c r="BA31" s="77">
        <v>5.5917290850610838E-4</v>
      </c>
      <c r="BB31" s="79">
        <v>6.3608008145074483E-4</v>
      </c>
      <c r="BC31" s="79">
        <v>1.2307426745590308E-2</v>
      </c>
      <c r="BD31" s="281">
        <v>4.8620725926099085E-3</v>
      </c>
      <c r="BE31" s="77">
        <v>6.2534759538419249E-2</v>
      </c>
      <c r="BF31" s="79">
        <v>2.991555694601283E-2</v>
      </c>
      <c r="BG31" s="79">
        <v>6.0950794178978418E-2</v>
      </c>
      <c r="BH31" s="289">
        <v>5.0067138584012759E-2</v>
      </c>
      <c r="BI31" s="224">
        <v>3.8232083352819864E-2</v>
      </c>
      <c r="BJ31" s="74">
        <v>6.3951599101260304E-2</v>
      </c>
      <c r="BK31" s="79">
        <v>1.8693331242270857E-2</v>
      </c>
      <c r="BL31" s="79">
        <v>4.3804711429783739E-2</v>
      </c>
      <c r="BM31" s="281">
        <v>4.3121405352016695E-2</v>
      </c>
      <c r="BN31" s="77">
        <v>4.6280748876645031E-2</v>
      </c>
      <c r="BO31" s="79">
        <v>2.9072904234131885E-3</v>
      </c>
      <c r="BP31" s="79">
        <v>4.8866256828162717E-3</v>
      </c>
      <c r="BQ31" s="281">
        <v>2.476212453672532E-2</v>
      </c>
      <c r="BR31" s="77">
        <v>6.4278501692731582E-2</v>
      </c>
      <c r="BS31" s="79">
        <v>2.1814806178360745E-2</v>
      </c>
      <c r="BT31" s="79">
        <v>2.6722778816653848E-2</v>
      </c>
      <c r="BU31" s="281">
        <v>3.6883326047659704E-2</v>
      </c>
      <c r="BV31" s="77">
        <v>1.8864184989360103E-2</v>
      </c>
      <c r="BW31" s="79">
        <v>4.6816966745844825E-2</v>
      </c>
      <c r="BX31" s="79">
        <v>0.11036856281513244</v>
      </c>
      <c r="BY31" s="289">
        <v>6.7010960284722254E-2</v>
      </c>
      <c r="BZ31" s="224">
        <v>4.6617995523045137E-2</v>
      </c>
      <c r="CA31" s="74">
        <v>3.6399596023983953E-2</v>
      </c>
      <c r="CB31" s="79">
        <v>2.0018827940397329E-2</v>
      </c>
      <c r="CC31" s="79">
        <v>3.5010476151116639E-2</v>
      </c>
      <c r="CD31" s="281">
        <v>3.0470310450124313E-2</v>
      </c>
      <c r="CE31" s="77">
        <v>9.777594520579963E-2</v>
      </c>
      <c r="CF31" s="79">
        <v>2.3576576457868325E-2</v>
      </c>
      <c r="CG31" s="79">
        <v>5.3788592137961099E-3</v>
      </c>
      <c r="CH31" s="281">
        <v>5.0072375522547015E-2</v>
      </c>
      <c r="CI31" s="77">
        <v>5.4744087049089065E-3</v>
      </c>
      <c r="CJ31" s="79">
        <v>3.090413094063113E-2</v>
      </c>
      <c r="CK31" s="79">
        <v>2.7255666758504233E-2</v>
      </c>
      <c r="CL31" s="281">
        <v>2.4100234776251395E-2</v>
      </c>
      <c r="CM31" s="77">
        <v>3.7779141381019857E-2</v>
      </c>
      <c r="CN31" s="79">
        <v>3.6699257744199486E-2</v>
      </c>
      <c r="CO31" s="79">
        <v>1.9377281125115015E-2</v>
      </c>
      <c r="CP31" s="289">
        <v>2.9545503740312427E-2</v>
      </c>
      <c r="CQ31" s="224">
        <v>3.2851788471528108E-2</v>
      </c>
      <c r="CR31" s="74">
        <v>1.3799856787456516E-2</v>
      </c>
      <c r="CS31" s="79">
        <v>2.8988887912877223E-2</v>
      </c>
      <c r="CT31" s="79">
        <v>9.8506541147298458E-3</v>
      </c>
      <c r="CU31" s="281">
        <v>1.8894179759573335E-2</v>
      </c>
      <c r="CV31" s="77">
        <v>5.7785492278481169E-2</v>
      </c>
      <c r="CW31" s="79">
        <v>5.3012054286136021E-2</v>
      </c>
      <c r="CX31" s="79">
        <v>2.3656374881828597E-2</v>
      </c>
      <c r="CY31" s="281">
        <v>4.3306012161017676E-2</v>
      </c>
      <c r="CZ31" s="77">
        <v>3.0837158910850274E-2</v>
      </c>
      <c r="DA31" s="79">
        <v>6.8790992860106009E-2</v>
      </c>
      <c r="DB31" s="79">
        <v>3.192745002650331E-2</v>
      </c>
      <c r="DC31" s="281">
        <v>4.3294738098633823E-2</v>
      </c>
      <c r="DD31" s="77">
        <v>5.082025698035781E-2</v>
      </c>
      <c r="DE31" s="79">
        <v>1.5075055305016828E-2</v>
      </c>
      <c r="DF31" s="79">
        <v>4.2490762372060828E-2</v>
      </c>
      <c r="DG31" s="289">
        <v>3.6032745146396331E-2</v>
      </c>
      <c r="DH31" s="224">
        <v>3.4156256776573107E-2</v>
      </c>
      <c r="DI31" s="74">
        <v>7.1790483433216579E-3</v>
      </c>
      <c r="DJ31" s="79"/>
      <c r="DK31" s="79"/>
      <c r="DL31" s="281">
        <v>7.1790483433216579E-3</v>
      </c>
      <c r="DM31" s="77"/>
      <c r="DN31" s="79"/>
      <c r="DO31" s="79"/>
      <c r="DP31" s="281"/>
      <c r="DQ31" s="77"/>
      <c r="DR31" s="79"/>
      <c r="DS31" s="79"/>
      <c r="DT31" s="281"/>
      <c r="DU31" s="77"/>
      <c r="DV31" s="79"/>
      <c r="DW31" s="79"/>
      <c r="DX31" s="289"/>
      <c r="DY31" s="224">
        <v>7.1790483433216579E-3</v>
      </c>
      <c r="EC31" s="227"/>
      <c r="ED31" s="295"/>
      <c r="EE31" s="228"/>
      <c r="EF31" s="228"/>
      <c r="EG31" s="228" t="s">
        <v>380</v>
      </c>
      <c r="EH31" s="231">
        <v>23.1</v>
      </c>
    </row>
    <row r="32" spans="1:140" ht="15.5" thickTop="1" thickBot="1">
      <c r="A32" s="80" t="s">
        <v>50</v>
      </c>
      <c r="B32" s="98"/>
      <c r="C32" s="98"/>
      <c r="D32" s="98"/>
      <c r="E32" s="98"/>
      <c r="F32" s="98"/>
      <c r="G32" s="99"/>
      <c r="H32" s="98"/>
      <c r="I32" s="98"/>
      <c r="J32" s="98"/>
      <c r="K32" s="98"/>
      <c r="L32" s="99"/>
      <c r="M32" s="98"/>
      <c r="N32" s="98"/>
      <c r="O32" s="98"/>
      <c r="P32" s="98"/>
      <c r="Q32" s="99"/>
      <c r="R32" s="98"/>
      <c r="S32" s="98"/>
      <c r="T32" s="98"/>
      <c r="U32" s="98"/>
      <c r="V32" s="99"/>
      <c r="W32" s="81"/>
      <c r="X32" s="81"/>
      <c r="Y32" s="81"/>
      <c r="Z32" s="81"/>
      <c r="AA32" s="81"/>
      <c r="AB32" s="81"/>
      <c r="AC32" s="81"/>
      <c r="AD32" s="81"/>
      <c r="AE32" s="282"/>
      <c r="AF32" s="81"/>
      <c r="AG32" s="81"/>
      <c r="AH32" s="81"/>
      <c r="AI32" s="282"/>
      <c r="AJ32" s="81"/>
      <c r="AK32" s="81"/>
      <c r="AL32" s="81"/>
      <c r="AM32" s="282"/>
      <c r="AN32" s="81"/>
      <c r="AO32" s="81"/>
      <c r="AP32" s="81"/>
      <c r="AQ32" s="282"/>
      <c r="AR32" s="81"/>
      <c r="AS32" s="81"/>
      <c r="AT32" s="81"/>
      <c r="AU32" s="81"/>
      <c r="AV32" s="282"/>
      <c r="AW32" s="81"/>
      <c r="AX32" s="81"/>
      <c r="AY32" s="81"/>
      <c r="AZ32" s="282"/>
      <c r="BA32" s="81"/>
      <c r="BB32" s="81"/>
      <c r="BC32" s="81"/>
      <c r="BD32" s="282"/>
      <c r="BE32" s="81"/>
      <c r="BF32" s="81"/>
      <c r="BG32" s="81"/>
      <c r="BH32" s="282"/>
      <c r="BI32" s="81"/>
      <c r="BJ32" s="81"/>
      <c r="BK32" s="81"/>
      <c r="BL32" s="81"/>
      <c r="BM32" s="282"/>
      <c r="BN32" s="81"/>
      <c r="BO32" s="81"/>
      <c r="BP32" s="81"/>
      <c r="BQ32" s="282"/>
      <c r="BR32" s="81"/>
      <c r="BS32" s="81"/>
      <c r="BT32" s="81"/>
      <c r="BU32" s="282"/>
      <c r="BV32" s="81"/>
      <c r="BW32" s="81"/>
      <c r="BX32" s="81"/>
      <c r="BY32" s="282"/>
      <c r="BZ32" s="81"/>
      <c r="CA32" s="81"/>
      <c r="CB32" s="81"/>
      <c r="CC32" s="81"/>
      <c r="CD32" s="282"/>
      <c r="CE32" s="81"/>
      <c r="CF32" s="81"/>
      <c r="CG32" s="81"/>
      <c r="CH32" s="282"/>
      <c r="CI32" s="81"/>
      <c r="CJ32" s="81"/>
      <c r="CK32" s="81"/>
      <c r="CL32" s="282"/>
      <c r="CM32" s="81"/>
      <c r="CN32" s="81"/>
      <c r="CO32" s="81"/>
      <c r="CP32" s="282"/>
      <c r="CQ32" s="81"/>
      <c r="CR32" s="81"/>
      <c r="CS32" s="81"/>
      <c r="CT32" s="81"/>
      <c r="CU32" s="282"/>
      <c r="CV32" s="81"/>
      <c r="CW32" s="81"/>
      <c r="CX32" s="81"/>
      <c r="CY32" s="282"/>
      <c r="CZ32" s="81"/>
      <c r="DA32" s="81"/>
      <c r="DB32" s="81"/>
      <c r="DC32" s="282"/>
      <c r="DD32" s="81"/>
      <c r="DE32" s="81"/>
      <c r="DF32" s="81"/>
      <c r="DG32" s="282"/>
      <c r="DH32" s="81"/>
      <c r="DI32" s="81"/>
      <c r="DJ32" s="81"/>
      <c r="DK32" s="81"/>
      <c r="DL32" s="282"/>
      <c r="DM32" s="81"/>
      <c r="DN32" s="81"/>
      <c r="DO32" s="81"/>
      <c r="DP32" s="282"/>
      <c r="DQ32" s="81"/>
      <c r="DR32" s="81"/>
      <c r="DS32" s="81"/>
      <c r="DT32" s="282"/>
      <c r="DU32" s="81"/>
      <c r="DV32" s="81"/>
      <c r="DW32" s="81"/>
      <c r="DX32" s="282"/>
      <c r="DY32" s="81"/>
      <c r="EC32" s="227"/>
      <c r="ED32" s="295"/>
      <c r="EE32" s="228"/>
      <c r="EF32" s="228"/>
      <c r="EG32" s="228" t="s">
        <v>100</v>
      </c>
      <c r="EH32" s="231">
        <v>9</v>
      </c>
    </row>
    <row r="33" spans="1:140" ht="15" thickTop="1">
      <c r="A33" s="82" t="s">
        <v>12</v>
      </c>
      <c r="B33" s="83"/>
      <c r="C33" s="84">
        <v>3.211640223325174E-2</v>
      </c>
      <c r="D33" s="85">
        <v>1.1514367686692712E-2</v>
      </c>
      <c r="E33" s="85">
        <v>4.7797889232370015E-2</v>
      </c>
      <c r="F33" s="86">
        <v>2.3108318127453634E-2</v>
      </c>
      <c r="G33" s="87">
        <v>2.9684901571117535E-2</v>
      </c>
      <c r="H33" s="84">
        <v>2.3560808183221971E-2</v>
      </c>
      <c r="I33" s="85">
        <v>3.7991929970593849E-2</v>
      </c>
      <c r="J33" s="85">
        <v>3.9056129879050897E-2</v>
      </c>
      <c r="K33" s="86">
        <v>5.7295082324579007E-2</v>
      </c>
      <c r="L33" s="87">
        <v>3.9775632422488383E-2</v>
      </c>
      <c r="M33" s="84">
        <v>3.6425508293646394E-2</v>
      </c>
      <c r="N33" s="85">
        <v>7.9991906268608512E-2</v>
      </c>
      <c r="O33" s="85">
        <v>4.7678936544235627E-2</v>
      </c>
      <c r="P33" s="86">
        <v>7.6517585107545957E-2</v>
      </c>
      <c r="Q33" s="88">
        <v>5.9738611738426262E-2</v>
      </c>
      <c r="R33" s="84">
        <v>7.724349822431506E-2</v>
      </c>
      <c r="S33" s="89">
        <v>7.1977655784758121E-2</v>
      </c>
      <c r="T33" s="89">
        <v>8.0401774126143868E-2</v>
      </c>
      <c r="U33" s="86">
        <v>7.7935109128641711E-2</v>
      </c>
      <c r="V33" s="88">
        <v>7.7081483122221905E-2</v>
      </c>
      <c r="W33" s="84">
        <v>0.11727426475879099</v>
      </c>
      <c r="X33" s="89">
        <v>0.14602455033871481</v>
      </c>
      <c r="Y33" s="89">
        <v>0.10161285799824593</v>
      </c>
      <c r="Z33" s="86">
        <v>0.12152029053462621</v>
      </c>
      <c r="AA33" s="88">
        <v>0.12103322072362721</v>
      </c>
      <c r="AB33" s="84">
        <v>5.2837553850333584E-2</v>
      </c>
      <c r="AC33" s="89">
        <v>0.10457309440805787</v>
      </c>
      <c r="AD33" s="89">
        <v>0.12214038255728234</v>
      </c>
      <c r="AE33" s="283">
        <v>9.6005367608358844E-2</v>
      </c>
      <c r="AF33" s="275">
        <v>2.5477746777817712E-2</v>
      </c>
      <c r="AG33" s="89">
        <v>0.11516879791791955</v>
      </c>
      <c r="AH33" s="89">
        <v>2.366588371920288E-2</v>
      </c>
      <c r="AI33" s="283">
        <v>6.0561747065670246E-2</v>
      </c>
      <c r="AJ33" s="275">
        <v>1.1871142667943717E-2</v>
      </c>
      <c r="AK33" s="89">
        <v>7.0978242257057941E-2</v>
      </c>
      <c r="AL33" s="89">
        <v>5.8631982964569646E-2</v>
      </c>
      <c r="AM33" s="283">
        <v>5.4138744087375658E-2</v>
      </c>
      <c r="AN33" s="275">
        <v>8.3540847384004524E-2</v>
      </c>
      <c r="AO33" s="89">
        <v>6.1550902154298995E-2</v>
      </c>
      <c r="AP33" s="89">
        <v>5.6107802939573272E-2</v>
      </c>
      <c r="AQ33" s="290">
        <v>6.6307901714756631E-2</v>
      </c>
      <c r="AR33" s="225">
        <v>7.3853899572282292E-2</v>
      </c>
      <c r="AS33" s="84">
        <v>8.9467274810806144E-2</v>
      </c>
      <c r="AT33" s="89">
        <v>8.0990166369149186E-2</v>
      </c>
      <c r="AU33" s="89">
        <v>7.1426242660634798E-2</v>
      </c>
      <c r="AV33" s="283">
        <v>8.0914906417875951E-2</v>
      </c>
      <c r="AW33" s="275">
        <v>5.6974939394010868E-2</v>
      </c>
      <c r="AX33" s="89">
        <v>9.4267769850177666E-2</v>
      </c>
      <c r="AY33" s="89">
        <v>0.10749234000359295</v>
      </c>
      <c r="AZ33" s="283">
        <v>8.5897759407233182E-2</v>
      </c>
      <c r="BA33" s="275">
        <v>4.9663149126381041E-2</v>
      </c>
      <c r="BB33" s="89">
        <v>4.6480128189120826E-2</v>
      </c>
      <c r="BC33" s="89">
        <v>7.2268782388976049E-2</v>
      </c>
      <c r="BD33" s="283">
        <v>5.7532131047358062E-2</v>
      </c>
      <c r="BE33" s="275">
        <v>0.12209949142534599</v>
      </c>
      <c r="BF33" s="89">
        <v>9.6662434061812338E-2</v>
      </c>
      <c r="BG33" s="89">
        <v>7.930414211971383E-2</v>
      </c>
      <c r="BH33" s="290">
        <v>0.10101831010201641</v>
      </c>
      <c r="BI33" s="225">
        <v>8.5175113319916423E-2</v>
      </c>
      <c r="BJ33" s="84">
        <v>0.10802919512285815</v>
      </c>
      <c r="BK33" s="89">
        <v>5.5742943263355223E-2</v>
      </c>
      <c r="BL33" s="89">
        <v>6.8890775844249713E-2</v>
      </c>
      <c r="BM33" s="283">
        <v>7.9150356837930258E-2</v>
      </c>
      <c r="BN33" s="275">
        <v>7.2919833129118719E-2</v>
      </c>
      <c r="BO33" s="89">
        <v>3.3049486319440179E-2</v>
      </c>
      <c r="BP33" s="89">
        <v>3.6109563881594732E-2</v>
      </c>
      <c r="BQ33" s="283">
        <v>5.2612993866432006E-2</v>
      </c>
      <c r="BR33" s="275">
        <v>0.14377734056169483</v>
      </c>
      <c r="BS33" s="89">
        <v>9.944118685685234E-2</v>
      </c>
      <c r="BT33" s="89">
        <v>0.13782547862699918</v>
      </c>
      <c r="BU33" s="283">
        <v>0.12704145517606813</v>
      </c>
      <c r="BV33" s="275">
        <v>0.1323604548023786</v>
      </c>
      <c r="BW33" s="89">
        <v>0.11709516268067963</v>
      </c>
      <c r="BX33" s="89">
        <v>0.17594932697366633</v>
      </c>
      <c r="BY33" s="290">
        <v>0.14758218919967245</v>
      </c>
      <c r="BZ33" s="225">
        <v>0.10724028487784248</v>
      </c>
      <c r="CA33" s="84">
        <v>8.6121078342926094E-2</v>
      </c>
      <c r="CB33" s="89">
        <v>0.10196369046902234</v>
      </c>
      <c r="CC33" s="89">
        <v>9.7880150257983536E-2</v>
      </c>
      <c r="CD33" s="283">
        <v>9.5516097794703284E-2</v>
      </c>
      <c r="CE33" s="275">
        <v>0.19545693672019776</v>
      </c>
      <c r="CF33" s="89">
        <v>7.9904556860708423E-2</v>
      </c>
      <c r="CG33" s="89">
        <v>0.14679075023412122</v>
      </c>
      <c r="CH33" s="283">
        <v>0.15249750475648352</v>
      </c>
      <c r="CI33" s="275">
        <v>0.1281299364876276</v>
      </c>
      <c r="CJ33" s="89">
        <v>0.26850011227498322</v>
      </c>
      <c r="CK33" s="89">
        <v>0.1388284774278957</v>
      </c>
      <c r="CL33" s="283">
        <v>0.19449537170192971</v>
      </c>
      <c r="CM33" s="275">
        <v>0.13348407851019412</v>
      </c>
      <c r="CN33" s="89">
        <v>0.10565774154161933</v>
      </c>
      <c r="CO33" s="89">
        <v>0.16622416835175741</v>
      </c>
      <c r="CP33" s="290">
        <v>0.13965063511084536</v>
      </c>
      <c r="CQ33" s="225">
        <v>0.14010523915389991</v>
      </c>
      <c r="CR33" s="84">
        <v>6.373149040660768E-2</v>
      </c>
      <c r="CS33" s="89">
        <v>8.354030350686735E-2</v>
      </c>
      <c r="CT33" s="89">
        <v>8.186525989407431E-2</v>
      </c>
      <c r="CU33" s="283">
        <v>7.7081762220376923E-2</v>
      </c>
      <c r="CV33" s="275">
        <v>0.12338925559059251</v>
      </c>
      <c r="CW33" s="89">
        <v>0.17365078112545124</v>
      </c>
      <c r="CX33" s="89">
        <v>0.18062892329740024</v>
      </c>
      <c r="CY33" s="283">
        <v>0.15895871407734824</v>
      </c>
      <c r="CZ33" s="275">
        <v>9.2952948328429749E-2</v>
      </c>
      <c r="DA33" s="89">
        <v>0.18916393958951222</v>
      </c>
      <c r="DB33" s="89">
        <v>0.19693379971780339</v>
      </c>
      <c r="DC33" s="283">
        <v>0.16748020136569777</v>
      </c>
      <c r="DD33" s="275">
        <v>0.17943523077250925</v>
      </c>
      <c r="DE33" s="89">
        <v>0.14895158054233176</v>
      </c>
      <c r="DF33" s="89">
        <v>0.12105112483373412</v>
      </c>
      <c r="DG33" s="290">
        <v>0.14897521985083267</v>
      </c>
      <c r="DH33" s="225">
        <v>0.13432057439051664</v>
      </c>
      <c r="DI33" s="84">
        <v>9.216729442208417E-2</v>
      </c>
      <c r="DJ33" s="89"/>
      <c r="DK33" s="89"/>
      <c r="DL33" s="283">
        <v>9.216729442208417E-2</v>
      </c>
      <c r="DM33" s="275"/>
      <c r="DN33" s="89"/>
      <c r="DO33" s="89"/>
      <c r="DP33" s="283"/>
      <c r="DQ33" s="275"/>
      <c r="DR33" s="89"/>
      <c r="DS33" s="89"/>
      <c r="DT33" s="283"/>
      <c r="DU33" s="275"/>
      <c r="DV33" s="89"/>
      <c r="DW33" s="89"/>
      <c r="DX33" s="290"/>
      <c r="DY33" s="225">
        <v>9.216729442208417E-2</v>
      </c>
      <c r="EC33" s="227"/>
      <c r="ED33" s="295"/>
      <c r="EE33" s="228"/>
      <c r="EF33" s="228" t="s">
        <v>101</v>
      </c>
      <c r="EG33" s="228" t="s">
        <v>102</v>
      </c>
      <c r="EH33" s="231">
        <v>48</v>
      </c>
    </row>
    <row r="34" spans="1:140">
      <c r="A34" s="56" t="s">
        <v>30</v>
      </c>
      <c r="B34" s="57"/>
      <c r="C34" s="58">
        <v>1.5564354719400968E-2</v>
      </c>
      <c r="D34" s="59">
        <v>6.972206256360196E-3</v>
      </c>
      <c r="E34" s="59">
        <v>2.4742529722598841E-2</v>
      </c>
      <c r="F34" s="60">
        <v>8.0704462582464366E-3</v>
      </c>
      <c r="G34" s="61">
        <v>1.4134380487661148E-2</v>
      </c>
      <c r="H34" s="58">
        <v>3.3421151649524945E-3</v>
      </c>
      <c r="I34" s="59">
        <v>1.1166496912335429E-2</v>
      </c>
      <c r="J34" s="59">
        <v>1.6439859912140514E-2</v>
      </c>
      <c r="K34" s="60">
        <v>1.8984219488542394E-2</v>
      </c>
      <c r="L34" s="61">
        <v>1.2295620072625161E-2</v>
      </c>
      <c r="M34" s="58">
        <v>5.1228195081257965E-3</v>
      </c>
      <c r="N34" s="59">
        <v>2.5243160268099325E-2</v>
      </c>
      <c r="O34" s="59">
        <v>3.094227812451264E-2</v>
      </c>
      <c r="P34" s="60">
        <v>3.0909103521885237E-2</v>
      </c>
      <c r="Q34" s="62">
        <v>2.2040124817882464E-2</v>
      </c>
      <c r="R34" s="58">
        <v>3.0957147486553368E-2</v>
      </c>
      <c r="S34" s="63">
        <v>3.3637290824307234E-2</v>
      </c>
      <c r="T34" s="63">
        <v>5.4850438323622498E-2</v>
      </c>
      <c r="U34" s="60">
        <v>4.2773318103923451E-2</v>
      </c>
      <c r="V34" s="62">
        <v>3.9946377937972163E-2</v>
      </c>
      <c r="W34" s="58">
        <v>3.4472313770061214E-2</v>
      </c>
      <c r="X34" s="63">
        <v>7.2647966838593162E-2</v>
      </c>
      <c r="Y34" s="63">
        <v>7.787916038811378E-2</v>
      </c>
      <c r="Z34" s="60">
        <v>7.7301781659529487E-2</v>
      </c>
      <c r="AA34" s="62">
        <v>6.2056917035427483E-2</v>
      </c>
      <c r="AB34" s="58">
        <v>2.6858706450678092E-2</v>
      </c>
      <c r="AC34" s="63">
        <v>5.2799814787196891E-2</v>
      </c>
      <c r="AD34" s="63">
        <v>8.4190577237953479E-2</v>
      </c>
      <c r="AE34" s="279">
        <v>5.5497141299443213E-2</v>
      </c>
      <c r="AF34" s="61">
        <v>2.1229144921628536E-2</v>
      </c>
      <c r="AG34" s="63">
        <v>9.2167451449870361E-2</v>
      </c>
      <c r="AH34" s="63">
        <v>2.3316119149689327E-2</v>
      </c>
      <c r="AI34" s="279">
        <v>5.0007240232910311E-2</v>
      </c>
      <c r="AJ34" s="61">
        <v>1.1871142667943717E-2</v>
      </c>
      <c r="AK34" s="63">
        <v>3.8947578177337627E-2</v>
      </c>
      <c r="AL34" s="63">
        <v>3.6172113518298181E-2</v>
      </c>
      <c r="AM34" s="279">
        <v>3.237307687294716E-2</v>
      </c>
      <c r="AN34" s="61">
        <v>5.2828296685409844E-2</v>
      </c>
      <c r="AO34" s="63">
        <v>3.2087949735946718E-2</v>
      </c>
      <c r="AP34" s="63">
        <v>1.8197540816583275E-2</v>
      </c>
      <c r="AQ34" s="287">
        <v>3.3197227432158485E-2</v>
      </c>
      <c r="AR34" s="222">
        <v>4.418862378911606E-2</v>
      </c>
      <c r="AS34" s="58">
        <v>1.6169361139726175E-2</v>
      </c>
      <c r="AT34" s="63">
        <v>4.0571255481915119E-2</v>
      </c>
      <c r="AU34" s="63">
        <v>4.4026386658059878E-2</v>
      </c>
      <c r="AV34" s="279">
        <v>3.4303635099612005E-2</v>
      </c>
      <c r="AW34" s="61">
        <v>3.3616728523232664E-2</v>
      </c>
      <c r="AX34" s="63">
        <v>7.7428392146271813E-2</v>
      </c>
      <c r="AY34" s="63">
        <v>0.1016172916537339</v>
      </c>
      <c r="AZ34" s="279">
        <v>7.0256846478194551E-2</v>
      </c>
      <c r="BA34" s="61">
        <v>4.6099022033189767E-2</v>
      </c>
      <c r="BB34" s="63">
        <v>4.46824276916521E-2</v>
      </c>
      <c r="BC34" s="63">
        <v>5.5762420784170444E-2</v>
      </c>
      <c r="BD34" s="279">
        <v>4.9446060091775074E-2</v>
      </c>
      <c r="BE34" s="61">
        <v>6.4199792767701255E-2</v>
      </c>
      <c r="BF34" s="63">
        <v>6.3651129279559612E-2</v>
      </c>
      <c r="BG34" s="63">
        <v>2.1392997202123846E-2</v>
      </c>
      <c r="BH34" s="287">
        <v>5.2275837708273036E-2</v>
      </c>
      <c r="BI34" s="222">
        <v>5.0199672308790078E-2</v>
      </c>
      <c r="BJ34" s="58">
        <v>4.3216860638960693E-2</v>
      </c>
      <c r="BK34" s="63">
        <v>3.5557142927251317E-2</v>
      </c>
      <c r="BL34" s="63">
        <v>3.7875185848759665E-2</v>
      </c>
      <c r="BM34" s="279">
        <v>3.9107958214954185E-2</v>
      </c>
      <c r="BN34" s="61">
        <v>4.1634276938054715E-2</v>
      </c>
      <c r="BO34" s="63">
        <v>2.9101476021342491E-2</v>
      </c>
      <c r="BP34" s="63">
        <v>3.089416533453071E-2</v>
      </c>
      <c r="BQ34" s="279">
        <v>3.546547266269378E-2</v>
      </c>
      <c r="BR34" s="61">
        <v>9.4494225329363676E-2</v>
      </c>
      <c r="BS34" s="63">
        <v>7.7553319440090668E-2</v>
      </c>
      <c r="BT34" s="63">
        <v>8.9082889380734151E-2</v>
      </c>
      <c r="BU34" s="279">
        <v>8.7054966011801557E-2</v>
      </c>
      <c r="BV34" s="61">
        <v>0.10086991728950331</v>
      </c>
      <c r="BW34" s="63">
        <v>7.6783433066274151E-2</v>
      </c>
      <c r="BX34" s="63">
        <v>5.8662371684102821E-2</v>
      </c>
      <c r="BY34" s="287">
        <v>7.4333380931960291E-2</v>
      </c>
      <c r="BZ34" s="222">
        <v>6.0503250620912899E-2</v>
      </c>
      <c r="CA34" s="58">
        <v>4.4021159918685653E-2</v>
      </c>
      <c r="CB34" s="63">
        <v>6.1439356138672734E-2</v>
      </c>
      <c r="CC34" s="63">
        <v>6.3054828908102753E-2</v>
      </c>
      <c r="CD34" s="279">
        <v>5.6526667355766759E-2</v>
      </c>
      <c r="CE34" s="61">
        <v>8.4078000179186874E-2</v>
      </c>
      <c r="CF34" s="63">
        <v>5.258207905959654E-2</v>
      </c>
      <c r="CG34" s="63">
        <v>0.11594547286014273</v>
      </c>
      <c r="CH34" s="279">
        <v>8.6141785097949383E-2</v>
      </c>
      <c r="CI34" s="61">
        <v>0.1189189277665906</v>
      </c>
      <c r="CJ34" s="63">
        <v>0.21253473187046995</v>
      </c>
      <c r="CK34" s="63">
        <v>8.8846513273482586E-2</v>
      </c>
      <c r="CL34" s="279">
        <v>0.15119721683409271</v>
      </c>
      <c r="CM34" s="61">
        <v>9.8868879606231447E-2</v>
      </c>
      <c r="CN34" s="63">
        <v>6.4414468541597408E-2</v>
      </c>
      <c r="CO34" s="63">
        <v>0.1130407483841086</v>
      </c>
      <c r="CP34" s="287">
        <v>9.5582898905986036E-2</v>
      </c>
      <c r="CQ34" s="222">
        <v>9.3484524226386007E-2</v>
      </c>
      <c r="CR34" s="58">
        <v>4.0703301619171586E-2</v>
      </c>
      <c r="CS34" s="63">
        <v>5.3672144589869228E-2</v>
      </c>
      <c r="CT34" s="63">
        <v>6.1943365214117869E-2</v>
      </c>
      <c r="CU34" s="279">
        <v>5.2164879777895509E-2</v>
      </c>
      <c r="CV34" s="61">
        <v>6.2049852509215762E-2</v>
      </c>
      <c r="CW34" s="63">
        <v>9.9840129449335471E-2</v>
      </c>
      <c r="CX34" s="63">
        <v>0.1146980295395747</v>
      </c>
      <c r="CY34" s="279">
        <v>9.2427265736808623E-2</v>
      </c>
      <c r="CZ34" s="61">
        <v>6.2885673917197155E-2</v>
      </c>
      <c r="DA34" s="63">
        <v>0.11364227849234342</v>
      </c>
      <c r="DB34" s="63">
        <v>0.14332319202369667</v>
      </c>
      <c r="DC34" s="279">
        <v>0.1129058123619906</v>
      </c>
      <c r="DD34" s="61">
        <v>0.13268778505804135</v>
      </c>
      <c r="DE34" s="63">
        <v>0.12226477672591436</v>
      </c>
      <c r="DF34" s="63">
        <v>6.7158644868097125E-2</v>
      </c>
      <c r="DG34" s="287">
        <v>0.1060421878475085</v>
      </c>
      <c r="DH34" s="222">
        <v>8.9488108594202975E-2</v>
      </c>
      <c r="DI34" s="58">
        <v>8.1626995586617956E-2</v>
      </c>
      <c r="DJ34" s="63"/>
      <c r="DK34" s="63"/>
      <c r="DL34" s="279">
        <v>8.1626995586617956E-2</v>
      </c>
      <c r="DM34" s="61"/>
      <c r="DN34" s="63"/>
      <c r="DO34" s="63"/>
      <c r="DP34" s="279"/>
      <c r="DQ34" s="61"/>
      <c r="DR34" s="63"/>
      <c r="DS34" s="63"/>
      <c r="DT34" s="279"/>
      <c r="DU34" s="61"/>
      <c r="DV34" s="63"/>
      <c r="DW34" s="63"/>
      <c r="DX34" s="287"/>
      <c r="DY34" s="222">
        <v>8.1626995586617956E-2</v>
      </c>
      <c r="EC34" s="227"/>
      <c r="ED34" s="295"/>
      <c r="EE34" s="228"/>
      <c r="EF34" s="228"/>
      <c r="EG34" s="228" t="s">
        <v>103</v>
      </c>
      <c r="EH34" s="231">
        <v>30.62</v>
      </c>
      <c r="EJ34" s="305" t="s">
        <v>3</v>
      </c>
    </row>
    <row r="35" spans="1:140">
      <c r="A35" s="56" t="s">
        <v>31</v>
      </c>
      <c r="B35" s="57"/>
      <c r="C35" s="58">
        <v>1.6426068847540918E-2</v>
      </c>
      <c r="D35" s="59">
        <v>4.5384826181309847E-3</v>
      </c>
      <c r="E35" s="59">
        <v>2.3049401930379302E-2</v>
      </c>
      <c r="F35" s="60">
        <v>1.5032264479435729E-2</v>
      </c>
      <c r="G35" s="61">
        <v>1.5508244956651922E-2</v>
      </c>
      <c r="H35" s="58">
        <v>2.0214436709229289E-2</v>
      </c>
      <c r="I35" s="59">
        <v>2.6813119151223856E-2</v>
      </c>
      <c r="J35" s="59">
        <v>2.2616121828512671E-2</v>
      </c>
      <c r="K35" s="60">
        <v>3.8307692368669405E-2</v>
      </c>
      <c r="L35" s="61">
        <v>2.7475288409838934E-2</v>
      </c>
      <c r="M35" s="58">
        <v>3.1302029747253948E-2</v>
      </c>
      <c r="N35" s="59">
        <v>5.4748746000509226E-2</v>
      </c>
      <c r="O35" s="59">
        <v>1.6716996596148795E-2</v>
      </c>
      <c r="P35" s="60">
        <v>4.5604836176557091E-2</v>
      </c>
      <c r="Q35" s="62">
        <v>3.7693523469003995E-2</v>
      </c>
      <c r="R35" s="58">
        <v>4.6286130412022154E-2</v>
      </c>
      <c r="S35" s="63">
        <v>3.833822836899578E-2</v>
      </c>
      <c r="T35" s="63">
        <v>2.5549870646132584E-2</v>
      </c>
      <c r="U35" s="60">
        <v>3.5149754430450084E-2</v>
      </c>
      <c r="V35" s="62">
        <v>3.7130787899510666E-2</v>
      </c>
      <c r="W35" s="58">
        <v>8.2798910872055126E-2</v>
      </c>
      <c r="X35" s="63">
        <v>7.3358861801710751E-2</v>
      </c>
      <c r="Y35" s="63">
        <v>2.3705567092651664E-2</v>
      </c>
      <c r="Z35" s="60">
        <v>4.4218488387526879E-2</v>
      </c>
      <c r="AA35" s="62">
        <v>5.8967012539595173E-2</v>
      </c>
      <c r="AB35" s="58">
        <v>2.597899050862592E-2</v>
      </c>
      <c r="AC35" s="63">
        <v>5.177381593510761E-2</v>
      </c>
      <c r="AD35" s="63">
        <v>3.7950187273537876E-2</v>
      </c>
      <c r="AE35" s="279">
        <v>4.0508608355357301E-2</v>
      </c>
      <c r="AF35" s="61">
        <v>4.2486285894133453E-3</v>
      </c>
      <c r="AG35" s="63">
        <v>2.3001574392985353E-2</v>
      </c>
      <c r="AH35" s="63">
        <v>3.4976862329788892E-4</v>
      </c>
      <c r="AI35" s="279">
        <v>1.0554606820692746E-2</v>
      </c>
      <c r="AJ35" s="61">
        <v>0</v>
      </c>
      <c r="AK35" s="63">
        <v>3.2030691835635387E-2</v>
      </c>
      <c r="AL35" s="63">
        <v>2.2459928835995614E-2</v>
      </c>
      <c r="AM35" s="279">
        <v>2.1765701871880979E-2</v>
      </c>
      <c r="AN35" s="61">
        <v>3.0712656025525528E-2</v>
      </c>
      <c r="AO35" s="63">
        <v>2.9463105873649642E-2</v>
      </c>
      <c r="AP35" s="63">
        <v>3.7910358792533717E-2</v>
      </c>
      <c r="AQ35" s="287">
        <v>3.3110790829550887E-2</v>
      </c>
      <c r="AR35" s="222">
        <v>2.9665470338348505E-2</v>
      </c>
      <c r="AS35" s="58">
        <v>7.3298014958325108E-2</v>
      </c>
      <c r="AT35" s="63">
        <v>4.0419130337592674E-2</v>
      </c>
      <c r="AU35" s="63">
        <v>2.7400142054177033E-2</v>
      </c>
      <c r="AV35" s="279">
        <v>4.6611473850163045E-2</v>
      </c>
      <c r="AW35" s="61">
        <v>2.3358416896613297E-2</v>
      </c>
      <c r="AX35" s="63">
        <v>1.6839539518244722E-2</v>
      </c>
      <c r="AY35" s="63">
        <v>5.8751966153155174E-3</v>
      </c>
      <c r="AZ35" s="279">
        <v>1.5641085321138691E-2</v>
      </c>
      <c r="BA35" s="61">
        <v>3.5641718332288038E-3</v>
      </c>
      <c r="BB35" s="63">
        <v>1.7977251364763589E-3</v>
      </c>
      <c r="BC35" s="63">
        <v>1.6506520173052819E-2</v>
      </c>
      <c r="BD35" s="279">
        <v>8.0861540972616899E-3</v>
      </c>
      <c r="BE35" s="61">
        <v>5.7899932344686621E-2</v>
      </c>
      <c r="BF35" s="63">
        <v>3.3011695590632342E-2</v>
      </c>
      <c r="BG35" s="63">
        <v>5.7911323497491209E-2</v>
      </c>
      <c r="BH35" s="287">
        <v>4.8742748820190904E-2</v>
      </c>
      <c r="BI35" s="222">
        <v>3.4975643778793093E-2</v>
      </c>
      <c r="BJ35" s="58">
        <v>6.4812694950547325E-2</v>
      </c>
      <c r="BK35" s="63">
        <v>2.0186002725535043E-2</v>
      </c>
      <c r="BL35" s="63">
        <v>3.1015727999926124E-2</v>
      </c>
      <c r="BM35" s="279">
        <v>4.0042639438431553E-2</v>
      </c>
      <c r="BN35" s="61">
        <v>3.1285838264065613E-2</v>
      </c>
      <c r="BO35" s="63">
        <v>3.9480361658259583E-3</v>
      </c>
      <c r="BP35" s="63">
        <v>5.215386474169091E-3</v>
      </c>
      <c r="BQ35" s="279">
        <v>1.7147657918134825E-2</v>
      </c>
      <c r="BR35" s="61">
        <v>4.9283614903195883E-2</v>
      </c>
      <c r="BS35" s="63">
        <v>2.1888119661261633E-2</v>
      </c>
      <c r="BT35" s="63">
        <v>4.8743106326304256E-2</v>
      </c>
      <c r="BU35" s="279">
        <v>3.9986912292004809E-2</v>
      </c>
      <c r="BV35" s="61">
        <v>3.1490801572484246E-2</v>
      </c>
      <c r="BW35" s="63">
        <v>4.0311904319444272E-2</v>
      </c>
      <c r="BX35" s="63">
        <v>0.11728776211102823</v>
      </c>
      <c r="BY35" s="287">
        <v>7.3249292438373248E-2</v>
      </c>
      <c r="BZ35" s="222">
        <v>4.6737376074046558E-2</v>
      </c>
      <c r="CA35" s="58">
        <v>4.2100214953623941E-2</v>
      </c>
      <c r="CB35" s="63">
        <v>4.0524662327957865E-2</v>
      </c>
      <c r="CC35" s="63">
        <v>3.4825784594931485E-2</v>
      </c>
      <c r="CD35" s="279">
        <v>3.8989796728857169E-2</v>
      </c>
      <c r="CE35" s="61">
        <v>0.11137947582981622</v>
      </c>
      <c r="CF35" s="63">
        <v>2.7322790494896457E-2</v>
      </c>
      <c r="CG35" s="63">
        <v>3.0845490541699903E-2</v>
      </c>
      <c r="CH35" s="279">
        <v>6.6356104305339864E-2</v>
      </c>
      <c r="CI35" s="61">
        <v>9.2111717456920348E-3</v>
      </c>
      <c r="CJ35" s="63">
        <v>5.5966225314444104E-2</v>
      </c>
      <c r="CK35" s="63">
        <v>4.9982328967736495E-2</v>
      </c>
      <c r="CL35" s="279">
        <v>4.3298688527057899E-2</v>
      </c>
      <c r="CM35" s="61">
        <v>3.4615612517438811E-2</v>
      </c>
      <c r="CN35" s="63">
        <v>4.1243746514439086E-2</v>
      </c>
      <c r="CO35" s="63">
        <v>5.3183944801014203E-2</v>
      </c>
      <c r="CP35" s="287">
        <v>4.4068211805220955E-2</v>
      </c>
      <c r="CQ35" s="222">
        <v>4.6621151476922279E-2</v>
      </c>
      <c r="CR35" s="58">
        <v>2.3028368325588171E-2</v>
      </c>
      <c r="CS35" s="63">
        <v>2.9868394561627425E-2</v>
      </c>
      <c r="CT35" s="63">
        <v>1.9922149192930474E-2</v>
      </c>
      <c r="CU35" s="279">
        <v>2.4917106652884234E-2</v>
      </c>
      <c r="CV35" s="61">
        <v>6.1339701515176072E-2</v>
      </c>
      <c r="CW35" s="63">
        <v>7.3811520797532851E-2</v>
      </c>
      <c r="CX35" s="63">
        <v>6.5931208861986598E-2</v>
      </c>
      <c r="CY35" s="279">
        <v>6.6531911231054452E-2</v>
      </c>
      <c r="CZ35" s="61">
        <v>3.0067578627309296E-2</v>
      </c>
      <c r="DA35" s="63">
        <v>7.5522358894457645E-2</v>
      </c>
      <c r="DB35" s="63">
        <v>5.3611245025370104E-2</v>
      </c>
      <c r="DC35" s="279">
        <v>5.457495950103361E-2</v>
      </c>
      <c r="DD35" s="61">
        <v>4.6747948734435309E-2</v>
      </c>
      <c r="DE35" s="63">
        <v>2.6687407167050814E-2</v>
      </c>
      <c r="DF35" s="63">
        <v>5.389293802350302E-2</v>
      </c>
      <c r="DG35" s="287">
        <v>4.293355081388394E-2</v>
      </c>
      <c r="DH35" s="222">
        <v>4.4832900685271397E-2</v>
      </c>
      <c r="DI35" s="58">
        <v>1.0540483267585315E-2</v>
      </c>
      <c r="DJ35" s="63"/>
      <c r="DK35" s="63"/>
      <c r="DL35" s="279">
        <v>1.0540483267585315E-2</v>
      </c>
      <c r="DM35" s="61"/>
      <c r="DN35" s="63"/>
      <c r="DO35" s="63"/>
      <c r="DP35" s="279"/>
      <c r="DQ35" s="61"/>
      <c r="DR35" s="63"/>
      <c r="DS35" s="63"/>
      <c r="DT35" s="279"/>
      <c r="DU35" s="61"/>
      <c r="DV35" s="63"/>
      <c r="DW35" s="63"/>
      <c r="DX35" s="287"/>
      <c r="DY35" s="222">
        <v>1.0540483267585315E-2</v>
      </c>
      <c r="EC35" s="227"/>
      <c r="ED35" s="295"/>
      <c r="EE35" s="228"/>
      <c r="EF35" s="228" t="s">
        <v>104</v>
      </c>
      <c r="EG35" s="228" t="s">
        <v>105</v>
      </c>
      <c r="EH35" s="231">
        <v>20.6</v>
      </c>
      <c r="EJ35" s="306">
        <f>SUM(EH27:EH35)</f>
        <v>215.22</v>
      </c>
    </row>
    <row r="36" spans="1:140">
      <c r="A36" s="90" t="s">
        <v>1</v>
      </c>
      <c r="B36" s="91"/>
      <c r="C36" s="92">
        <v>3.3170733506376657E-2</v>
      </c>
      <c r="D36" s="93">
        <v>1.2093062142841936E-2</v>
      </c>
      <c r="E36" s="93">
        <v>4.3984787995278642E-2</v>
      </c>
      <c r="F36" s="94">
        <v>2.1146286231537994E-2</v>
      </c>
      <c r="G36" s="95">
        <v>2.8647886848060227E-2</v>
      </c>
      <c r="H36" s="92">
        <v>2.3421233893271883E-2</v>
      </c>
      <c r="I36" s="93">
        <v>3.665401481747485E-2</v>
      </c>
      <c r="J36" s="93">
        <v>3.8988581951881943E-2</v>
      </c>
      <c r="K36" s="94">
        <v>4.8889870170482311E-2</v>
      </c>
      <c r="L36" s="95">
        <v>3.6744231198926093E-2</v>
      </c>
      <c r="M36" s="92">
        <v>3.290069201014495E-2</v>
      </c>
      <c r="N36" s="93">
        <v>6.6490408944698834E-2</v>
      </c>
      <c r="O36" s="93">
        <v>3.5805980160037228E-2</v>
      </c>
      <c r="P36" s="94">
        <v>6.3874437593182176E-2</v>
      </c>
      <c r="Q36" s="96">
        <v>4.9792446401352199E-2</v>
      </c>
      <c r="R36" s="92">
        <v>6.8054396842963091E-2</v>
      </c>
      <c r="S36" s="97">
        <v>6.6086970467600453E-2</v>
      </c>
      <c r="T36" s="97">
        <v>7.2650190117559313E-2</v>
      </c>
      <c r="U36" s="94">
        <v>6.9390059804423782E-2</v>
      </c>
      <c r="V36" s="96">
        <v>6.9034430295878926E-2</v>
      </c>
      <c r="W36" s="92">
        <v>0.10865151411069465</v>
      </c>
      <c r="X36" s="97">
        <v>0.12679586580636459</v>
      </c>
      <c r="Y36" s="97">
        <v>9.8055933198262349E-2</v>
      </c>
      <c r="Z36" s="94">
        <v>0.12269959778308005</v>
      </c>
      <c r="AA36" s="96">
        <v>0.11439318541738505</v>
      </c>
      <c r="AB36" s="92">
        <v>5.3060786798213661E-2</v>
      </c>
      <c r="AC36" s="97">
        <v>0.10190676354758663</v>
      </c>
      <c r="AD36" s="97">
        <v>0.12828005265265122</v>
      </c>
      <c r="AE36" s="284">
        <v>9.6543767770753089E-2</v>
      </c>
      <c r="AF36" s="276">
        <v>2.0905596337109186E-2</v>
      </c>
      <c r="AG36" s="97">
        <v>0.11825723128081955</v>
      </c>
      <c r="AH36" s="97">
        <v>2.4371682253889013E-2</v>
      </c>
      <c r="AI36" s="284">
        <v>6.0788498026207186E-2</v>
      </c>
      <c r="AJ36" s="276">
        <v>4.8164834947305854E-3</v>
      </c>
      <c r="AK36" s="97">
        <v>7.1151059510842163E-2</v>
      </c>
      <c r="AL36" s="97">
        <v>5.4636062388119834E-2</v>
      </c>
      <c r="AM36" s="284">
        <v>5.0865050819630997E-2</v>
      </c>
      <c r="AN36" s="276">
        <v>8.0178714481674407E-2</v>
      </c>
      <c r="AO36" s="97">
        <v>6.0817974494875734E-2</v>
      </c>
      <c r="AP36" s="97">
        <v>5.4430497201114418E-2</v>
      </c>
      <c r="AQ36" s="291">
        <v>6.4323718912518202E-2</v>
      </c>
      <c r="AR36" s="226">
        <v>7.2860224589145706E-2</v>
      </c>
      <c r="AS36" s="92">
        <v>9.0503427903726438E-2</v>
      </c>
      <c r="AT36" s="97">
        <v>8.1204548865310935E-2</v>
      </c>
      <c r="AU36" s="97">
        <v>7.4394471361897183E-2</v>
      </c>
      <c r="AV36" s="284">
        <v>8.207380341428791E-2</v>
      </c>
      <c r="AW36" s="276">
        <v>5.5015949324070272E-2</v>
      </c>
      <c r="AX36" s="97">
        <v>0.10156973499898808</v>
      </c>
      <c r="AY36" s="97">
        <v>0.10115784041778357</v>
      </c>
      <c r="AZ36" s="284">
        <v>8.5825912196934875E-2</v>
      </c>
      <c r="BA36" s="276">
        <v>3.1593188009659032E-2</v>
      </c>
      <c r="BB36" s="97">
        <v>3.5372022549595733E-2</v>
      </c>
      <c r="BC36" s="97">
        <v>7.0291100297602493E-2</v>
      </c>
      <c r="BD36" s="284">
        <v>4.8077557187260214E-2</v>
      </c>
      <c r="BE36" s="276">
        <v>0.11807537434466457</v>
      </c>
      <c r="BF36" s="97">
        <v>9.2796424172423495E-2</v>
      </c>
      <c r="BG36" s="97">
        <v>7.4541294142239603E-2</v>
      </c>
      <c r="BH36" s="291">
        <v>9.6732432715832622E-2</v>
      </c>
      <c r="BI36" s="226">
        <v>8.2825379870404683E-2</v>
      </c>
      <c r="BJ36" s="92">
        <v>9.9444728939771604E-2</v>
      </c>
      <c r="BK36" s="97">
        <v>4.8583936855648747E-2</v>
      </c>
      <c r="BL36" s="97">
        <v>6.1077661685446233E-2</v>
      </c>
      <c r="BM36" s="284">
        <v>7.1084184995967095E-2</v>
      </c>
      <c r="BN36" s="276">
        <v>5.9764349694082231E-2</v>
      </c>
      <c r="BO36" s="97">
        <v>2.8671198522775537E-2</v>
      </c>
      <c r="BP36" s="97">
        <v>3.2939358410021713E-2</v>
      </c>
      <c r="BQ36" s="284">
        <v>4.4271182649148651E-2</v>
      </c>
      <c r="BR36" s="276">
        <v>0.11507627172015868</v>
      </c>
      <c r="BS36" s="97">
        <v>7.7069842927261156E-2</v>
      </c>
      <c r="BT36" s="97">
        <v>0.1113504642185881</v>
      </c>
      <c r="BU36" s="284">
        <v>0.10130502718948715</v>
      </c>
      <c r="BV36" s="276">
        <v>8.8514438128729611E-2</v>
      </c>
      <c r="BW36" s="97">
        <v>9.9611871165363158E-2</v>
      </c>
      <c r="BX36" s="97">
        <v>0.15186178449592186</v>
      </c>
      <c r="BY36" s="291">
        <v>0.12098615369750873</v>
      </c>
      <c r="BZ36" s="226">
        <v>8.9159025280294318E-2</v>
      </c>
      <c r="CA36" s="92">
        <v>6.2386876997483971E-2</v>
      </c>
      <c r="CB36" s="97">
        <v>6.8778950042583567E-2</v>
      </c>
      <c r="CC36" s="97">
        <v>6.2843242833962282E-2</v>
      </c>
      <c r="CD36" s="284">
        <v>6.4644001277415555E-2</v>
      </c>
      <c r="CE36" s="276">
        <v>0.14527405248952702</v>
      </c>
      <c r="CF36" s="97">
        <v>4.1825247708244133E-2</v>
      </c>
      <c r="CG36" s="97">
        <v>0.10091656951181603</v>
      </c>
      <c r="CH36" s="284">
        <v>0.10682033444660405</v>
      </c>
      <c r="CI36" s="276">
        <v>6.6255876020066606E-2</v>
      </c>
      <c r="CJ36" s="97">
        <v>0.22465397418128047</v>
      </c>
      <c r="CK36" s="97">
        <v>0.10107173487188485</v>
      </c>
      <c r="CL36" s="284">
        <v>0.14759119843755616</v>
      </c>
      <c r="CM36" s="276">
        <v>0.11227583067670109</v>
      </c>
      <c r="CN36" s="97">
        <v>8.5990074874847028E-2</v>
      </c>
      <c r="CO36" s="97">
        <v>0.10903885334836426</v>
      </c>
      <c r="CP36" s="291">
        <v>0.10385767516787128</v>
      </c>
      <c r="CQ36" s="226">
        <v>0.10147708699750578</v>
      </c>
      <c r="CR36" s="92">
        <v>4.5697337412424106E-2</v>
      </c>
      <c r="CS36" s="97">
        <v>5.8563829614867398E-2</v>
      </c>
      <c r="CT36" s="97">
        <v>5.9751688249804993E-2</v>
      </c>
      <c r="CU36" s="284">
        <v>5.4968164220617295E-2</v>
      </c>
      <c r="CV36" s="276">
        <v>0.10094467396168659</v>
      </c>
      <c r="CW36" s="97">
        <v>0.1387388801863994</v>
      </c>
      <c r="CX36" s="97">
        <v>0.1542084249874939</v>
      </c>
      <c r="CY36" s="284">
        <v>0.13162059369837595</v>
      </c>
      <c r="CZ36" s="276">
        <v>8.2607809474465693E-2</v>
      </c>
      <c r="DA36" s="97">
        <v>0.17452605586839032</v>
      </c>
      <c r="DB36" s="97">
        <v>0.18556802841103187</v>
      </c>
      <c r="DC36" s="284">
        <v>0.15501024971036037</v>
      </c>
      <c r="DD36" s="276">
        <v>0.16019268130322806</v>
      </c>
      <c r="DE36" s="97">
        <v>0.12675546432348106</v>
      </c>
      <c r="DF36" s="97">
        <v>0.10747063760923949</v>
      </c>
      <c r="DG36" s="291">
        <v>0.13087800295615051</v>
      </c>
      <c r="DH36" s="226">
        <v>0.11437578870295055</v>
      </c>
      <c r="DI36" s="92">
        <v>5.1484324403903763E-2</v>
      </c>
      <c r="DJ36" s="97"/>
      <c r="DK36" s="97"/>
      <c r="DL36" s="284">
        <v>5.1484324403903763E-2</v>
      </c>
      <c r="DM36" s="276"/>
      <c r="DN36" s="97"/>
      <c r="DO36" s="97"/>
      <c r="DP36" s="284"/>
      <c r="DQ36" s="276"/>
      <c r="DR36" s="97"/>
      <c r="DS36" s="97"/>
      <c r="DT36" s="284"/>
      <c r="DU36" s="276"/>
      <c r="DV36" s="97"/>
      <c r="DW36" s="97"/>
      <c r="DX36" s="291"/>
      <c r="DY36" s="226">
        <v>5.1484324403903763E-2</v>
      </c>
      <c r="EC36" s="227"/>
      <c r="ED36" s="295"/>
      <c r="EE36" s="228" t="s">
        <v>4</v>
      </c>
      <c r="EF36" s="228" t="s">
        <v>387</v>
      </c>
      <c r="EG36" s="228" t="s">
        <v>113</v>
      </c>
      <c r="EH36" s="231">
        <v>18</v>
      </c>
    </row>
    <row r="37" spans="1:140">
      <c r="A37" s="56" t="s">
        <v>30</v>
      </c>
      <c r="B37" s="57"/>
      <c r="C37" s="58">
        <v>1.907509027291858E-2</v>
      </c>
      <c r="D37" s="59">
        <v>7.9152011015077364E-3</v>
      </c>
      <c r="E37" s="59">
        <v>2.245038567713319E-2</v>
      </c>
      <c r="F37" s="60">
        <v>6.1897986072351092E-3</v>
      </c>
      <c r="G37" s="61">
        <v>1.4343512584618147E-2</v>
      </c>
      <c r="H37" s="58">
        <v>3.7136104431867486E-3</v>
      </c>
      <c r="I37" s="59">
        <v>1.0758959216866367E-2</v>
      </c>
      <c r="J37" s="59">
        <v>1.5834577363027073E-2</v>
      </c>
      <c r="K37" s="60">
        <v>1.3382178641447822E-2</v>
      </c>
      <c r="L37" s="61">
        <v>1.0418159058289812E-2</v>
      </c>
      <c r="M37" s="58">
        <v>3.9243868613313519E-3</v>
      </c>
      <c r="N37" s="59">
        <v>2.5764653392808035E-2</v>
      </c>
      <c r="O37" s="59">
        <v>2.0970748236332364E-2</v>
      </c>
      <c r="P37" s="60">
        <v>2.1596294768780604E-2</v>
      </c>
      <c r="Q37" s="62">
        <v>1.6788868880957451E-2</v>
      </c>
      <c r="R37" s="58">
        <v>2.9346525357547462E-2</v>
      </c>
      <c r="S37" s="63">
        <v>3.407565870631523E-2</v>
      </c>
      <c r="T37" s="63">
        <v>5.3191673037992562E-2</v>
      </c>
      <c r="U37" s="60">
        <v>3.8488546320816164E-2</v>
      </c>
      <c r="V37" s="62">
        <v>3.801385196440888E-2</v>
      </c>
      <c r="W37" s="58">
        <v>3.2656941441855214E-2</v>
      </c>
      <c r="X37" s="63">
        <v>5.9908419061931117E-2</v>
      </c>
      <c r="Y37" s="63">
        <v>7.6779366175336497E-2</v>
      </c>
      <c r="Z37" s="60">
        <v>8.3428202181758004E-2</v>
      </c>
      <c r="AA37" s="62">
        <v>6.1072454316267587E-2</v>
      </c>
      <c r="AB37" s="58">
        <v>2.9213129343243608E-2</v>
      </c>
      <c r="AC37" s="63">
        <v>5.363080442346399E-2</v>
      </c>
      <c r="AD37" s="63">
        <v>9.3110354693450276E-2</v>
      </c>
      <c r="AE37" s="279">
        <v>5.9026419108935038E-2</v>
      </c>
      <c r="AF37" s="61">
        <v>1.6509744954785202E-2</v>
      </c>
      <c r="AG37" s="63">
        <v>9.7131237711688134E-2</v>
      </c>
      <c r="AH37" s="63">
        <v>2.4006165840414186E-2</v>
      </c>
      <c r="AI37" s="279">
        <v>5.0867925706234524E-2</v>
      </c>
      <c r="AJ37" s="61">
        <v>4.8164834947305854E-3</v>
      </c>
      <c r="AK37" s="63">
        <v>3.6735430720904627E-2</v>
      </c>
      <c r="AL37" s="63">
        <v>3.2961093276381012E-2</v>
      </c>
      <c r="AM37" s="279">
        <v>2.8565253230063061E-2</v>
      </c>
      <c r="AN37" s="61">
        <v>4.9191282552299632E-2</v>
      </c>
      <c r="AO37" s="63">
        <v>3.4021165416246918E-2</v>
      </c>
      <c r="AP37" s="63">
        <v>1.6930450737204231E-2</v>
      </c>
      <c r="AQ37" s="287">
        <v>3.203675252312916E-2</v>
      </c>
      <c r="AR37" s="222">
        <v>4.4640051879293971E-2</v>
      </c>
      <c r="AS37" s="58">
        <v>1.730535861366319E-2</v>
      </c>
      <c r="AT37" s="63">
        <v>4.3539966682908937E-2</v>
      </c>
      <c r="AU37" s="63">
        <v>4.8124003148495791E-2</v>
      </c>
      <c r="AV37" s="279">
        <v>3.7134514288086749E-2</v>
      </c>
      <c r="AW37" s="61">
        <v>3.0926131583164394E-2</v>
      </c>
      <c r="AX37" s="63">
        <v>8.5777366864190199E-2</v>
      </c>
      <c r="AY37" s="63">
        <v>9.6033831011792831E-2</v>
      </c>
      <c r="AZ37" s="279">
        <v>7.0513957374014488E-2</v>
      </c>
      <c r="BA37" s="61">
        <v>2.7177730292845627E-2</v>
      </c>
      <c r="BB37" s="63">
        <v>3.3263885468164563E-2</v>
      </c>
      <c r="BC37" s="63">
        <v>5.266262123867118E-2</v>
      </c>
      <c r="BD37" s="279">
        <v>3.9109747308869645E-2</v>
      </c>
      <c r="BE37" s="61">
        <v>6.0710135648351531E-2</v>
      </c>
      <c r="BF37" s="63">
        <v>5.8788955746038631E-2</v>
      </c>
      <c r="BG37" s="63">
        <v>1.6813685533540179E-2</v>
      </c>
      <c r="BH37" s="287">
        <v>4.7862099250966197E-2</v>
      </c>
      <c r="BI37" s="222">
        <v>4.8234423288859379E-2</v>
      </c>
      <c r="BJ37" s="58">
        <v>3.3805329968577852E-2</v>
      </c>
      <c r="BK37" s="63">
        <v>2.780355327218937E-2</v>
      </c>
      <c r="BL37" s="63">
        <v>3.211304628832333E-2</v>
      </c>
      <c r="BM37" s="279">
        <v>3.1377647629865862E-2</v>
      </c>
      <c r="BN37" s="61">
        <v>3.1480982254755818E-2</v>
      </c>
      <c r="BO37" s="63">
        <v>2.4493595110939671E-2</v>
      </c>
      <c r="BP37" s="63">
        <v>2.762373655528232E-2</v>
      </c>
      <c r="BQ37" s="279">
        <v>2.8564123648991552E-2</v>
      </c>
      <c r="BR37" s="61">
        <v>6.8468184239116492E-2</v>
      </c>
      <c r="BS37" s="63">
        <v>5.4996434235685815E-2</v>
      </c>
      <c r="BT37" s="63">
        <v>5.7351553190068003E-2</v>
      </c>
      <c r="BU37" s="279">
        <v>6.0338705385859427E-2</v>
      </c>
      <c r="BV37" s="61">
        <v>5.287152787067162E-2</v>
      </c>
      <c r="BW37" s="63">
        <v>6.0278269685606373E-2</v>
      </c>
      <c r="BX37" s="63">
        <v>3.2017913008513421E-2</v>
      </c>
      <c r="BY37" s="287">
        <v>4.5662919063199428E-2</v>
      </c>
      <c r="BZ37" s="222">
        <v>4.1997696732484713E-2</v>
      </c>
      <c r="CA37" s="58">
        <v>1.8562962779422269E-2</v>
      </c>
      <c r="CB37" s="63">
        <v>2.3143835699743896E-2</v>
      </c>
      <c r="CC37" s="63">
        <v>2.7821315858388582E-2</v>
      </c>
      <c r="CD37" s="279">
        <v>2.3393838417484214E-2</v>
      </c>
      <c r="CE37" s="61">
        <v>2.9718439744591284E-2</v>
      </c>
      <c r="CF37" s="63">
        <v>1.3294894794043739E-2</v>
      </c>
      <c r="CG37" s="63">
        <v>6.287042708887304E-2</v>
      </c>
      <c r="CH37" s="279">
        <v>3.5732743475394346E-2</v>
      </c>
      <c r="CI37" s="61">
        <v>5.6105795545837889E-2</v>
      </c>
      <c r="CJ37" s="63">
        <v>0.16174040951282057</v>
      </c>
      <c r="CK37" s="63">
        <v>4.574976545734153E-2</v>
      </c>
      <c r="CL37" s="279">
        <v>9.9354449936698841E-2</v>
      </c>
      <c r="CM37" s="61">
        <v>7.8189750655726739E-2</v>
      </c>
      <c r="CN37" s="63">
        <v>4.3521961669145508E-2</v>
      </c>
      <c r="CO37" s="63">
        <v>4.684345657284561E-2</v>
      </c>
      <c r="CP37" s="287">
        <v>5.5999669999055542E-2</v>
      </c>
      <c r="CQ37" s="222">
        <v>5.1193967305278781E-2</v>
      </c>
      <c r="CR37" s="58">
        <v>2.0684114438276582E-2</v>
      </c>
      <c r="CS37" s="63">
        <v>2.8329702340949656E-2</v>
      </c>
      <c r="CT37" s="63">
        <v>3.7354388940669524E-2</v>
      </c>
      <c r="CU37" s="279">
        <v>2.8583488978092621E-2</v>
      </c>
      <c r="CV37" s="61">
        <v>3.8392061830451539E-2</v>
      </c>
      <c r="CW37" s="63">
        <v>6.0373460092036313E-2</v>
      </c>
      <c r="CX37" s="63">
        <v>7.8266614527688017E-2</v>
      </c>
      <c r="CY37" s="279">
        <v>5.9579810637754166E-2</v>
      </c>
      <c r="CZ37" s="61">
        <v>5.2638226103181786E-2</v>
      </c>
      <c r="DA37" s="63">
        <v>9.7128888312039904E-2</v>
      </c>
      <c r="DB37" s="63">
        <v>0.12638597161091739</v>
      </c>
      <c r="DC37" s="279">
        <v>9.7575495495325626E-2</v>
      </c>
      <c r="DD37" s="61">
        <v>0.11395863798615243</v>
      </c>
      <c r="DE37" s="63">
        <v>9.6896082681365403E-2</v>
      </c>
      <c r="DF37" s="63">
        <v>5.0410236893745256E-2</v>
      </c>
      <c r="DG37" s="287">
        <v>8.5914050768120573E-2</v>
      </c>
      <c r="DH37" s="222">
        <v>6.6820714912198625E-2</v>
      </c>
      <c r="DI37" s="58">
        <v>3.9824592764070015E-2</v>
      </c>
      <c r="DJ37" s="63"/>
      <c r="DK37" s="63"/>
      <c r="DL37" s="279">
        <v>3.9824592764070015E-2</v>
      </c>
      <c r="DM37" s="61"/>
      <c r="DN37" s="63"/>
      <c r="DO37" s="63"/>
      <c r="DP37" s="279"/>
      <c r="DQ37" s="61"/>
      <c r="DR37" s="63"/>
      <c r="DS37" s="63"/>
      <c r="DT37" s="279"/>
      <c r="DU37" s="61"/>
      <c r="DV37" s="63"/>
      <c r="DW37" s="63"/>
      <c r="DX37" s="287"/>
      <c r="DY37" s="222">
        <v>3.9824592764070015E-2</v>
      </c>
      <c r="EC37" s="227"/>
      <c r="ED37" s="295"/>
      <c r="EE37" s="228"/>
      <c r="EF37" s="228" t="s">
        <v>106</v>
      </c>
      <c r="EG37" s="228" t="s">
        <v>388</v>
      </c>
      <c r="EH37" s="231">
        <v>9.1999999999999993</v>
      </c>
    </row>
    <row r="38" spans="1:140">
      <c r="A38" s="56" t="s">
        <v>31</v>
      </c>
      <c r="B38" s="57"/>
      <c r="C38" s="58">
        <v>1.4092097531760004E-2</v>
      </c>
      <c r="D38" s="59">
        <v>4.1733607039823074E-3</v>
      </c>
      <c r="E38" s="59">
        <v>2.1526944413473383E-2</v>
      </c>
      <c r="F38" s="60">
        <v>1.4949465798013047E-2</v>
      </c>
      <c r="G38" s="61">
        <v>1.4298783746748348E-2</v>
      </c>
      <c r="H38" s="58">
        <v>1.9707374434101057E-2</v>
      </c>
      <c r="I38" s="59">
        <v>2.5892228320962541E-2</v>
      </c>
      <c r="J38" s="59">
        <v>2.3153817905176514E-2</v>
      </c>
      <c r="K38" s="60">
        <v>3.5507313481332327E-2</v>
      </c>
      <c r="L38" s="61">
        <v>2.6325280091271233E-2</v>
      </c>
      <c r="M38" s="58">
        <v>2.8976305148813612E-2</v>
      </c>
      <c r="N38" s="59">
        <v>4.0725755551890799E-2</v>
      </c>
      <c r="O38" s="59">
        <v>1.481291111584338E-2</v>
      </c>
      <c r="P38" s="60">
        <v>4.2273450125540589E-2</v>
      </c>
      <c r="Q38" s="62">
        <v>3.2998059923717217E-2</v>
      </c>
      <c r="R38" s="58">
        <v>3.870779519248068E-2</v>
      </c>
      <c r="S38" s="63">
        <v>3.200882439439217E-2</v>
      </c>
      <c r="T38" s="63">
        <v>1.9458513856660125E-2</v>
      </c>
      <c r="U38" s="60">
        <v>3.0886399681032774E-2</v>
      </c>
      <c r="V38" s="62">
        <v>3.1015588768954008E-2</v>
      </c>
      <c r="W38" s="58">
        <v>7.5990704026606307E-2</v>
      </c>
      <c r="X38" s="63">
        <v>6.6865522658648494E-2</v>
      </c>
      <c r="Y38" s="63">
        <v>2.124169122761782E-2</v>
      </c>
      <c r="Z38" s="60">
        <v>3.9271395601322132E-2</v>
      </c>
      <c r="AA38" s="62">
        <v>5.330916238646518E-2</v>
      </c>
      <c r="AB38" s="58">
        <v>2.3847812474033867E-2</v>
      </c>
      <c r="AC38" s="63">
        <v>4.8276516303832187E-2</v>
      </c>
      <c r="AD38" s="63">
        <v>3.5170096996044467E-2</v>
      </c>
      <c r="AE38" s="279">
        <v>3.751774642240667E-2</v>
      </c>
      <c r="AF38" s="61">
        <v>4.3958421484801028E-3</v>
      </c>
      <c r="AG38" s="63">
        <v>2.1126227669063507E-2</v>
      </c>
      <c r="AH38" s="63">
        <v>3.6552144587178475E-4</v>
      </c>
      <c r="AI38" s="279">
        <v>9.9206643847203572E-3</v>
      </c>
      <c r="AJ38" s="61">
        <v>0</v>
      </c>
      <c r="AK38" s="63">
        <v>3.4415659835521542E-2</v>
      </c>
      <c r="AL38" s="63">
        <v>2.1675024444239546E-2</v>
      </c>
      <c r="AM38" s="279">
        <v>2.2299831349866225E-2</v>
      </c>
      <c r="AN38" s="61">
        <v>3.0987516639982986E-2</v>
      </c>
      <c r="AO38" s="63">
        <v>2.6796965818179311E-2</v>
      </c>
      <c r="AP38" s="63">
        <v>3.7500137791552236E-2</v>
      </c>
      <c r="AQ38" s="287">
        <v>3.228707517590166E-2</v>
      </c>
      <c r="AR38" s="222">
        <v>2.8220367358541949E-2</v>
      </c>
      <c r="AS38" s="58">
        <v>7.3198187873555573E-2</v>
      </c>
      <c r="AT38" s="63">
        <v>3.7664764634614212E-2</v>
      </c>
      <c r="AU38" s="63">
        <v>2.6270758181120922E-2</v>
      </c>
      <c r="AV38" s="279">
        <v>4.4939482021440984E-2</v>
      </c>
      <c r="AW38" s="61">
        <v>2.4090065215750488E-2</v>
      </c>
      <c r="AX38" s="63">
        <v>1.5792528926325711E-2</v>
      </c>
      <c r="AY38" s="63">
        <v>5.1241011142527946E-3</v>
      </c>
      <c r="AZ38" s="279">
        <v>1.5312123558526791E-2</v>
      </c>
      <c r="BA38" s="61">
        <v>4.4154940253774326E-3</v>
      </c>
      <c r="BB38" s="63">
        <v>2.108168169138286E-3</v>
      </c>
      <c r="BC38" s="63">
        <v>1.7628654829797311E-2</v>
      </c>
      <c r="BD38" s="279">
        <v>8.9678999594539673E-3</v>
      </c>
      <c r="BE38" s="61">
        <v>5.7365500990216922E-2</v>
      </c>
      <c r="BF38" s="63">
        <v>3.40077949585176E-2</v>
      </c>
      <c r="BG38" s="63">
        <v>5.7727750969194018E-2</v>
      </c>
      <c r="BH38" s="287">
        <v>4.8870586225241985E-2</v>
      </c>
      <c r="BI38" s="222">
        <v>3.4591149132863097E-2</v>
      </c>
      <c r="BJ38" s="58">
        <v>6.5639519605077468E-2</v>
      </c>
      <c r="BK38" s="63">
        <v>2.0780558295887399E-2</v>
      </c>
      <c r="BL38" s="63">
        <v>2.896471243751858E-2</v>
      </c>
      <c r="BM38" s="279">
        <v>3.9706667284577703E-2</v>
      </c>
      <c r="BN38" s="61">
        <v>2.8283527752864062E-2</v>
      </c>
      <c r="BO38" s="63">
        <v>4.1776258597776214E-3</v>
      </c>
      <c r="BP38" s="63">
        <v>5.3156254894409167E-3</v>
      </c>
      <c r="BQ38" s="279">
        <v>1.5707140799250587E-2</v>
      </c>
      <c r="BR38" s="61">
        <v>4.6608207704291769E-2</v>
      </c>
      <c r="BS38" s="63">
        <v>2.2073576407367717E-2</v>
      </c>
      <c r="BT38" s="63">
        <v>5.3999279323439016E-2</v>
      </c>
      <c r="BU38" s="279">
        <v>4.0966539946549516E-2</v>
      </c>
      <c r="BV38" s="61">
        <v>3.5643100810700712E-2</v>
      </c>
      <c r="BW38" s="63">
        <v>3.9333756244382415E-2</v>
      </c>
      <c r="BX38" s="63">
        <v>0.11984440387247274</v>
      </c>
      <c r="BY38" s="287">
        <v>7.5323570298743189E-2</v>
      </c>
      <c r="BZ38" s="222">
        <v>4.7161535168725566E-2</v>
      </c>
      <c r="CA38" s="58">
        <v>4.3824042108749128E-2</v>
      </c>
      <c r="CB38" s="63">
        <v>4.5635287424094666E-2</v>
      </c>
      <c r="CC38" s="63">
        <v>3.5022075226240769E-2</v>
      </c>
      <c r="CD38" s="279">
        <v>4.1250312872327062E-2</v>
      </c>
      <c r="CE38" s="61">
        <v>0.11555589138892061</v>
      </c>
      <c r="CF38" s="63">
        <v>2.8530401674654295E-2</v>
      </c>
      <c r="CG38" s="63">
        <v>3.8046143823133163E-2</v>
      </c>
      <c r="CH38" s="279">
        <v>7.1087730290658874E-2</v>
      </c>
      <c r="CI38" s="61">
        <v>1.0150243368787198E-2</v>
      </c>
      <c r="CJ38" s="63">
        <v>6.2914128988961926E-2</v>
      </c>
      <c r="CK38" s="63">
        <v>5.5322155628157461E-2</v>
      </c>
      <c r="CL38" s="279">
        <v>4.8237096267392268E-2</v>
      </c>
      <c r="CM38" s="61">
        <v>3.4086358250981018E-2</v>
      </c>
      <c r="CN38" s="63">
        <v>4.24683958954108E-2</v>
      </c>
      <c r="CO38" s="63">
        <v>6.2195655230922443E-2</v>
      </c>
      <c r="CP38" s="287">
        <v>4.785827650487795E-2</v>
      </c>
      <c r="CQ38" s="222">
        <v>5.0283344326152932E-2</v>
      </c>
      <c r="CR38" s="58">
        <v>2.5013300556817757E-2</v>
      </c>
      <c r="CS38" s="63">
        <v>3.0234236729573361E-2</v>
      </c>
      <c r="CT38" s="63">
        <v>2.2397393189574191E-2</v>
      </c>
      <c r="CU38" s="279">
        <v>2.6384770469871664E-2</v>
      </c>
      <c r="CV38" s="61">
        <v>6.2552651739484558E-2</v>
      </c>
      <c r="CW38" s="63">
        <v>7.8365803977782394E-2</v>
      </c>
      <c r="CX38" s="63">
        <v>7.5941841202630658E-2</v>
      </c>
      <c r="CY38" s="279">
        <v>7.2040916252514894E-2</v>
      </c>
      <c r="CZ38" s="61">
        <v>2.9969803309926143E-2</v>
      </c>
      <c r="DA38" s="63">
        <v>7.7397528560778028E-2</v>
      </c>
      <c r="DB38" s="63">
        <v>5.9182557036111604E-2</v>
      </c>
      <c r="DC38" s="279">
        <v>5.7435135859010146E-2</v>
      </c>
      <c r="DD38" s="61">
        <v>4.6234373287599974E-2</v>
      </c>
      <c r="DE38" s="63">
        <v>2.985975152874901E-2</v>
      </c>
      <c r="DF38" s="63">
        <v>5.7060697114994924E-2</v>
      </c>
      <c r="DG38" s="287">
        <v>4.4964282690737198E-2</v>
      </c>
      <c r="DH38" s="222">
        <v>4.7555309297829862E-2</v>
      </c>
      <c r="DI38" s="58">
        <v>1.1659819288486303E-2</v>
      </c>
      <c r="DJ38" s="63"/>
      <c r="DK38" s="63"/>
      <c r="DL38" s="279">
        <v>1.1659819288486303E-2</v>
      </c>
      <c r="DM38" s="61"/>
      <c r="DN38" s="63"/>
      <c r="DO38" s="63"/>
      <c r="DP38" s="279"/>
      <c r="DQ38" s="61"/>
      <c r="DR38" s="63"/>
      <c r="DS38" s="63"/>
      <c r="DT38" s="279"/>
      <c r="DU38" s="61"/>
      <c r="DV38" s="63"/>
      <c r="DW38" s="63"/>
      <c r="DX38" s="287"/>
      <c r="DY38" s="222">
        <v>1.1659819288486303E-2</v>
      </c>
      <c r="EC38" s="227"/>
      <c r="ED38" s="295"/>
      <c r="EE38" s="228"/>
      <c r="EF38" s="228"/>
      <c r="EG38" s="228" t="s">
        <v>368</v>
      </c>
      <c r="EH38" s="231">
        <v>10.8</v>
      </c>
    </row>
    <row r="39" spans="1:140">
      <c r="A39" s="90" t="s">
        <v>8</v>
      </c>
      <c r="B39" s="91"/>
      <c r="C39" s="92">
        <v>2.7442172096427065E-2</v>
      </c>
      <c r="D39" s="93">
        <v>8.9229580076326791E-3</v>
      </c>
      <c r="E39" s="93">
        <v>6.2987911636226787E-2</v>
      </c>
      <c r="F39" s="94">
        <v>3.0437760408140578E-2</v>
      </c>
      <c r="G39" s="95">
        <v>3.3957994481524374E-2</v>
      </c>
      <c r="H39" s="92">
        <v>2.4125546887137445E-2</v>
      </c>
      <c r="I39" s="93">
        <v>4.2453323146122809E-2</v>
      </c>
      <c r="J39" s="93">
        <v>3.9271241044959562E-2</v>
      </c>
      <c r="K39" s="94">
        <v>8.4967314234894162E-2</v>
      </c>
      <c r="L39" s="95">
        <v>5.0305590891362245E-2</v>
      </c>
      <c r="M39" s="92">
        <v>4.9440180246687823E-2</v>
      </c>
      <c r="N39" s="93">
        <v>0.13046109010807028</v>
      </c>
      <c r="O39" s="93">
        <v>8.6532918947550233E-2</v>
      </c>
      <c r="P39" s="94">
        <v>0.11737231048926336</v>
      </c>
      <c r="Q39" s="96">
        <v>9.4136404781507227E-2</v>
      </c>
      <c r="R39" s="92">
        <v>0.10829569599338175</v>
      </c>
      <c r="S39" s="97">
        <v>9.4333963179633093E-2</v>
      </c>
      <c r="T39" s="97">
        <v>0.11009479725202409</v>
      </c>
      <c r="U39" s="94">
        <v>0.11125992217865605</v>
      </c>
      <c r="V39" s="96">
        <v>0.10682983491223574</v>
      </c>
      <c r="W39" s="92">
        <v>0.148913805340216</v>
      </c>
      <c r="X39" s="97">
        <v>0.22711296932159467</v>
      </c>
      <c r="Y39" s="97">
        <v>0.11644666289430003</v>
      </c>
      <c r="Z39" s="94">
        <v>0.11630349270241683</v>
      </c>
      <c r="AA39" s="96">
        <v>0.14802986885361874</v>
      </c>
      <c r="AB39" s="92">
        <v>5.1816485987711644E-2</v>
      </c>
      <c r="AC39" s="97">
        <v>0.11534875661875223</v>
      </c>
      <c r="AD39" s="97">
        <v>9.765943136421798E-2</v>
      </c>
      <c r="AE39" s="284">
        <v>9.376696209402384E-2</v>
      </c>
      <c r="AF39" s="276">
        <v>4.7361956077087056E-2</v>
      </c>
      <c r="AG39" s="97">
        <v>0.1006276295825986</v>
      </c>
      <c r="AH39" s="97">
        <v>2.0742198690933474E-2</v>
      </c>
      <c r="AI39" s="284">
        <v>5.9529388332290399E-2</v>
      </c>
      <c r="AJ39" s="276">
        <v>5.940124870543969E-2</v>
      </c>
      <c r="AK39" s="97">
        <v>7.0021661695635604E-2</v>
      </c>
      <c r="AL39" s="97">
        <v>7.5127260010831545E-2</v>
      </c>
      <c r="AM39" s="284">
        <v>7.0727167343079198E-2</v>
      </c>
      <c r="AN39" s="276">
        <v>9.7331221516037195E-2</v>
      </c>
      <c r="AO39" s="97">
        <v>6.4424496335427101E-2</v>
      </c>
      <c r="AP39" s="97">
        <v>6.3756933036447666E-2</v>
      </c>
      <c r="AQ39" s="291">
        <v>7.4660258839070723E-2</v>
      </c>
      <c r="AR39" s="226">
        <v>7.8184650650139298E-2</v>
      </c>
      <c r="AS39" s="92">
        <v>8.590178787074966E-2</v>
      </c>
      <c r="AT39" s="97">
        <v>8.018694525622197E-2</v>
      </c>
      <c r="AU39" s="97">
        <v>6.0458498691663282E-2</v>
      </c>
      <c r="AV39" s="284">
        <v>7.6697938619763317E-2</v>
      </c>
      <c r="AW39" s="276">
        <v>6.4603586430546908E-2</v>
      </c>
      <c r="AX39" s="97">
        <v>6.674275842994222E-2</v>
      </c>
      <c r="AY39" s="97">
        <v>0.13086906579174082</v>
      </c>
      <c r="AZ39" s="284">
        <v>8.6169725499684185E-2</v>
      </c>
      <c r="BA39" s="276">
        <v>0.11388057144832195</v>
      </c>
      <c r="BB39" s="97">
        <v>8.89216626623065E-2</v>
      </c>
      <c r="BC39" s="97">
        <v>8.0584986704999265E-2</v>
      </c>
      <c r="BD39" s="284">
        <v>9.4146980317817458E-2</v>
      </c>
      <c r="BE39" s="276">
        <v>0.13814038990549482</v>
      </c>
      <c r="BF39" s="97">
        <v>0.11265002792910465</v>
      </c>
      <c r="BG39" s="97">
        <v>0.10008431212407484</v>
      </c>
      <c r="BH39" s="291">
        <v>0.11876207545735509</v>
      </c>
      <c r="BI39" s="226">
        <v>9.4242927339160135E-2</v>
      </c>
      <c r="BJ39" s="92">
        <v>0.14088825927113299</v>
      </c>
      <c r="BK39" s="97">
        <v>8.279282293385834E-2</v>
      </c>
      <c r="BL39" s="97">
        <v>0.11084827465616283</v>
      </c>
      <c r="BM39" s="284">
        <v>0.11304231922850289</v>
      </c>
      <c r="BN39" s="276">
        <v>0.1309736301664656</v>
      </c>
      <c r="BO39" s="97">
        <v>5.4770918966812861E-2</v>
      </c>
      <c r="BP39" s="97">
        <v>5.1630626322751137E-2</v>
      </c>
      <c r="BQ39" s="284">
        <v>9.1605355988695139E-2</v>
      </c>
      <c r="BR39" s="276">
        <v>0.28233793390523648</v>
      </c>
      <c r="BS39" s="97">
        <v>0.19520568445103151</v>
      </c>
      <c r="BT39" s="97">
        <v>0.2541056761344177</v>
      </c>
      <c r="BU39" s="284">
        <v>0.24261693163172404</v>
      </c>
      <c r="BV39" s="276">
        <v>0.27425763891402088</v>
      </c>
      <c r="BW39" s="97">
        <v>0.20749958857464601</v>
      </c>
      <c r="BX39" s="97">
        <v>0.27969224529229336</v>
      </c>
      <c r="BY39" s="291">
        <v>0.2595779591643797</v>
      </c>
      <c r="BZ39" s="226">
        <v>0.18575065196601681</v>
      </c>
      <c r="CA39" s="92">
        <v>0.18225937661393729</v>
      </c>
      <c r="CB39" s="97">
        <v>0.23930357296383428</v>
      </c>
      <c r="CC39" s="97">
        <v>0.2527358678732618</v>
      </c>
      <c r="CD39" s="284">
        <v>0.22537397846930701</v>
      </c>
      <c r="CE39" s="276">
        <v>0.3937323745407133</v>
      </c>
      <c r="CF39" s="97">
        <v>0.22105889809014434</v>
      </c>
      <c r="CG39" s="97">
        <v>0.3101291086502822</v>
      </c>
      <c r="CH39" s="284">
        <v>0.32453422786183572</v>
      </c>
      <c r="CI39" s="276">
        <v>0.38700589426237675</v>
      </c>
      <c r="CJ39" s="97">
        <v>0.43384012220349027</v>
      </c>
      <c r="CK39" s="97">
        <v>0.30613431123437079</v>
      </c>
      <c r="CL39" s="284">
        <v>0.38500651506571332</v>
      </c>
      <c r="CM39" s="276">
        <v>0.21982727354420395</v>
      </c>
      <c r="CN39" s="97">
        <v>0.19144751797051887</v>
      </c>
      <c r="CO39" s="97">
        <v>0.38401996842584796</v>
      </c>
      <c r="CP39" s="291">
        <v>0.28389300794987382</v>
      </c>
      <c r="CQ39" s="226">
        <v>0.29600565608165746</v>
      </c>
      <c r="CR39" s="92">
        <v>0.15044172255810606</v>
      </c>
      <c r="CS39" s="97">
        <v>0.19203607173233753</v>
      </c>
      <c r="CT39" s="97">
        <v>0.17424381125849472</v>
      </c>
      <c r="CU39" s="284">
        <v>0.17491129046990236</v>
      </c>
      <c r="CV39" s="276">
        <v>0.21792364358672431</v>
      </c>
      <c r="CW39" s="97">
        <v>0.34041075527690007</v>
      </c>
      <c r="CX39" s="97">
        <v>0.29320543406276239</v>
      </c>
      <c r="CY39" s="284">
        <v>0.27860422238755767</v>
      </c>
      <c r="CZ39" s="276">
        <v>0.14128535722767771</v>
      </c>
      <c r="DA39" s="97">
        <v>0.25555066373782948</v>
      </c>
      <c r="DB39" s="97">
        <v>0.24404463469070259</v>
      </c>
      <c r="DC39" s="284">
        <v>0.2223190325946357</v>
      </c>
      <c r="DD39" s="276">
        <v>0.2596947256549838</v>
      </c>
      <c r="DE39" s="97">
        <v>0.23353797478930646</v>
      </c>
      <c r="DF39" s="97">
        <v>0.17627035326274282</v>
      </c>
      <c r="DG39" s="291">
        <v>0.22163502459902068</v>
      </c>
      <c r="DH39" s="226">
        <v>0.21962017520525762</v>
      </c>
      <c r="DI39" s="92">
        <v>0.22278472473882954</v>
      </c>
      <c r="DJ39" s="97"/>
      <c r="DK39" s="97"/>
      <c r="DL39" s="284">
        <v>0.22278472473882954</v>
      </c>
      <c r="DM39" s="276"/>
      <c r="DN39" s="97"/>
      <c r="DO39" s="97"/>
      <c r="DP39" s="284"/>
      <c r="DQ39" s="276"/>
      <c r="DR39" s="97"/>
      <c r="DS39" s="97"/>
      <c r="DT39" s="284"/>
      <c r="DU39" s="276"/>
      <c r="DV39" s="97"/>
      <c r="DW39" s="97"/>
      <c r="DX39" s="291"/>
      <c r="DY39" s="226">
        <v>0.22278472473882954</v>
      </c>
      <c r="EC39" s="227"/>
      <c r="ED39" s="295"/>
      <c r="EE39" s="228"/>
      <c r="EF39" s="228"/>
      <c r="EG39" s="228" t="s">
        <v>439</v>
      </c>
      <c r="EH39" s="231">
        <v>4</v>
      </c>
    </row>
    <row r="40" spans="1:140">
      <c r="A40" s="56" t="s">
        <v>30</v>
      </c>
      <c r="B40" s="57"/>
      <c r="C40" s="58">
        <v>0</v>
      </c>
      <c r="D40" s="59">
        <v>2.749449423194843E-3</v>
      </c>
      <c r="E40" s="59">
        <v>3.3873606302681755E-2</v>
      </c>
      <c r="F40" s="60">
        <v>1.5095866404112222E-2</v>
      </c>
      <c r="G40" s="61">
        <v>1.3272636810376747E-2</v>
      </c>
      <c r="H40" s="58">
        <v>1.8389890375277765E-3</v>
      </c>
      <c r="I40" s="59">
        <v>1.252546641731327E-2</v>
      </c>
      <c r="J40" s="59">
        <v>1.8367425128439328E-2</v>
      </c>
      <c r="K40" s="60">
        <v>3.7427653235339892E-2</v>
      </c>
      <c r="L40" s="61">
        <v>1.8817220167728774E-2</v>
      </c>
      <c r="M40" s="58">
        <v>9.5477899183144099E-3</v>
      </c>
      <c r="N40" s="59">
        <v>2.3293796301235389E-2</v>
      </c>
      <c r="O40" s="59">
        <v>6.3573885137329908E-2</v>
      </c>
      <c r="P40" s="60">
        <v>6.1002262184179708E-2</v>
      </c>
      <c r="Q40" s="62">
        <v>4.0201055067181413E-2</v>
      </c>
      <c r="R40" s="58">
        <v>3.6399829507955603E-2</v>
      </c>
      <c r="S40" s="63">
        <v>3.197359864002676E-2</v>
      </c>
      <c r="T40" s="63">
        <v>6.1204462989041933E-2</v>
      </c>
      <c r="U40" s="60">
        <v>5.9483487140553966E-2</v>
      </c>
      <c r="V40" s="62">
        <v>4.7090541614480057E-2</v>
      </c>
      <c r="W40" s="58">
        <v>4.1133476639400417E-2</v>
      </c>
      <c r="X40" s="63">
        <v>0.12637133964802399</v>
      </c>
      <c r="Y40" s="63">
        <v>8.2465743938663655E-2</v>
      </c>
      <c r="Z40" s="60">
        <v>5.020087361248169E-2</v>
      </c>
      <c r="AA40" s="62">
        <v>6.6059485154496028E-2</v>
      </c>
      <c r="AB40" s="58">
        <v>1.6089572353506828E-2</v>
      </c>
      <c r="AC40" s="63">
        <v>4.9441468021707353E-2</v>
      </c>
      <c r="AD40" s="63">
        <v>4.8624393200514045E-2</v>
      </c>
      <c r="AE40" s="279">
        <v>4.0824123974782557E-2</v>
      </c>
      <c r="AF40" s="61">
        <v>4.3818151556624468E-2</v>
      </c>
      <c r="AG40" s="63">
        <v>6.8796621280518583E-2</v>
      </c>
      <c r="AH40" s="63">
        <v>2.0457684229055383E-2</v>
      </c>
      <c r="AI40" s="279">
        <v>4.6088684990728108E-2</v>
      </c>
      <c r="AJ40" s="61">
        <v>5.940124870543969E-2</v>
      </c>
      <c r="AK40" s="63">
        <v>5.1192288757894132E-2</v>
      </c>
      <c r="AL40" s="63">
        <v>4.9427299020167376E-2</v>
      </c>
      <c r="AM40" s="279">
        <v>5.1668039810855527E-2</v>
      </c>
      <c r="AN40" s="61">
        <v>6.7746144098385669E-2</v>
      </c>
      <c r="AO40" s="63">
        <v>2.4508378603156755E-2</v>
      </c>
      <c r="AP40" s="63">
        <v>2.3975936871276343E-2</v>
      </c>
      <c r="AQ40" s="287">
        <v>3.8082211246696862E-2</v>
      </c>
      <c r="AR40" s="222">
        <v>4.2221156839371873E-2</v>
      </c>
      <c r="AS40" s="58">
        <v>1.2260301576093301E-2</v>
      </c>
      <c r="AT40" s="63">
        <v>2.9448465340275905E-2</v>
      </c>
      <c r="AU40" s="63">
        <v>2.8885501950966567E-2</v>
      </c>
      <c r="AV40" s="279">
        <v>2.4002696866870881E-2</v>
      </c>
      <c r="AW40" s="61">
        <v>4.4094379578386717E-2</v>
      </c>
      <c r="AX40" s="63">
        <v>4.5956641764749034E-2</v>
      </c>
      <c r="AY40" s="63">
        <v>0.1222223965412579</v>
      </c>
      <c r="AZ40" s="279">
        <v>6.9283594414948219E-2</v>
      </c>
      <c r="BA40" s="61">
        <v>0.11334192171169873</v>
      </c>
      <c r="BB40" s="63">
        <v>8.8310069446091474E-2</v>
      </c>
      <c r="BC40" s="63">
        <v>6.8797158000782815E-2</v>
      </c>
      <c r="BD40" s="279">
        <v>8.947563098080602E-2</v>
      </c>
      <c r="BE40" s="61">
        <v>7.8110231867683413E-2</v>
      </c>
      <c r="BF40" s="63">
        <v>8.3758283164391018E-2</v>
      </c>
      <c r="BG40" s="63">
        <v>4.1372403520818501E-2</v>
      </c>
      <c r="BH40" s="287">
        <v>7.0548954848476508E-2</v>
      </c>
      <c r="BI40" s="222">
        <v>5.7783729393193879E-2</v>
      </c>
      <c r="BJ40" s="58">
        <v>7.9241708711731085E-2</v>
      </c>
      <c r="BK40" s="63">
        <v>6.4853620013523114E-2</v>
      </c>
      <c r="BL40" s="63">
        <v>6.881866867099358E-2</v>
      </c>
      <c r="BM40" s="279">
        <v>7.1588718698412962E-2</v>
      </c>
      <c r="BN40" s="61">
        <v>8.6439723405709656E-2</v>
      </c>
      <c r="BO40" s="63">
        <v>5.1961959272047623E-2</v>
      </c>
      <c r="BP40" s="63">
        <v>4.690591275823279E-2</v>
      </c>
      <c r="BQ40" s="279">
        <v>6.7724641908439062E-2</v>
      </c>
      <c r="BR40" s="61">
        <v>0.22014054588133514</v>
      </c>
      <c r="BS40" s="63">
        <v>0.17411205930337376</v>
      </c>
      <c r="BT40" s="63">
        <v>0.22844923617497379</v>
      </c>
      <c r="BU40" s="279">
        <v>0.20703061113888391</v>
      </c>
      <c r="BV40" s="61">
        <v>0.25620526624764783</v>
      </c>
      <c r="BW40" s="63">
        <v>0.16213005206008588</v>
      </c>
      <c r="BX40" s="63">
        <v>0.17341770226957801</v>
      </c>
      <c r="BY40" s="287">
        <v>0.19506454975500734</v>
      </c>
      <c r="BZ40" s="222">
        <v>0.14085593960876483</v>
      </c>
      <c r="CA40" s="58">
        <v>0.14714271494361456</v>
      </c>
      <c r="CB40" s="63">
        <v>0.21993094623622508</v>
      </c>
      <c r="CC40" s="63">
        <v>0.21877950179062092</v>
      </c>
      <c r="CD40" s="279">
        <v>0.19589390936572929</v>
      </c>
      <c r="CE40" s="61">
        <v>0.29885572390186571</v>
      </c>
      <c r="CF40" s="63">
        <v>0.19821383386794816</v>
      </c>
      <c r="CG40" s="63">
        <v>0.30492303524147091</v>
      </c>
      <c r="CH40" s="279">
        <v>0.2760004448352425</v>
      </c>
      <c r="CI40" s="61">
        <v>0.38172388418293002</v>
      </c>
      <c r="CJ40" s="63">
        <v>0.40407574615495345</v>
      </c>
      <c r="CK40" s="63">
        <v>0.27981471761554261</v>
      </c>
      <c r="CL40" s="279">
        <v>0.36176749468751751</v>
      </c>
      <c r="CM40" s="61">
        <v>0.18305792144150099</v>
      </c>
      <c r="CN40" s="63">
        <v>0.15554696148011896</v>
      </c>
      <c r="CO40" s="63">
        <v>0.36515953328397638</v>
      </c>
      <c r="CP40" s="287">
        <v>0.25509971090651473</v>
      </c>
      <c r="CQ40" s="222">
        <v>0.26416614082078183</v>
      </c>
      <c r="CR40" s="58">
        <v>0.13695780098487706</v>
      </c>
      <c r="CS40" s="63">
        <v>0.16375764954926975</v>
      </c>
      <c r="CT40" s="63">
        <v>0.16466281932201784</v>
      </c>
      <c r="CU40" s="279">
        <v>0.15648785505480306</v>
      </c>
      <c r="CV40" s="61">
        <v>0.16169415865556477</v>
      </c>
      <c r="CW40" s="63">
        <v>0.28835638278531023</v>
      </c>
      <c r="CX40" s="63">
        <v>0.26993058935639641</v>
      </c>
      <c r="CY40" s="279">
        <v>0.23618442268626144</v>
      </c>
      <c r="CZ40" s="61">
        <v>0.1107616710316061</v>
      </c>
      <c r="DA40" s="63">
        <v>0.18853492687912557</v>
      </c>
      <c r="DB40" s="63">
        <v>0.21352754280902361</v>
      </c>
      <c r="DC40" s="279">
        <v>0.18032360856307933</v>
      </c>
      <c r="DD40" s="61">
        <v>0.21080590999615512</v>
      </c>
      <c r="DE40" s="63">
        <v>0.21894143559837229</v>
      </c>
      <c r="DF40" s="63">
        <v>0.13525886472542262</v>
      </c>
      <c r="DG40" s="287">
        <v>0.18685607865978554</v>
      </c>
      <c r="DH40" s="222">
        <v>0.18643172397688532</v>
      </c>
      <c r="DI40" s="58">
        <v>0.21583849576241293</v>
      </c>
      <c r="DJ40" s="63"/>
      <c r="DK40" s="63"/>
      <c r="DL40" s="279">
        <v>0.21583849576241293</v>
      </c>
      <c r="DM40" s="61"/>
      <c r="DN40" s="63"/>
      <c r="DO40" s="63"/>
      <c r="DP40" s="279"/>
      <c r="DQ40" s="61"/>
      <c r="DR40" s="63"/>
      <c r="DS40" s="63"/>
      <c r="DT40" s="279"/>
      <c r="DU40" s="61"/>
      <c r="DV40" s="63"/>
      <c r="DW40" s="63"/>
      <c r="DX40" s="287"/>
      <c r="DY40" s="222">
        <v>0.21583849576241293</v>
      </c>
      <c r="EC40" s="227"/>
      <c r="ED40" s="295"/>
      <c r="EE40" s="228"/>
      <c r="EF40" s="228"/>
      <c r="EG40" s="228" t="s">
        <v>107</v>
      </c>
      <c r="EH40" s="231">
        <v>10</v>
      </c>
    </row>
    <row r="41" spans="1:140" ht="15" thickBot="1">
      <c r="A41" s="72" t="s">
        <v>31</v>
      </c>
      <c r="B41" s="73"/>
      <c r="C41" s="74">
        <v>2.6773404017039291E-2</v>
      </c>
      <c r="D41" s="75">
        <v>6.1735085844378352E-3</v>
      </c>
      <c r="E41" s="75">
        <v>2.9114324509870445E-2</v>
      </c>
      <c r="F41" s="76">
        <v>1.5341570438053342E-2</v>
      </c>
      <c r="G41" s="77">
        <v>2.049191587909982E-2</v>
      </c>
      <c r="H41" s="74">
        <v>2.2266087426297248E-2</v>
      </c>
      <c r="I41" s="75">
        <v>2.988390884663707E-2</v>
      </c>
      <c r="J41" s="75">
        <v>2.0903790528303136E-2</v>
      </c>
      <c r="K41" s="76">
        <v>4.7527297131337076E-2</v>
      </c>
      <c r="L41" s="77">
        <v>3.1469988860328001E-2</v>
      </c>
      <c r="M41" s="74">
        <v>3.988929792446292E-2</v>
      </c>
      <c r="N41" s="75">
        <v>0.10716729380683507</v>
      </c>
      <c r="O41" s="75">
        <v>2.294807345284931E-2</v>
      </c>
      <c r="P41" s="76">
        <v>5.6369787079814181E-2</v>
      </c>
      <c r="Q41" s="78">
        <v>5.3932302716928664E-2</v>
      </c>
      <c r="R41" s="74">
        <v>7.1895159437977071E-2</v>
      </c>
      <c r="S41" s="79">
        <v>6.235955920981183E-2</v>
      </c>
      <c r="T41" s="79">
        <v>4.8883269060893533E-2</v>
      </c>
      <c r="U41" s="76">
        <v>5.1776399239574777E-2</v>
      </c>
      <c r="V41" s="78">
        <v>5.9737461290079084E-2</v>
      </c>
      <c r="W41" s="74">
        <v>0.10778032870081596</v>
      </c>
      <c r="X41" s="79">
        <v>0.10074162967357057</v>
      </c>
      <c r="Y41" s="79">
        <v>3.3980918955636569E-2</v>
      </c>
      <c r="Z41" s="76">
        <v>6.6102507973302749E-2</v>
      </c>
      <c r="AA41" s="78">
        <v>8.1970352538808536E-2</v>
      </c>
      <c r="AB41" s="74">
        <v>3.5727002266385539E-2</v>
      </c>
      <c r="AC41" s="79">
        <v>6.5907740585974747E-2</v>
      </c>
      <c r="AD41" s="79">
        <v>4.9035352003643173E-2</v>
      </c>
      <c r="AE41" s="281">
        <v>5.2943154833914159E-2</v>
      </c>
      <c r="AF41" s="77">
        <v>3.5440034070000686E-3</v>
      </c>
      <c r="AG41" s="79">
        <v>3.1831207153487404E-2</v>
      </c>
      <c r="AH41" s="79">
        <v>2.8451446187809033E-4</v>
      </c>
      <c r="AI41" s="281">
        <v>1.3440839402415538E-2</v>
      </c>
      <c r="AJ41" s="77">
        <v>0</v>
      </c>
      <c r="AK41" s="79">
        <v>1.8829382484628447E-2</v>
      </c>
      <c r="AL41" s="79">
        <v>2.570003712872538E-2</v>
      </c>
      <c r="AM41" s="281">
        <v>1.9059166735724251E-2</v>
      </c>
      <c r="AN41" s="77">
        <v>2.9585267306026636E-2</v>
      </c>
      <c r="AO41" s="79">
        <v>3.9916258310973077E-2</v>
      </c>
      <c r="AP41" s="79">
        <v>3.9781117195749643E-2</v>
      </c>
      <c r="AQ41" s="289">
        <v>3.6578196806663937E-2</v>
      </c>
      <c r="AR41" s="224">
        <v>3.596368795841131E-2</v>
      </c>
      <c r="AS41" s="74">
        <v>7.3641528064109368E-2</v>
      </c>
      <c r="AT41" s="79">
        <v>5.0738837986261359E-2</v>
      </c>
      <c r="AU41" s="79">
        <v>3.1573268322062316E-2</v>
      </c>
      <c r="AV41" s="281">
        <v>5.2695479350446051E-2</v>
      </c>
      <c r="AW41" s="77">
        <v>2.0509251468361685E-2</v>
      </c>
      <c r="AX41" s="79">
        <v>2.0786282335054619E-2</v>
      </c>
      <c r="AY41" s="79">
        <v>8.6470262336147876E-3</v>
      </c>
      <c r="AZ41" s="281">
        <v>1.6886317317905873E-2</v>
      </c>
      <c r="BA41" s="77">
        <v>5.387244406149926E-4</v>
      </c>
      <c r="BB41" s="79">
        <v>6.1159321621494993E-4</v>
      </c>
      <c r="BC41" s="79">
        <v>1.1787914935003634E-2</v>
      </c>
      <c r="BD41" s="281">
        <v>4.6714056044448561E-3</v>
      </c>
      <c r="BE41" s="77">
        <v>6.0030277692442818E-2</v>
      </c>
      <c r="BF41" s="79">
        <v>2.8892401382689403E-2</v>
      </c>
      <c r="BG41" s="79">
        <v>5.8712245207396062E-2</v>
      </c>
      <c r="BH41" s="289">
        <v>4.8213495014149989E-2</v>
      </c>
      <c r="BI41" s="224">
        <v>3.6459440139360678E-2</v>
      </c>
      <c r="BJ41" s="74">
        <v>6.1647829042387699E-2</v>
      </c>
      <c r="BK41" s="79">
        <v>1.793950988567377E-2</v>
      </c>
      <c r="BL41" s="79">
        <v>4.2029963972144806E-2</v>
      </c>
      <c r="BM41" s="281">
        <v>4.1454307305891162E-2</v>
      </c>
      <c r="BN41" s="77">
        <v>4.4534726145768436E-2</v>
      </c>
      <c r="BO41" s="79">
        <v>2.809002528637786E-3</v>
      </c>
      <c r="BP41" s="79">
        <v>4.7246245885372963E-3</v>
      </c>
      <c r="BQ41" s="281">
        <v>2.3881107486796064E-2</v>
      </c>
      <c r="BR41" s="77">
        <v>6.2199719559879192E-2</v>
      </c>
      <c r="BS41" s="79">
        <v>2.1094239232249054E-2</v>
      </c>
      <c r="BT41" s="79">
        <v>2.5657610514602074E-2</v>
      </c>
      <c r="BU41" s="281">
        <v>3.5587664153055351E-2</v>
      </c>
      <c r="BV41" s="77">
        <v>1.8052874613755709E-2</v>
      </c>
      <c r="BW41" s="79">
        <v>4.5369814329559915E-2</v>
      </c>
      <c r="BX41" s="79">
        <v>0.10627653181750822</v>
      </c>
      <c r="BY41" s="289">
        <v>6.4514518938990517E-2</v>
      </c>
      <c r="BZ41" s="224">
        <v>4.4895641207769343E-2</v>
      </c>
      <c r="CA41" s="74">
        <v>3.5117641291463032E-2</v>
      </c>
      <c r="CB41" s="79">
        <v>1.9373595869123576E-2</v>
      </c>
      <c r="CC41" s="79">
        <v>3.3958221536218219E-2</v>
      </c>
      <c r="CD41" s="281">
        <v>2.9481345125725616E-2</v>
      </c>
      <c r="CE41" s="77">
        <v>9.4878219750198028E-2</v>
      </c>
      <c r="CF41" s="79">
        <v>2.2846355277613292E-2</v>
      </c>
      <c r="CG41" s="79">
        <v>5.2070405902416078E-3</v>
      </c>
      <c r="CH41" s="281">
        <v>4.8535091664838534E-2</v>
      </c>
      <c r="CI41" s="77">
        <v>5.2821736484175274E-3</v>
      </c>
      <c r="CJ41" s="79">
        <v>2.9766279037020896E-2</v>
      </c>
      <c r="CK41" s="79">
        <v>2.6320749834466316E-2</v>
      </c>
      <c r="CL41" s="281">
        <v>2.3240309079569223E-2</v>
      </c>
      <c r="CM41" s="77">
        <v>3.6770316890478785E-2</v>
      </c>
      <c r="CN41" s="79">
        <v>3.5901862376512314E-2</v>
      </c>
      <c r="CO41" s="79">
        <v>1.8861974501450943E-2</v>
      </c>
      <c r="CP41" s="289">
        <v>2.8794595810264265E-2</v>
      </c>
      <c r="CQ41" s="224">
        <v>3.1840807085780229E-2</v>
      </c>
      <c r="CR41" s="74">
        <v>1.3484591324785295E-2</v>
      </c>
      <c r="CS41" s="79">
        <v>2.8279205982315231E-2</v>
      </c>
      <c r="CT41" s="79">
        <v>9.5819174853709575E-3</v>
      </c>
      <c r="CU41" s="281">
        <v>1.8424230240535508E-2</v>
      </c>
      <c r="CV41" s="77">
        <v>5.6230873512919964E-2</v>
      </c>
      <c r="CW41" s="79">
        <v>5.205755939787754E-2</v>
      </c>
      <c r="CX41" s="79">
        <v>2.3276371460919799E-2</v>
      </c>
      <c r="CY41" s="281">
        <v>4.2421705520536E-2</v>
      </c>
      <c r="CZ41" s="77">
        <v>3.0524384155670617E-2</v>
      </c>
      <c r="DA41" s="79">
        <v>6.7017962101851083E-2</v>
      </c>
      <c r="DB41" s="79">
        <v>3.0518297469363395E-2</v>
      </c>
      <c r="DC41" s="281">
        <v>4.1996825045101403E-2</v>
      </c>
      <c r="DD41" s="77">
        <v>4.8890040457419501E-2</v>
      </c>
      <c r="DE41" s="79">
        <v>1.4598032241268769E-2</v>
      </c>
      <c r="DF41" s="79">
        <v>4.1012603909603845E-2</v>
      </c>
      <c r="DG41" s="289">
        <v>3.4780220800396548E-2</v>
      </c>
      <c r="DH41" s="224">
        <v>3.3189738831167132E-2</v>
      </c>
      <c r="DI41" s="74">
        <v>6.9467241431700501E-3</v>
      </c>
      <c r="DJ41" s="79"/>
      <c r="DK41" s="79"/>
      <c r="DL41" s="281">
        <v>6.9467241431700501E-3</v>
      </c>
      <c r="DM41" s="77"/>
      <c r="DN41" s="79"/>
      <c r="DO41" s="79"/>
      <c r="DP41" s="281"/>
      <c r="DQ41" s="77"/>
      <c r="DR41" s="79"/>
      <c r="DS41" s="79"/>
      <c r="DT41" s="281"/>
      <c r="DU41" s="77"/>
      <c r="DV41" s="79"/>
      <c r="DW41" s="79"/>
      <c r="DX41" s="289"/>
      <c r="DY41" s="224">
        <v>6.9467241431700501E-3</v>
      </c>
      <c r="EC41" s="227"/>
      <c r="ED41" s="295"/>
      <c r="EE41" s="228"/>
      <c r="EF41" s="228"/>
      <c r="EG41" s="228" t="s">
        <v>108</v>
      </c>
      <c r="EH41" s="231">
        <v>6</v>
      </c>
    </row>
    <row r="42" spans="1:140" ht="15.5" thickTop="1" thickBot="1">
      <c r="DI42" s="396" t="s">
        <v>521</v>
      </c>
      <c r="EC42" s="227"/>
      <c r="ED42" s="295"/>
      <c r="EE42" s="228"/>
      <c r="EF42" s="228"/>
      <c r="EG42" s="228" t="s">
        <v>109</v>
      </c>
      <c r="EH42" s="231">
        <v>7.65</v>
      </c>
    </row>
    <row r="43" spans="1:140" ht="15.5" thickTop="1" thickBot="1">
      <c r="A43" s="434" t="s">
        <v>517</v>
      </c>
      <c r="B43" s="435"/>
      <c r="C43" s="397"/>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c r="AE43" s="397"/>
      <c r="AF43" s="397"/>
      <c r="AG43" s="397"/>
      <c r="AH43" s="397"/>
      <c r="AI43" s="397"/>
      <c r="AJ43" s="397"/>
      <c r="AK43" s="397"/>
      <c r="AL43" s="397"/>
      <c r="AM43" s="397"/>
      <c r="AN43" s="397"/>
      <c r="AO43" s="397"/>
      <c r="AP43" s="397"/>
      <c r="AQ43" s="397"/>
      <c r="AR43" s="397"/>
      <c r="AS43" s="397"/>
      <c r="AT43" s="397"/>
      <c r="AU43" s="397"/>
      <c r="AV43" s="397"/>
      <c r="AW43" s="397"/>
      <c r="AX43" s="397"/>
      <c r="AY43" s="397"/>
      <c r="AZ43" s="397"/>
      <c r="BA43" s="397"/>
      <c r="BB43" s="397"/>
      <c r="BC43" s="397"/>
      <c r="BD43" s="397"/>
      <c r="BE43" s="397"/>
      <c r="BF43" s="397"/>
      <c r="BG43" s="397"/>
      <c r="BH43" s="397"/>
      <c r="BI43" s="397"/>
      <c r="BJ43" s="397"/>
      <c r="BK43" s="397"/>
      <c r="BL43" s="397"/>
      <c r="BM43" s="397"/>
      <c r="BN43" s="397"/>
      <c r="BO43" s="397"/>
      <c r="BP43" s="397"/>
      <c r="BQ43" s="397"/>
      <c r="BR43" s="397"/>
      <c r="BS43" s="397"/>
      <c r="BT43" s="397"/>
      <c r="BU43" s="397"/>
      <c r="BV43" s="397"/>
      <c r="BW43" s="397"/>
      <c r="BX43" s="397"/>
      <c r="BY43" s="397"/>
      <c r="BZ43" s="397"/>
      <c r="CA43" s="397"/>
      <c r="CB43" s="397"/>
      <c r="CC43" s="397"/>
      <c r="CD43" s="397"/>
      <c r="CE43" s="397"/>
      <c r="CF43" s="397"/>
      <c r="CG43" s="397"/>
      <c r="CH43" s="397"/>
      <c r="CI43" s="397"/>
      <c r="CJ43" s="397"/>
      <c r="CK43" s="397"/>
      <c r="CL43" s="397"/>
      <c r="CM43" s="397"/>
      <c r="CN43" s="397"/>
      <c r="CO43" s="397"/>
      <c r="CP43" s="397"/>
      <c r="CQ43" s="397"/>
      <c r="CR43" s="397"/>
      <c r="CS43" s="397"/>
      <c r="CT43" s="397"/>
      <c r="CU43" s="397"/>
      <c r="CV43" s="397"/>
      <c r="CW43" s="397"/>
      <c r="CX43" s="397"/>
      <c r="CY43" s="397"/>
      <c r="CZ43" s="397"/>
      <c r="DA43" s="397"/>
      <c r="DB43" s="397"/>
      <c r="DC43" s="397"/>
      <c r="DD43" s="397"/>
      <c r="DE43" s="397"/>
      <c r="DF43" s="397"/>
      <c r="DG43" s="397"/>
      <c r="DH43" s="397"/>
      <c r="DI43" s="398" t="s">
        <v>13</v>
      </c>
      <c r="DJ43" s="399" t="s">
        <v>14</v>
      </c>
      <c r="DK43" s="399" t="s">
        <v>15</v>
      </c>
      <c r="DL43" s="277" t="s">
        <v>16</v>
      </c>
      <c r="DM43" s="400" t="s">
        <v>17</v>
      </c>
      <c r="DN43" s="399" t="s">
        <v>18</v>
      </c>
      <c r="DO43" s="399" t="s">
        <v>19</v>
      </c>
      <c r="DP43" s="277" t="s">
        <v>20</v>
      </c>
      <c r="DQ43" s="400" t="s">
        <v>21</v>
      </c>
      <c r="DR43" s="399" t="s">
        <v>22</v>
      </c>
      <c r="DS43" s="399" t="s">
        <v>23</v>
      </c>
      <c r="DT43" s="277" t="s">
        <v>24</v>
      </c>
      <c r="DU43" s="400" t="s">
        <v>25</v>
      </c>
      <c r="DV43" s="399" t="s">
        <v>26</v>
      </c>
      <c r="DW43" s="399" t="s">
        <v>27</v>
      </c>
      <c r="DX43" s="285" t="s">
        <v>28</v>
      </c>
      <c r="DY43" s="220">
        <v>2026</v>
      </c>
      <c r="EC43" s="227"/>
      <c r="ED43" s="295"/>
      <c r="EE43" s="228"/>
      <c r="EF43" s="228"/>
      <c r="EG43" s="228" t="s">
        <v>110</v>
      </c>
      <c r="EH43" s="231">
        <v>11.9</v>
      </c>
    </row>
    <row r="44" spans="1:140" ht="15" thickTop="1">
      <c r="A44" s="48" t="s">
        <v>2</v>
      </c>
      <c r="B44" s="49">
        <f>$EJ$234</f>
        <v>162.4</v>
      </c>
      <c r="DI44" s="50">
        <v>5.5651938988741266E-3</v>
      </c>
      <c r="DJ44" s="55"/>
      <c r="DK44" s="55"/>
      <c r="DL44" s="278">
        <v>5.5651938988741266E-3</v>
      </c>
      <c r="DM44" s="273"/>
      <c r="DN44" s="55"/>
      <c r="DO44" s="55"/>
      <c r="DP44" s="278"/>
      <c r="DQ44" s="273"/>
      <c r="DR44" s="55"/>
      <c r="DS44" s="55"/>
      <c r="DT44" s="278"/>
      <c r="DU44" s="273"/>
      <c r="DV44" s="55"/>
      <c r="DW44" s="55"/>
      <c r="DX44" s="286"/>
      <c r="DY44" s="221">
        <v>5.5651938988741266E-3</v>
      </c>
      <c r="EC44" s="227"/>
      <c r="ED44" s="295"/>
      <c r="EE44" s="228"/>
      <c r="EF44" s="228" t="s">
        <v>111</v>
      </c>
      <c r="EG44" s="228" t="s">
        <v>112</v>
      </c>
      <c r="EH44" s="231">
        <v>17.5</v>
      </c>
    </row>
    <row r="45" spans="1:140">
      <c r="A45" s="56" t="s">
        <v>30</v>
      </c>
      <c r="B45" s="57"/>
      <c r="DI45" s="58">
        <v>4.3346098261189863E-3</v>
      </c>
      <c r="DJ45" s="63"/>
      <c r="DK45" s="63"/>
      <c r="DL45" s="279">
        <v>4.3346098261189863E-3</v>
      </c>
      <c r="DM45" s="61"/>
      <c r="DN45" s="63"/>
      <c r="DO45" s="63"/>
      <c r="DP45" s="279"/>
      <c r="DQ45" s="61"/>
      <c r="DR45" s="63"/>
      <c r="DS45" s="63"/>
      <c r="DT45" s="279"/>
      <c r="DU45" s="61"/>
      <c r="DV45" s="63"/>
      <c r="DW45" s="63"/>
      <c r="DX45" s="287"/>
      <c r="DY45" s="222">
        <v>4.3346098261189863E-3</v>
      </c>
      <c r="EC45" s="227"/>
      <c r="ED45" s="295"/>
      <c r="EE45" s="228"/>
      <c r="EF45" s="228" t="s">
        <v>430</v>
      </c>
      <c r="EG45" s="228" t="s">
        <v>430</v>
      </c>
      <c r="EH45" s="231">
        <v>31</v>
      </c>
    </row>
    <row r="46" spans="1:140">
      <c r="A46" s="56" t="s">
        <v>31</v>
      </c>
      <c r="B46" s="57"/>
      <c r="DI46" s="58">
        <v>1.2311943806106959E-3</v>
      </c>
      <c r="DJ46" s="63"/>
      <c r="DK46" s="63"/>
      <c r="DL46" s="279">
        <v>1.2311943806106959E-3</v>
      </c>
      <c r="DM46" s="61"/>
      <c r="DN46" s="63"/>
      <c r="DO46" s="63"/>
      <c r="DP46" s="279"/>
      <c r="DQ46" s="61"/>
      <c r="DR46" s="63"/>
      <c r="DS46" s="63"/>
      <c r="DT46" s="279"/>
      <c r="DU46" s="61"/>
      <c r="DV46" s="63"/>
      <c r="DW46" s="63"/>
      <c r="DX46" s="287"/>
      <c r="DY46" s="222">
        <v>1.2311943806106959E-3</v>
      </c>
      <c r="EC46" s="227"/>
      <c r="ED46" s="295"/>
      <c r="EE46" s="228"/>
      <c r="EF46" s="228" t="s">
        <v>114</v>
      </c>
      <c r="EG46" s="228" t="s">
        <v>114</v>
      </c>
      <c r="EH46" s="231">
        <v>88.5</v>
      </c>
    </row>
    <row r="47" spans="1:140">
      <c r="A47" s="64" t="s">
        <v>3</v>
      </c>
      <c r="B47" s="65">
        <f>$EJ$244</f>
        <v>419.15</v>
      </c>
      <c r="DI47" s="66">
        <v>6.1683805486264045E-4</v>
      </c>
      <c r="DJ47" s="71"/>
      <c r="DK47" s="71"/>
      <c r="DL47" s="280">
        <v>6.1683805486264045E-4</v>
      </c>
      <c r="DM47" s="274"/>
      <c r="DN47" s="71"/>
      <c r="DO47" s="71"/>
      <c r="DP47" s="280"/>
      <c r="DQ47" s="274"/>
      <c r="DR47" s="71"/>
      <c r="DS47" s="71"/>
      <c r="DT47" s="280"/>
      <c r="DU47" s="274"/>
      <c r="DV47" s="71"/>
      <c r="DW47" s="71"/>
      <c r="DX47" s="288"/>
      <c r="DY47" s="223">
        <v>6.1683805486264045E-4</v>
      </c>
      <c r="EC47" s="227"/>
      <c r="ED47" s="295"/>
      <c r="EE47" s="228"/>
      <c r="EF47" s="228" t="s">
        <v>115</v>
      </c>
      <c r="EG47" s="228" t="s">
        <v>116</v>
      </c>
      <c r="EH47" s="231">
        <v>90</v>
      </c>
    </row>
    <row r="48" spans="1:140">
      <c r="A48" s="56" t="s">
        <v>30</v>
      </c>
      <c r="B48" s="57"/>
      <c r="DI48" s="58">
        <v>0</v>
      </c>
      <c r="DJ48" s="63"/>
      <c r="DK48" s="63"/>
      <c r="DL48" s="279">
        <v>0</v>
      </c>
      <c r="DM48" s="61"/>
      <c r="DN48" s="63"/>
      <c r="DO48" s="63"/>
      <c r="DP48" s="279"/>
      <c r="DQ48" s="61"/>
      <c r="DR48" s="63"/>
      <c r="DS48" s="63"/>
      <c r="DT48" s="279"/>
      <c r="DU48" s="61"/>
      <c r="DV48" s="63"/>
      <c r="DW48" s="63"/>
      <c r="DX48" s="287"/>
      <c r="DY48" s="222">
        <v>0</v>
      </c>
      <c r="EC48" s="227"/>
      <c r="ED48" s="295"/>
      <c r="EE48" s="228"/>
      <c r="EF48" s="228"/>
      <c r="EG48" s="228" t="s">
        <v>117</v>
      </c>
      <c r="EH48" s="231">
        <v>5.4</v>
      </c>
    </row>
    <row r="49" spans="1:140">
      <c r="A49" s="56" t="s">
        <v>31</v>
      </c>
      <c r="B49" s="57"/>
      <c r="DI49" s="58">
        <v>6.1683805486264045E-4</v>
      </c>
      <c r="DJ49" s="63"/>
      <c r="DK49" s="63"/>
      <c r="DL49" s="279">
        <v>6.1683805486264045E-4</v>
      </c>
      <c r="DM49" s="61"/>
      <c r="DN49" s="63"/>
      <c r="DO49" s="63"/>
      <c r="DP49" s="279"/>
      <c r="DQ49" s="61"/>
      <c r="DR49" s="63"/>
      <c r="DS49" s="63"/>
      <c r="DT49" s="279"/>
      <c r="DU49" s="61"/>
      <c r="DV49" s="63"/>
      <c r="DW49" s="63"/>
      <c r="DX49" s="287"/>
      <c r="DY49" s="222">
        <v>6.1683805486264045E-4</v>
      </c>
      <c r="EC49" s="227"/>
      <c r="ED49" s="295"/>
      <c r="EE49" s="228"/>
      <c r="EF49" s="228" t="s">
        <v>118</v>
      </c>
      <c r="EG49" s="228" t="s">
        <v>119</v>
      </c>
      <c r="EH49" s="231">
        <v>9.1999999999999993</v>
      </c>
    </row>
    <row r="50" spans="1:140">
      <c r="A50" s="64" t="s">
        <v>4</v>
      </c>
      <c r="B50" s="65"/>
      <c r="DI50" s="66"/>
      <c r="DJ50" s="71"/>
      <c r="DK50" s="71"/>
      <c r="DL50" s="280"/>
      <c r="DM50" s="274"/>
      <c r="DN50" s="71"/>
      <c r="DO50" s="71"/>
      <c r="DP50" s="280"/>
      <c r="DQ50" s="274"/>
      <c r="DR50" s="71"/>
      <c r="DS50" s="71"/>
      <c r="DT50" s="280"/>
      <c r="DU50" s="274"/>
      <c r="DV50" s="71"/>
      <c r="DW50" s="71"/>
      <c r="DX50" s="288"/>
      <c r="DY50" s="223"/>
      <c r="EC50" s="227"/>
      <c r="ED50" s="295"/>
      <c r="EE50" s="228"/>
      <c r="EF50" s="228"/>
      <c r="EG50" s="228" t="s">
        <v>118</v>
      </c>
      <c r="EH50" s="231">
        <v>38.9</v>
      </c>
    </row>
    <row r="51" spans="1:140">
      <c r="A51" s="56" t="s">
        <v>30</v>
      </c>
      <c r="B51" s="57"/>
      <c r="DI51" s="58"/>
      <c r="DJ51" s="63"/>
      <c r="DK51" s="63"/>
      <c r="DL51" s="279"/>
      <c r="DM51" s="61"/>
      <c r="DN51" s="63"/>
      <c r="DO51" s="63"/>
      <c r="DP51" s="279"/>
      <c r="DQ51" s="61"/>
      <c r="DR51" s="63"/>
      <c r="DS51" s="63"/>
      <c r="DT51" s="279"/>
      <c r="DU51" s="61"/>
      <c r="DV51" s="63"/>
      <c r="DW51" s="63"/>
      <c r="DX51" s="287"/>
      <c r="DY51" s="222"/>
      <c r="EC51" s="227"/>
      <c r="ED51" s="295"/>
      <c r="EE51" s="228"/>
      <c r="EF51" s="228" t="s">
        <v>120</v>
      </c>
      <c r="EG51" s="228" t="s">
        <v>121</v>
      </c>
      <c r="EH51" s="231">
        <v>14</v>
      </c>
    </row>
    <row r="52" spans="1:140">
      <c r="A52" s="56" t="s">
        <v>31</v>
      </c>
      <c r="B52" s="57"/>
      <c r="DI52" s="58"/>
      <c r="DJ52" s="63"/>
      <c r="DK52" s="63"/>
      <c r="DL52" s="279"/>
      <c r="DM52" s="61"/>
      <c r="DN52" s="63"/>
      <c r="DO52" s="63"/>
      <c r="DP52" s="279"/>
      <c r="DQ52" s="61"/>
      <c r="DR52" s="63"/>
      <c r="DS52" s="63"/>
      <c r="DT52" s="279"/>
      <c r="DU52" s="61"/>
      <c r="DV52" s="63"/>
      <c r="DW52" s="63"/>
      <c r="DX52" s="287"/>
      <c r="DY52" s="222"/>
      <c r="EC52" s="227"/>
      <c r="ED52" s="295"/>
      <c r="EE52" s="228"/>
      <c r="EF52" s="228"/>
      <c r="EG52" s="228" t="s">
        <v>122</v>
      </c>
      <c r="EH52" s="231">
        <v>9.99</v>
      </c>
      <c r="EJ52" s="305" t="s">
        <v>4</v>
      </c>
    </row>
    <row r="53" spans="1:140">
      <c r="A53" s="64" t="s">
        <v>5</v>
      </c>
      <c r="B53" s="65">
        <f>$EJ$257</f>
        <v>295.77999999999997</v>
      </c>
      <c r="DI53" s="66">
        <v>3.6703899989073609E-3</v>
      </c>
      <c r="DJ53" s="71"/>
      <c r="DK53" s="71"/>
      <c r="DL53" s="280">
        <v>3.6703899989073609E-3</v>
      </c>
      <c r="DM53" s="274"/>
      <c r="DN53" s="71"/>
      <c r="DO53" s="71"/>
      <c r="DP53" s="280"/>
      <c r="DQ53" s="274"/>
      <c r="DR53" s="71"/>
      <c r="DS53" s="71"/>
      <c r="DT53" s="280"/>
      <c r="DU53" s="274"/>
      <c r="DV53" s="71"/>
      <c r="DW53" s="71"/>
      <c r="DX53" s="288"/>
      <c r="DY53" s="223">
        <v>3.6703899989073609E-3</v>
      </c>
      <c r="EC53" s="227"/>
      <c r="ED53" s="295"/>
      <c r="EE53" s="228"/>
      <c r="EF53" s="228"/>
      <c r="EG53" s="228" t="s">
        <v>123</v>
      </c>
      <c r="EH53" s="231">
        <v>6.9</v>
      </c>
      <c r="EJ53" s="306">
        <f>SUM(EH36:EH53)</f>
        <v>388.93999999999994</v>
      </c>
    </row>
    <row r="54" spans="1:140">
      <c r="A54" s="56" t="s">
        <v>30</v>
      </c>
      <c r="B54" s="57"/>
      <c r="DI54" s="58">
        <v>4.5712243989569033E-5</v>
      </c>
      <c r="DJ54" s="63"/>
      <c r="DK54" s="63"/>
      <c r="DL54" s="279">
        <v>4.5712243989569033E-5</v>
      </c>
      <c r="DM54" s="61"/>
      <c r="DN54" s="63"/>
      <c r="DO54" s="63"/>
      <c r="DP54" s="279"/>
      <c r="DQ54" s="61"/>
      <c r="DR54" s="63"/>
      <c r="DS54" s="63"/>
      <c r="DT54" s="279"/>
      <c r="DU54" s="61"/>
      <c r="DV54" s="63"/>
      <c r="DW54" s="63"/>
      <c r="DX54" s="287"/>
      <c r="DY54" s="222">
        <v>4.5712243989569033E-5</v>
      </c>
      <c r="EC54" s="227"/>
      <c r="ED54" s="295"/>
      <c r="EE54" s="228" t="s">
        <v>5</v>
      </c>
      <c r="EF54" s="228" t="s">
        <v>124</v>
      </c>
      <c r="EG54" s="228" t="s">
        <v>125</v>
      </c>
      <c r="EH54" s="231">
        <v>18</v>
      </c>
    </row>
    <row r="55" spans="1:140">
      <c r="A55" s="56" t="s">
        <v>31</v>
      </c>
      <c r="B55" s="57"/>
      <c r="DI55" s="58">
        <v>3.6246777549177925E-3</v>
      </c>
      <c r="DJ55" s="63"/>
      <c r="DK55" s="63"/>
      <c r="DL55" s="279">
        <v>3.6246777549177925E-3</v>
      </c>
      <c r="DM55" s="61"/>
      <c r="DN55" s="63"/>
      <c r="DO55" s="63"/>
      <c r="DP55" s="279"/>
      <c r="DQ55" s="61"/>
      <c r="DR55" s="63"/>
      <c r="DS55" s="63"/>
      <c r="DT55" s="279"/>
      <c r="DU55" s="61"/>
      <c r="DV55" s="63"/>
      <c r="DW55" s="63"/>
      <c r="DX55" s="287"/>
      <c r="DY55" s="222">
        <v>3.6246777549177925E-3</v>
      </c>
      <c r="EC55" s="227"/>
      <c r="ED55" s="295"/>
      <c r="EE55" s="228"/>
      <c r="EF55" s="228"/>
      <c r="EG55" s="228" t="s">
        <v>126</v>
      </c>
      <c r="EH55" s="231">
        <v>36.5</v>
      </c>
    </row>
    <row r="56" spans="1:140">
      <c r="A56" s="64" t="s">
        <v>6</v>
      </c>
      <c r="B56" s="65">
        <f>$EJ$266</f>
        <v>128.4</v>
      </c>
      <c r="DI56" s="66">
        <v>3.0165235087688913E-3</v>
      </c>
      <c r="DJ56" s="71"/>
      <c r="DK56" s="71"/>
      <c r="DL56" s="280">
        <v>3.0165235087688913E-3</v>
      </c>
      <c r="DM56" s="274"/>
      <c r="DN56" s="71"/>
      <c r="DO56" s="71"/>
      <c r="DP56" s="280"/>
      <c r="DQ56" s="274"/>
      <c r="DR56" s="71"/>
      <c r="DS56" s="71"/>
      <c r="DT56" s="280"/>
      <c r="DU56" s="274"/>
      <c r="DV56" s="71"/>
      <c r="DW56" s="71"/>
      <c r="DX56" s="288"/>
      <c r="DY56" s="223">
        <v>3.0165235087688913E-3</v>
      </c>
      <c r="EC56" s="227"/>
      <c r="ED56" s="295"/>
      <c r="EE56" s="228"/>
      <c r="EF56" s="228" t="s">
        <v>127</v>
      </c>
      <c r="EG56" s="228" t="s">
        <v>127</v>
      </c>
      <c r="EH56" s="231">
        <v>42</v>
      </c>
    </row>
    <row r="57" spans="1:140">
      <c r="A57" s="56" t="s">
        <v>30</v>
      </c>
      <c r="B57" s="57"/>
      <c r="DI57" s="58">
        <v>1.3507415056184979E-3</v>
      </c>
      <c r="DJ57" s="63"/>
      <c r="DK57" s="63"/>
      <c r="DL57" s="279">
        <v>1.3507415056184979E-3</v>
      </c>
      <c r="DM57" s="61"/>
      <c r="DN57" s="63"/>
      <c r="DO57" s="63"/>
      <c r="DP57" s="279"/>
      <c r="DQ57" s="61"/>
      <c r="DR57" s="63"/>
      <c r="DS57" s="63"/>
      <c r="DT57" s="279"/>
      <c r="DU57" s="61"/>
      <c r="DV57" s="63"/>
      <c r="DW57" s="63"/>
      <c r="DX57" s="287"/>
      <c r="DY57" s="222">
        <v>1.3507415056184979E-3</v>
      </c>
      <c r="EC57" s="227"/>
      <c r="ED57" s="295"/>
      <c r="EE57" s="228"/>
      <c r="EF57" s="228" t="s">
        <v>128</v>
      </c>
      <c r="EG57" s="228" t="s">
        <v>129</v>
      </c>
      <c r="EH57" s="231">
        <v>32.4</v>
      </c>
    </row>
    <row r="58" spans="1:140">
      <c r="A58" s="56" t="s">
        <v>31</v>
      </c>
      <c r="B58" s="57"/>
      <c r="DI58" s="58">
        <v>1.6658894521604636E-3</v>
      </c>
      <c r="DJ58" s="63"/>
      <c r="DK58" s="63"/>
      <c r="DL58" s="279">
        <v>1.6658894521604636E-3</v>
      </c>
      <c r="DM58" s="61"/>
      <c r="DN58" s="63"/>
      <c r="DO58" s="63"/>
      <c r="DP58" s="279"/>
      <c r="DQ58" s="61"/>
      <c r="DR58" s="63"/>
      <c r="DS58" s="63"/>
      <c r="DT58" s="279"/>
      <c r="DU58" s="61"/>
      <c r="DV58" s="63"/>
      <c r="DW58" s="63"/>
      <c r="DX58" s="287"/>
      <c r="DY58" s="222">
        <v>1.6658894521604636E-3</v>
      </c>
      <c r="EC58" s="227"/>
      <c r="ED58" s="295"/>
      <c r="EE58" s="228"/>
      <c r="EF58" s="228" t="s">
        <v>130</v>
      </c>
      <c r="EG58" s="228" t="s">
        <v>131</v>
      </c>
      <c r="EH58" s="231">
        <v>4.5999999999999996</v>
      </c>
    </row>
    <row r="59" spans="1:140">
      <c r="A59" s="64" t="s">
        <v>7</v>
      </c>
      <c r="B59" s="65"/>
      <c r="DI59" s="66"/>
      <c r="DJ59" s="71"/>
      <c r="DK59" s="71"/>
      <c r="DL59" s="280"/>
      <c r="DM59" s="274"/>
      <c r="DN59" s="71"/>
      <c r="DO59" s="71"/>
      <c r="DP59" s="280"/>
      <c r="DQ59" s="274"/>
      <c r="DR59" s="71"/>
      <c r="DS59" s="71"/>
      <c r="DT59" s="280"/>
      <c r="DU59" s="274"/>
      <c r="DV59" s="71"/>
      <c r="DW59" s="71"/>
      <c r="DX59" s="288"/>
      <c r="DY59" s="223"/>
      <c r="EC59" s="227"/>
      <c r="ED59" s="295"/>
      <c r="EE59" s="228"/>
      <c r="EF59" s="228"/>
      <c r="EG59" s="228" t="s">
        <v>132</v>
      </c>
      <c r="EH59" s="231">
        <v>4.5999999999999996</v>
      </c>
    </row>
    <row r="60" spans="1:140">
      <c r="A60" s="56" t="s">
        <v>30</v>
      </c>
      <c r="B60" s="57"/>
      <c r="DI60" s="58"/>
      <c r="DJ60" s="63"/>
      <c r="DK60" s="63"/>
      <c r="DL60" s="279"/>
      <c r="DM60" s="61"/>
      <c r="DN60" s="63"/>
      <c r="DO60" s="63"/>
      <c r="DP60" s="279"/>
      <c r="DQ60" s="61"/>
      <c r="DR60" s="63"/>
      <c r="DS60" s="63"/>
      <c r="DT60" s="279"/>
      <c r="DU60" s="61"/>
      <c r="DV60" s="63"/>
      <c r="DW60" s="63"/>
      <c r="DX60" s="287"/>
      <c r="DY60" s="222"/>
      <c r="EC60" s="227"/>
      <c r="ED60" s="295"/>
      <c r="EE60" s="228"/>
      <c r="EF60" s="228"/>
      <c r="EG60" s="228" t="s">
        <v>133</v>
      </c>
      <c r="EH60" s="231">
        <v>20</v>
      </c>
    </row>
    <row r="61" spans="1:140" ht="15" thickBot="1">
      <c r="A61" s="72" t="s">
        <v>31</v>
      </c>
      <c r="B61" s="73"/>
      <c r="DI61" s="74"/>
      <c r="DJ61" s="79"/>
      <c r="DK61" s="79"/>
      <c r="DL61" s="281"/>
      <c r="DM61" s="77"/>
      <c r="DN61" s="79"/>
      <c r="DO61" s="79"/>
      <c r="DP61" s="281"/>
      <c r="DQ61" s="77"/>
      <c r="DR61" s="79"/>
      <c r="DS61" s="79"/>
      <c r="DT61" s="281"/>
      <c r="DU61" s="77"/>
      <c r="DV61" s="79"/>
      <c r="DW61" s="79"/>
      <c r="DX61" s="289"/>
      <c r="DY61" s="224"/>
      <c r="EC61" s="227"/>
      <c r="ED61" s="295"/>
      <c r="EE61" s="228"/>
      <c r="EF61" s="228" t="s">
        <v>134</v>
      </c>
      <c r="EG61" s="228" t="s">
        <v>134</v>
      </c>
      <c r="EH61" s="231">
        <v>41.4</v>
      </c>
    </row>
    <row r="62" spans="1:140" ht="15.5" thickTop="1" thickBot="1">
      <c r="A62" s="80" t="s">
        <v>518</v>
      </c>
      <c r="B62" s="81"/>
      <c r="DI62" s="81"/>
      <c r="DJ62" s="81"/>
      <c r="DK62" s="81"/>
      <c r="DL62" s="282"/>
      <c r="DM62" s="81"/>
      <c r="DN62" s="81"/>
      <c r="DO62" s="81"/>
      <c r="DP62" s="282"/>
      <c r="DQ62" s="81"/>
      <c r="DR62" s="81"/>
      <c r="DS62" s="81"/>
      <c r="DT62" s="282"/>
      <c r="DU62" s="81"/>
      <c r="DV62" s="81"/>
      <c r="DW62" s="81"/>
      <c r="DX62" s="282"/>
      <c r="DY62" s="81"/>
      <c r="EC62" s="227"/>
      <c r="ED62" s="295"/>
      <c r="EE62" s="228"/>
      <c r="EF62" s="228" t="s">
        <v>135</v>
      </c>
      <c r="EG62" s="228" t="s">
        <v>136</v>
      </c>
      <c r="EH62" s="231">
        <v>2.5</v>
      </c>
    </row>
    <row r="63" spans="1:140" ht="15" thickTop="1">
      <c r="A63" s="82" t="s">
        <v>12</v>
      </c>
      <c r="B63" s="83">
        <f>$EK$274</f>
        <v>1123.9699999999998</v>
      </c>
      <c r="DI63" s="84">
        <v>1.2561128918493734E-2</v>
      </c>
      <c r="DJ63" s="89"/>
      <c r="DK63" s="89"/>
      <c r="DL63" s="283">
        <v>1.2561128918493734E-2</v>
      </c>
      <c r="DM63" s="275"/>
      <c r="DN63" s="89"/>
      <c r="DO63" s="89"/>
      <c r="DP63" s="283"/>
      <c r="DQ63" s="275"/>
      <c r="DR63" s="89"/>
      <c r="DS63" s="89"/>
      <c r="DT63" s="283"/>
      <c r="DU63" s="275"/>
      <c r="DV63" s="89"/>
      <c r="DW63" s="89"/>
      <c r="DX63" s="290"/>
      <c r="DY63" s="225">
        <v>1.2561128918493734E-2</v>
      </c>
      <c r="EC63" s="227"/>
      <c r="ED63" s="295"/>
      <c r="EE63" s="228"/>
      <c r="EF63" s="228" t="s">
        <v>137</v>
      </c>
      <c r="EG63" s="228" t="s">
        <v>138</v>
      </c>
      <c r="EH63" s="231">
        <v>14.45</v>
      </c>
    </row>
    <row r="64" spans="1:140">
      <c r="A64" s="56" t="s">
        <v>30</v>
      </c>
      <c r="B64" s="57"/>
      <c r="DI64" s="58">
        <v>1.0447403348721377E-2</v>
      </c>
      <c r="DJ64" s="63"/>
      <c r="DK64" s="63"/>
      <c r="DL64" s="279">
        <v>1.0447403348721377E-2</v>
      </c>
      <c r="DM64" s="61"/>
      <c r="DN64" s="63"/>
      <c r="DO64" s="63"/>
      <c r="DP64" s="279"/>
      <c r="DQ64" s="61"/>
      <c r="DR64" s="63"/>
      <c r="DS64" s="63"/>
      <c r="DT64" s="279"/>
      <c r="DU64" s="61"/>
      <c r="DV64" s="63"/>
      <c r="DW64" s="63"/>
      <c r="DX64" s="287"/>
      <c r="DY64" s="222">
        <v>1.0447403348721377E-2</v>
      </c>
      <c r="EC64" s="227"/>
      <c r="ED64" s="295"/>
      <c r="EE64" s="228"/>
      <c r="EF64" s="228"/>
      <c r="EG64" s="228" t="s">
        <v>139</v>
      </c>
      <c r="EH64" s="231">
        <v>9.1999999999999993</v>
      </c>
    </row>
    <row r="65" spans="1:140">
      <c r="A65" s="56" t="s">
        <v>31</v>
      </c>
      <c r="B65" s="57"/>
      <c r="DI65" s="58">
        <v>2.1147249015802689E-3</v>
      </c>
      <c r="DJ65" s="63"/>
      <c r="DK65" s="63"/>
      <c r="DL65" s="279">
        <v>2.1147249015802689E-3</v>
      </c>
      <c r="DM65" s="61"/>
      <c r="DN65" s="63"/>
      <c r="DO65" s="63"/>
      <c r="DP65" s="279"/>
      <c r="DQ65" s="61"/>
      <c r="DR65" s="63"/>
      <c r="DS65" s="63"/>
      <c r="DT65" s="279"/>
      <c r="DU65" s="61"/>
      <c r="DV65" s="63"/>
      <c r="DW65" s="63"/>
      <c r="DX65" s="287"/>
      <c r="DY65" s="222">
        <v>2.1147249015802689E-3</v>
      </c>
      <c r="EC65" s="227"/>
      <c r="ED65" s="295"/>
      <c r="EE65" s="228"/>
      <c r="EF65" s="228"/>
      <c r="EG65" s="228" t="s">
        <v>140</v>
      </c>
      <c r="EH65" s="231">
        <v>14.8</v>
      </c>
    </row>
    <row r="66" spans="1:140">
      <c r="A66" s="90" t="s">
        <v>1</v>
      </c>
      <c r="B66" s="91">
        <f>$EK$266</f>
        <v>1005.7299999999999</v>
      </c>
      <c r="DI66" s="92">
        <v>2.8270301855531075E-3</v>
      </c>
      <c r="DJ66" s="97"/>
      <c r="DK66" s="97"/>
      <c r="DL66" s="284">
        <v>2.8270301855531075E-3</v>
      </c>
      <c r="DM66" s="276"/>
      <c r="DN66" s="97"/>
      <c r="DO66" s="97"/>
      <c r="DP66" s="284"/>
      <c r="DQ66" s="276"/>
      <c r="DR66" s="97"/>
      <c r="DS66" s="97"/>
      <c r="DT66" s="284"/>
      <c r="DU66" s="276"/>
      <c r="DV66" s="97"/>
      <c r="DW66" s="97"/>
      <c r="DX66" s="291"/>
      <c r="DY66" s="226">
        <v>2.8270301855531075E-3</v>
      </c>
      <c r="EC66" s="227"/>
      <c r="ED66" s="295"/>
      <c r="EE66" s="228"/>
      <c r="EF66" s="228"/>
      <c r="EG66" s="228" t="s">
        <v>141</v>
      </c>
      <c r="EH66" s="231">
        <v>8.9499999999999993</v>
      </c>
    </row>
    <row r="67" spans="1:140">
      <c r="A67" s="56" t="s">
        <v>30</v>
      </c>
      <c r="B67" s="57"/>
      <c r="DI67" s="58">
        <v>1.0398223120562499E-3</v>
      </c>
      <c r="DJ67" s="63"/>
      <c r="DK67" s="63"/>
      <c r="DL67" s="279">
        <v>1.0398223120562499E-3</v>
      </c>
      <c r="DM67" s="61"/>
      <c r="DN67" s="63"/>
      <c r="DO67" s="63"/>
      <c r="DP67" s="279"/>
      <c r="DQ67" s="61"/>
      <c r="DR67" s="63"/>
      <c r="DS67" s="63"/>
      <c r="DT67" s="279"/>
      <c r="DU67" s="61"/>
      <c r="DV67" s="63"/>
      <c r="DW67" s="63"/>
      <c r="DX67" s="287"/>
      <c r="DY67" s="222">
        <v>1.0398223120562499E-3</v>
      </c>
      <c r="EC67" s="227"/>
      <c r="ED67" s="295"/>
      <c r="EE67" s="228"/>
      <c r="EF67" s="228" t="s">
        <v>142</v>
      </c>
      <c r="EG67" s="228" t="s">
        <v>143</v>
      </c>
      <c r="EH67" s="231">
        <v>9.5</v>
      </c>
    </row>
    <row r="68" spans="1:140">
      <c r="A68" s="56" t="s">
        <v>31</v>
      </c>
      <c r="B68" s="57"/>
      <c r="DI68" s="58">
        <v>1.7873292417270338E-3</v>
      </c>
      <c r="DJ68" s="63"/>
      <c r="DK68" s="63"/>
      <c r="DL68" s="279">
        <v>1.7873292417270338E-3</v>
      </c>
      <c r="DM68" s="61"/>
      <c r="DN68" s="63"/>
      <c r="DO68" s="63"/>
      <c r="DP68" s="279"/>
      <c r="DQ68" s="61"/>
      <c r="DR68" s="63"/>
      <c r="DS68" s="63"/>
      <c r="DT68" s="279"/>
      <c r="DU68" s="61"/>
      <c r="DV68" s="63"/>
      <c r="DW68" s="63"/>
      <c r="DX68" s="287"/>
      <c r="DY68" s="222">
        <v>1.7873292417270338E-3</v>
      </c>
      <c r="EC68" s="227"/>
      <c r="ED68" s="295"/>
      <c r="EE68" s="228"/>
      <c r="EF68" s="228" t="s">
        <v>144</v>
      </c>
      <c r="EG68" s="228" t="s">
        <v>145</v>
      </c>
      <c r="EH68" s="231">
        <v>6</v>
      </c>
    </row>
    <row r="69" spans="1:140">
      <c r="A69" s="90" t="s">
        <v>8</v>
      </c>
      <c r="B69" s="91">
        <f>$EJ$274</f>
        <v>118.24000000000001</v>
      </c>
      <c r="DI69" s="92">
        <v>0.11717887101229121</v>
      </c>
      <c r="DJ69" s="97"/>
      <c r="DK69" s="97"/>
      <c r="DL69" s="284">
        <v>0.11717887101229121</v>
      </c>
      <c r="DM69" s="276"/>
      <c r="DN69" s="97"/>
      <c r="DO69" s="97"/>
      <c r="DP69" s="284"/>
      <c r="DQ69" s="276"/>
      <c r="DR69" s="97"/>
      <c r="DS69" s="97"/>
      <c r="DT69" s="284"/>
      <c r="DU69" s="276"/>
      <c r="DV69" s="97"/>
      <c r="DW69" s="97"/>
      <c r="DX69" s="291"/>
      <c r="DY69" s="226">
        <v>0.11717887101229121</v>
      </c>
      <c r="EC69" s="227"/>
      <c r="ED69" s="295"/>
      <c r="EE69" s="228"/>
      <c r="EF69" s="228"/>
      <c r="EG69" s="228" t="s">
        <v>146</v>
      </c>
      <c r="EH69" s="231">
        <v>8</v>
      </c>
    </row>
    <row r="70" spans="1:140">
      <c r="A70" s="56" t="s">
        <v>30</v>
      </c>
      <c r="B70" s="57"/>
      <c r="DI70" s="58">
        <v>0.11155587919453851</v>
      </c>
      <c r="DJ70" s="63"/>
      <c r="DK70" s="63"/>
      <c r="DL70" s="279">
        <v>0.11155587919453851</v>
      </c>
      <c r="DM70" s="61"/>
      <c r="DN70" s="63"/>
      <c r="DO70" s="63"/>
      <c r="DP70" s="279"/>
      <c r="DQ70" s="61"/>
      <c r="DR70" s="63"/>
      <c r="DS70" s="63"/>
      <c r="DT70" s="279"/>
      <c r="DU70" s="61"/>
      <c r="DV70" s="63"/>
      <c r="DW70" s="63"/>
      <c r="DX70" s="287"/>
      <c r="DY70" s="222">
        <v>0.11155587919453851</v>
      </c>
      <c r="EC70" s="227"/>
      <c r="ED70" s="295"/>
      <c r="EE70" s="228"/>
      <c r="EF70" s="228" t="s">
        <v>147</v>
      </c>
      <c r="EG70" s="228" t="s">
        <v>148</v>
      </c>
      <c r="EH70" s="231">
        <v>27</v>
      </c>
      <c r="EJ70" s="305" t="s">
        <v>5</v>
      </c>
    </row>
    <row r="71" spans="1:140" ht="15" thickBot="1">
      <c r="A71" s="72" t="s">
        <v>31</v>
      </c>
      <c r="B71" s="73"/>
      <c r="DI71" s="74">
        <v>5.633427109649149E-3</v>
      </c>
      <c r="DJ71" s="79"/>
      <c r="DK71" s="79"/>
      <c r="DL71" s="281">
        <v>5.633427109649149E-3</v>
      </c>
      <c r="DM71" s="77"/>
      <c r="DN71" s="79"/>
      <c r="DO71" s="79"/>
      <c r="DP71" s="281"/>
      <c r="DQ71" s="77"/>
      <c r="DR71" s="79"/>
      <c r="DS71" s="79"/>
      <c r="DT71" s="281"/>
      <c r="DU71" s="77"/>
      <c r="DV71" s="79"/>
      <c r="DW71" s="79"/>
      <c r="DX71" s="289"/>
      <c r="DY71" s="224">
        <v>5.633427109649149E-3</v>
      </c>
      <c r="EC71" s="227"/>
      <c r="ED71" s="295"/>
      <c r="EE71" s="228"/>
      <c r="EF71" s="228" t="s">
        <v>149</v>
      </c>
      <c r="EG71" s="228" t="s">
        <v>149</v>
      </c>
      <c r="EH71" s="231">
        <v>20</v>
      </c>
      <c r="EJ71" s="306">
        <f>SUM(EH54:EH71)</f>
        <v>319.89999999999998</v>
      </c>
    </row>
    <row r="72" spans="1:140" ht="15.5" thickTop="1" thickBot="1">
      <c r="A72" s="80" t="s">
        <v>519</v>
      </c>
      <c r="B72" s="98"/>
      <c r="DI72" s="81"/>
      <c r="DJ72" s="81"/>
      <c r="DK72" s="81"/>
      <c r="DL72" s="282"/>
      <c r="DM72" s="81"/>
      <c r="DN72" s="81"/>
      <c r="DO72" s="81"/>
      <c r="DP72" s="282"/>
      <c r="DQ72" s="81"/>
      <c r="DR72" s="81"/>
      <c r="DS72" s="81"/>
      <c r="DT72" s="282"/>
      <c r="DU72" s="81"/>
      <c r="DV72" s="81"/>
      <c r="DW72" s="81"/>
      <c r="DX72" s="282"/>
      <c r="DY72" s="81"/>
      <c r="EC72" s="227"/>
      <c r="ED72" s="295"/>
      <c r="EE72" s="228" t="s">
        <v>6</v>
      </c>
      <c r="EF72" s="228" t="s">
        <v>150</v>
      </c>
      <c r="EG72" s="228" t="s">
        <v>150</v>
      </c>
      <c r="EH72" s="231">
        <v>34.35</v>
      </c>
    </row>
    <row r="73" spans="1:140" ht="15" thickTop="1">
      <c r="A73" s="82" t="s">
        <v>12</v>
      </c>
      <c r="B73" s="83"/>
      <c r="DI73" s="84">
        <v>1.236595462377863E-2</v>
      </c>
      <c r="DJ73" s="89"/>
      <c r="DK73" s="89"/>
      <c r="DL73" s="283">
        <v>1.236595462377863E-2</v>
      </c>
      <c r="DM73" s="275"/>
      <c r="DN73" s="89"/>
      <c r="DO73" s="89"/>
      <c r="DP73" s="283"/>
      <c r="DQ73" s="275"/>
      <c r="DR73" s="89"/>
      <c r="DS73" s="89"/>
      <c r="DT73" s="283"/>
      <c r="DU73" s="275"/>
      <c r="DV73" s="89"/>
      <c r="DW73" s="89"/>
      <c r="DX73" s="290"/>
      <c r="DY73" s="225">
        <v>1.236595462377863E-2</v>
      </c>
      <c r="EC73" s="227"/>
      <c r="ED73" s="295"/>
      <c r="EE73" s="228"/>
      <c r="EF73" s="228"/>
      <c r="EG73" s="228" t="s">
        <v>151</v>
      </c>
      <c r="EH73" s="231">
        <v>24</v>
      </c>
    </row>
    <row r="74" spans="1:140">
      <c r="A74" s="56" t="s">
        <v>30</v>
      </c>
      <c r="B74" s="57"/>
      <c r="DI74" s="58">
        <v>1.0285072033325928E-2</v>
      </c>
      <c r="DJ74" s="63"/>
      <c r="DK74" s="63"/>
      <c r="DL74" s="279">
        <v>1.0285072033325928E-2</v>
      </c>
      <c r="DM74" s="61"/>
      <c r="DN74" s="63"/>
      <c r="DO74" s="63"/>
      <c r="DP74" s="279"/>
      <c r="DQ74" s="61"/>
      <c r="DR74" s="63"/>
      <c r="DS74" s="63"/>
      <c r="DT74" s="279"/>
      <c r="DU74" s="61"/>
      <c r="DV74" s="63"/>
      <c r="DW74" s="63"/>
      <c r="DX74" s="287"/>
      <c r="DY74" s="222">
        <v>1.0285072033325928E-2</v>
      </c>
      <c r="EC74" s="227"/>
      <c r="ED74" s="295"/>
      <c r="EE74" s="228"/>
      <c r="EF74" s="228" t="s">
        <v>152</v>
      </c>
      <c r="EG74" s="228" t="s">
        <v>153</v>
      </c>
      <c r="EH74" s="231">
        <v>27.95</v>
      </c>
    </row>
    <row r="75" spans="1:140">
      <c r="A75" s="56" t="s">
        <v>31</v>
      </c>
      <c r="B75" s="57"/>
      <c r="DI75" s="58">
        <v>2.0818663946848641E-3</v>
      </c>
      <c r="DJ75" s="63"/>
      <c r="DK75" s="63"/>
      <c r="DL75" s="279">
        <v>2.0818663946848641E-3</v>
      </c>
      <c r="DM75" s="61"/>
      <c r="DN75" s="63"/>
      <c r="DO75" s="63"/>
      <c r="DP75" s="279"/>
      <c r="DQ75" s="61"/>
      <c r="DR75" s="63"/>
      <c r="DS75" s="63"/>
      <c r="DT75" s="279"/>
      <c r="DU75" s="61"/>
      <c r="DV75" s="63"/>
      <c r="DW75" s="63"/>
      <c r="DX75" s="287"/>
      <c r="DY75" s="222">
        <v>2.0818663946848641E-3</v>
      </c>
      <c r="EC75" s="227"/>
      <c r="ED75" s="295"/>
      <c r="EE75" s="228"/>
      <c r="EF75" s="228"/>
      <c r="EG75" s="228" t="s">
        <v>154</v>
      </c>
      <c r="EH75" s="231">
        <v>13.05</v>
      </c>
    </row>
    <row r="76" spans="1:140">
      <c r="A76" s="90" t="s">
        <v>1</v>
      </c>
      <c r="B76" s="91"/>
      <c r="DI76" s="92">
        <v>2.7790862929081184E-3</v>
      </c>
      <c r="DJ76" s="97"/>
      <c r="DK76" s="97"/>
      <c r="DL76" s="284">
        <v>2.7790862929081184E-3</v>
      </c>
      <c r="DM76" s="276"/>
      <c r="DN76" s="97"/>
      <c r="DO76" s="97"/>
      <c r="DP76" s="284"/>
      <c r="DQ76" s="276"/>
      <c r="DR76" s="97"/>
      <c r="DS76" s="97"/>
      <c r="DT76" s="284"/>
      <c r="DU76" s="276"/>
      <c r="DV76" s="97"/>
      <c r="DW76" s="97"/>
      <c r="DX76" s="291"/>
      <c r="DY76" s="226">
        <v>2.7790862929081184E-3</v>
      </c>
      <c r="EC76" s="227"/>
      <c r="ED76" s="295"/>
      <c r="EE76" s="228"/>
      <c r="EF76" s="228"/>
      <c r="EG76" s="228" t="s">
        <v>155</v>
      </c>
      <c r="EH76" s="231">
        <v>4.45</v>
      </c>
    </row>
    <row r="77" spans="1:140">
      <c r="A77" s="56" t="s">
        <v>30</v>
      </c>
      <c r="B77" s="57"/>
      <c r="DI77" s="58">
        <v>1.022187859635525E-3</v>
      </c>
      <c r="DJ77" s="63"/>
      <c r="DK77" s="63"/>
      <c r="DL77" s="279">
        <v>1.022187859635525E-3</v>
      </c>
      <c r="DM77" s="61"/>
      <c r="DN77" s="63"/>
      <c r="DO77" s="63"/>
      <c r="DP77" s="279"/>
      <c r="DQ77" s="61"/>
      <c r="DR77" s="63"/>
      <c r="DS77" s="63"/>
      <c r="DT77" s="279"/>
      <c r="DU77" s="61"/>
      <c r="DV77" s="63"/>
      <c r="DW77" s="63"/>
      <c r="DX77" s="287"/>
      <c r="DY77" s="222">
        <v>1.022187859635525E-3</v>
      </c>
      <c r="EC77" s="227"/>
      <c r="ED77" s="295"/>
      <c r="EE77" s="228"/>
      <c r="EF77" s="228" t="s">
        <v>156</v>
      </c>
      <c r="EG77" s="228" t="s">
        <v>157</v>
      </c>
      <c r="EH77" s="231">
        <v>8.75</v>
      </c>
    </row>
    <row r="78" spans="1:140">
      <c r="A78" s="56" t="s">
        <v>31</v>
      </c>
      <c r="B78" s="57"/>
      <c r="DI78" s="58">
        <v>1.7570177432066013E-3</v>
      </c>
      <c r="DJ78" s="63"/>
      <c r="DK78" s="63"/>
      <c r="DL78" s="279">
        <v>1.7570177432066013E-3</v>
      </c>
      <c r="DM78" s="61"/>
      <c r="DN78" s="63"/>
      <c r="DO78" s="63"/>
      <c r="DP78" s="279"/>
      <c r="DQ78" s="61"/>
      <c r="DR78" s="63"/>
      <c r="DS78" s="63"/>
      <c r="DT78" s="279"/>
      <c r="DU78" s="61"/>
      <c r="DV78" s="63"/>
      <c r="DW78" s="63"/>
      <c r="DX78" s="287"/>
      <c r="DY78" s="222">
        <v>1.7570177432066013E-3</v>
      </c>
      <c r="EC78" s="227"/>
      <c r="ED78" s="295"/>
      <c r="EE78" s="228"/>
      <c r="EF78" s="228" t="s">
        <v>158</v>
      </c>
      <c r="EG78" s="228" t="s">
        <v>159</v>
      </c>
      <c r="EH78" s="231">
        <v>57</v>
      </c>
    </row>
    <row r="79" spans="1:140">
      <c r="A79" s="90" t="s">
        <v>8</v>
      </c>
      <c r="B79" s="91"/>
      <c r="DI79" s="92">
        <v>0.11717879458760837</v>
      </c>
      <c r="DJ79" s="97"/>
      <c r="DK79" s="97"/>
      <c r="DL79" s="284">
        <v>0.11717879458760837</v>
      </c>
      <c r="DM79" s="276"/>
      <c r="DN79" s="97"/>
      <c r="DO79" s="97"/>
      <c r="DP79" s="284"/>
      <c r="DQ79" s="276"/>
      <c r="DR79" s="97"/>
      <c r="DS79" s="97"/>
      <c r="DT79" s="284"/>
      <c r="DU79" s="276"/>
      <c r="DV79" s="97"/>
      <c r="DW79" s="97"/>
      <c r="DX79" s="291"/>
      <c r="DY79" s="226">
        <v>0.11717879458760837</v>
      </c>
      <c r="EC79" s="227"/>
      <c r="ED79" s="295"/>
      <c r="EE79" s="228"/>
      <c r="EF79" s="228"/>
      <c r="EG79" s="228" t="s">
        <v>160</v>
      </c>
      <c r="EH79" s="231">
        <v>65.7</v>
      </c>
    </row>
    <row r="80" spans="1:140">
      <c r="A80" s="56" t="s">
        <v>30</v>
      </c>
      <c r="B80" s="57"/>
      <c r="DI80" s="58">
        <v>0.11155580643720082</v>
      </c>
      <c r="DJ80" s="63"/>
      <c r="DK80" s="63"/>
      <c r="DL80" s="279">
        <v>0.11155580643720082</v>
      </c>
      <c r="DM80" s="61"/>
      <c r="DN80" s="63"/>
      <c r="DO80" s="63"/>
      <c r="DP80" s="279"/>
      <c r="DQ80" s="61"/>
      <c r="DR80" s="63"/>
      <c r="DS80" s="63"/>
      <c r="DT80" s="279"/>
      <c r="DU80" s="61"/>
      <c r="DV80" s="63"/>
      <c r="DW80" s="63"/>
      <c r="DX80" s="287"/>
      <c r="DY80" s="222">
        <v>0.11155580643720082</v>
      </c>
      <c r="EC80" s="227"/>
      <c r="ED80" s="295"/>
      <c r="EE80" s="228"/>
      <c r="EF80" s="228"/>
      <c r="EG80" s="228" t="s">
        <v>161</v>
      </c>
      <c r="EH80" s="231">
        <v>20</v>
      </c>
    </row>
    <row r="81" spans="1:138" ht="15" thickBot="1">
      <c r="A81" s="72" t="s">
        <v>31</v>
      </c>
      <c r="B81" s="73"/>
      <c r="DI81" s="74">
        <v>5.6334234354980285E-3</v>
      </c>
      <c r="DJ81" s="79"/>
      <c r="DK81" s="79"/>
      <c r="DL81" s="281">
        <v>5.6334234354980285E-3</v>
      </c>
      <c r="DM81" s="77"/>
      <c r="DN81" s="79"/>
      <c r="DO81" s="79"/>
      <c r="DP81" s="281"/>
      <c r="DQ81" s="77"/>
      <c r="DR81" s="79"/>
      <c r="DS81" s="79"/>
      <c r="DT81" s="281"/>
      <c r="DU81" s="77"/>
      <c r="DV81" s="79"/>
      <c r="DW81" s="79"/>
      <c r="DX81" s="289"/>
      <c r="DY81" s="224">
        <v>5.6334234354980285E-3</v>
      </c>
      <c r="EC81" s="227"/>
      <c r="ED81" s="295"/>
      <c r="EE81" s="228"/>
      <c r="EF81" s="228"/>
      <c r="EG81" s="228" t="s">
        <v>162</v>
      </c>
      <c r="EH81" s="231">
        <v>23.2</v>
      </c>
    </row>
    <row r="82" spans="1:138" ht="15" thickTop="1">
      <c r="A82" s="396" t="s">
        <v>520</v>
      </c>
      <c r="DI82" s="1" t="s">
        <v>521</v>
      </c>
      <c r="EC82" s="227"/>
      <c r="ED82" s="295"/>
      <c r="EE82" s="228"/>
      <c r="EF82" s="228" t="s">
        <v>163</v>
      </c>
      <c r="EG82" s="228" t="s">
        <v>164</v>
      </c>
      <c r="EH82" s="231">
        <v>33.1</v>
      </c>
    </row>
    <row r="83" spans="1:138">
      <c r="EC83" s="227"/>
      <c r="ED83" s="295"/>
      <c r="EE83" s="228"/>
      <c r="EF83" s="228"/>
      <c r="EG83" s="228" t="s">
        <v>165</v>
      </c>
      <c r="EH83" s="231">
        <v>18.3</v>
      </c>
    </row>
    <row r="84" spans="1:138">
      <c r="EC84" s="227"/>
      <c r="ED84" s="295"/>
      <c r="EE84" s="228"/>
      <c r="EF84" s="228" t="s">
        <v>386</v>
      </c>
      <c r="EG84" s="228" t="s">
        <v>206</v>
      </c>
      <c r="EH84" s="231">
        <v>37.799999999999997</v>
      </c>
    </row>
    <row r="85" spans="1:138">
      <c r="EC85" s="227"/>
      <c r="ED85" s="295"/>
      <c r="EE85" s="228"/>
      <c r="EF85" s="228"/>
      <c r="EG85" s="228" t="s">
        <v>207</v>
      </c>
      <c r="EH85" s="231">
        <v>13.8</v>
      </c>
    </row>
    <row r="86" spans="1:138">
      <c r="EC86" s="227"/>
      <c r="ED86" s="295"/>
      <c r="EE86" s="228"/>
      <c r="EF86" s="228" t="s">
        <v>166</v>
      </c>
      <c r="EG86" s="228" t="s">
        <v>167</v>
      </c>
      <c r="EH86" s="231">
        <v>12</v>
      </c>
    </row>
    <row r="87" spans="1:138">
      <c r="EC87" s="227"/>
      <c r="ED87" s="295"/>
      <c r="EE87" s="228"/>
      <c r="EF87" s="228"/>
      <c r="EG87" s="228" t="s">
        <v>166</v>
      </c>
      <c r="EH87" s="231">
        <v>46</v>
      </c>
    </row>
    <row r="88" spans="1:138">
      <c r="EC88" s="227"/>
      <c r="ED88" s="295"/>
      <c r="EE88" s="228"/>
      <c r="EF88" s="228"/>
      <c r="EG88" s="228" t="s">
        <v>168</v>
      </c>
      <c r="EH88" s="231">
        <v>20</v>
      </c>
    </row>
    <row r="89" spans="1:138">
      <c r="EC89" s="227"/>
      <c r="ED89" s="295"/>
      <c r="EE89" s="228"/>
      <c r="EF89" s="228"/>
      <c r="EG89" s="228" t="s">
        <v>169</v>
      </c>
      <c r="EH89" s="231">
        <v>12</v>
      </c>
    </row>
    <row r="90" spans="1:138">
      <c r="EC90" s="227"/>
      <c r="ED90" s="295"/>
      <c r="EE90" s="228"/>
      <c r="EF90" s="228"/>
      <c r="EG90" s="228" t="s">
        <v>170</v>
      </c>
      <c r="EH90" s="231">
        <v>10</v>
      </c>
    </row>
    <row r="91" spans="1:138">
      <c r="EC91" s="227"/>
      <c r="ED91" s="295"/>
      <c r="EE91" s="228"/>
      <c r="EF91" s="228" t="s">
        <v>171</v>
      </c>
      <c r="EG91" s="228" t="s">
        <v>172</v>
      </c>
      <c r="EH91" s="231">
        <v>45</v>
      </c>
    </row>
    <row r="92" spans="1:138">
      <c r="EC92" s="227"/>
      <c r="ED92" s="295"/>
      <c r="EE92" s="228"/>
      <c r="EF92" s="228"/>
      <c r="EG92" s="228" t="s">
        <v>173</v>
      </c>
      <c r="EH92" s="231">
        <v>8.5</v>
      </c>
    </row>
    <row r="93" spans="1:138">
      <c r="EC93" s="227"/>
      <c r="ED93" s="295"/>
      <c r="EE93" s="228"/>
      <c r="EF93" s="228"/>
      <c r="EG93" s="228" t="s">
        <v>174</v>
      </c>
      <c r="EH93" s="231">
        <v>30</v>
      </c>
    </row>
    <row r="94" spans="1:138">
      <c r="EC94" s="227"/>
      <c r="ED94" s="295"/>
      <c r="EE94" s="228"/>
      <c r="EF94" s="228" t="s">
        <v>175</v>
      </c>
      <c r="EG94" s="228" t="s">
        <v>176</v>
      </c>
      <c r="EH94" s="231">
        <v>42.7</v>
      </c>
    </row>
    <row r="95" spans="1:138">
      <c r="EC95" s="227"/>
      <c r="ED95" s="295"/>
      <c r="EE95" s="228"/>
      <c r="EF95" s="228"/>
      <c r="EG95" s="228" t="s">
        <v>177</v>
      </c>
      <c r="EH95" s="231">
        <v>115</v>
      </c>
    </row>
    <row r="96" spans="1:138">
      <c r="EC96" s="227"/>
      <c r="ED96" s="295"/>
      <c r="EE96" s="228"/>
      <c r="EF96" s="228" t="s">
        <v>178</v>
      </c>
      <c r="EG96" s="228" t="s">
        <v>179</v>
      </c>
      <c r="EH96" s="231">
        <v>18.5</v>
      </c>
    </row>
    <row r="97" spans="133:138">
      <c r="EC97" s="227"/>
      <c r="ED97" s="295"/>
      <c r="EE97" s="228"/>
      <c r="EF97" s="228"/>
      <c r="EG97" s="228" t="s">
        <v>180</v>
      </c>
      <c r="EH97" s="231">
        <v>35.85</v>
      </c>
    </row>
    <row r="98" spans="133:138">
      <c r="EC98" s="227"/>
      <c r="ED98" s="295"/>
      <c r="EE98" s="228"/>
      <c r="EF98" s="228"/>
      <c r="EG98" s="228" t="s">
        <v>181</v>
      </c>
      <c r="EH98" s="231">
        <v>54</v>
      </c>
    </row>
    <row r="99" spans="133:138">
      <c r="EC99" s="227"/>
      <c r="ED99" s="295"/>
      <c r="EE99" s="228"/>
      <c r="EF99" s="228"/>
      <c r="EG99" s="228" t="s">
        <v>182</v>
      </c>
      <c r="EH99" s="231">
        <v>34.450000000000003</v>
      </c>
    </row>
    <row r="100" spans="133:138">
      <c r="EC100" s="227"/>
      <c r="ED100" s="295"/>
      <c r="EE100" s="228"/>
      <c r="EF100" s="228"/>
      <c r="EG100" s="228" t="s">
        <v>183</v>
      </c>
      <c r="EH100" s="231">
        <v>5.0060000000000002</v>
      </c>
    </row>
    <row r="101" spans="133:138">
      <c r="EC101" s="227"/>
      <c r="ED101" s="295"/>
      <c r="EE101" s="228"/>
      <c r="EF101" s="228" t="s">
        <v>184</v>
      </c>
      <c r="EG101" s="228" t="s">
        <v>184</v>
      </c>
      <c r="EH101" s="231">
        <v>28.5</v>
      </c>
    </row>
    <row r="102" spans="133:138">
      <c r="EC102" s="227"/>
      <c r="ED102" s="295"/>
      <c r="EE102" s="228"/>
      <c r="EF102" s="228" t="s">
        <v>185</v>
      </c>
      <c r="EG102" s="228" t="s">
        <v>186</v>
      </c>
      <c r="EH102" s="231">
        <v>55</v>
      </c>
    </row>
    <row r="103" spans="133:138">
      <c r="EC103" s="227"/>
      <c r="ED103" s="295"/>
      <c r="EE103" s="228"/>
      <c r="EF103" s="228"/>
      <c r="EG103" s="228" t="s">
        <v>187</v>
      </c>
      <c r="EH103" s="231">
        <v>6</v>
      </c>
    </row>
    <row r="104" spans="133:138">
      <c r="EC104" s="227"/>
      <c r="ED104" s="295"/>
      <c r="EE104" s="228"/>
      <c r="EF104" s="228"/>
      <c r="EG104" s="228" t="s">
        <v>188</v>
      </c>
      <c r="EH104" s="231">
        <v>24.8</v>
      </c>
    </row>
    <row r="105" spans="133:138">
      <c r="EC105" s="227"/>
      <c r="ED105" s="295"/>
      <c r="EE105" s="228"/>
      <c r="EF105" s="228" t="s">
        <v>189</v>
      </c>
      <c r="EG105" s="228" t="s">
        <v>190</v>
      </c>
      <c r="EH105" s="231">
        <v>9.1999999999999993</v>
      </c>
    </row>
    <row r="106" spans="133:138">
      <c r="EC106" s="227"/>
      <c r="ED106" s="295"/>
      <c r="EE106" s="228"/>
      <c r="EF106" s="228"/>
      <c r="EG106" s="228" t="s">
        <v>191</v>
      </c>
      <c r="EH106" s="231">
        <v>59.225000000000001</v>
      </c>
    </row>
    <row r="107" spans="133:138">
      <c r="EC107" s="227"/>
      <c r="ED107" s="295"/>
      <c r="EE107" s="228"/>
      <c r="EF107" s="228" t="s">
        <v>192</v>
      </c>
      <c r="EG107" s="228" t="s">
        <v>193</v>
      </c>
      <c r="EH107" s="231">
        <v>29.8</v>
      </c>
    </row>
    <row r="108" spans="133:138">
      <c r="EC108" s="227"/>
      <c r="ED108" s="295"/>
      <c r="EE108" s="228"/>
      <c r="EF108" s="228" t="s">
        <v>194</v>
      </c>
      <c r="EG108" s="228" t="s">
        <v>195</v>
      </c>
      <c r="EH108" s="231">
        <v>27</v>
      </c>
    </row>
    <row r="109" spans="133:138">
      <c r="EC109" s="227"/>
      <c r="ED109" s="295"/>
      <c r="EE109" s="228"/>
      <c r="EF109" s="228"/>
      <c r="EG109" s="228" t="s">
        <v>196</v>
      </c>
      <c r="EH109" s="231">
        <v>13.8</v>
      </c>
    </row>
    <row r="110" spans="133:138">
      <c r="EC110" s="227"/>
      <c r="ED110" s="295"/>
      <c r="EE110" s="228"/>
      <c r="EF110" s="228"/>
      <c r="EG110" s="228" t="s">
        <v>197</v>
      </c>
      <c r="EH110" s="231">
        <v>30</v>
      </c>
    </row>
    <row r="111" spans="133:138">
      <c r="EC111" s="227"/>
      <c r="ED111" s="295"/>
      <c r="EE111" s="228"/>
      <c r="EF111" s="228" t="s">
        <v>198</v>
      </c>
      <c r="EG111" s="228" t="s">
        <v>199</v>
      </c>
      <c r="EH111" s="231">
        <v>37.049999999999997</v>
      </c>
    </row>
    <row r="112" spans="133:138">
      <c r="EC112" s="227"/>
      <c r="ED112" s="295"/>
      <c r="EE112" s="228"/>
      <c r="EF112" s="228"/>
      <c r="EG112" s="228" t="s">
        <v>200</v>
      </c>
      <c r="EH112" s="231">
        <v>18</v>
      </c>
    </row>
    <row r="113" spans="133:140">
      <c r="EC113" s="227"/>
      <c r="ED113" s="295"/>
      <c r="EE113" s="228"/>
      <c r="EF113" s="228" t="s">
        <v>201</v>
      </c>
      <c r="EG113" s="228" t="s">
        <v>201</v>
      </c>
      <c r="EH113" s="231">
        <v>100</v>
      </c>
    </row>
    <row r="114" spans="133:140">
      <c r="EC114" s="227"/>
      <c r="ED114" s="295"/>
      <c r="EE114" s="228"/>
      <c r="EF114" s="228" t="s">
        <v>202</v>
      </c>
      <c r="EG114" s="228" t="s">
        <v>203</v>
      </c>
      <c r="EH114" s="231">
        <v>9.35</v>
      </c>
    </row>
    <row r="115" spans="133:140">
      <c r="EC115" s="227"/>
      <c r="ED115" s="295"/>
      <c r="EE115" s="228"/>
      <c r="EF115" s="228" t="s">
        <v>204</v>
      </c>
      <c r="EG115" s="228" t="s">
        <v>205</v>
      </c>
      <c r="EH115" s="231">
        <v>24</v>
      </c>
    </row>
    <row r="116" spans="133:140">
      <c r="EC116" s="227"/>
      <c r="ED116" s="295"/>
      <c r="EE116" s="228"/>
      <c r="EF116" s="228" t="s">
        <v>208</v>
      </c>
      <c r="EG116" s="228" t="s">
        <v>209</v>
      </c>
      <c r="EH116" s="231">
        <v>9.1999999999999993</v>
      </c>
    </row>
    <row r="117" spans="133:140">
      <c r="EC117" s="227"/>
      <c r="ED117" s="295"/>
      <c r="EE117" s="228"/>
      <c r="EF117" s="228" t="s">
        <v>210</v>
      </c>
      <c r="EG117" s="228" t="s">
        <v>211</v>
      </c>
      <c r="EH117" s="231">
        <v>15</v>
      </c>
    </row>
    <row r="118" spans="133:140">
      <c r="EC118" s="227"/>
      <c r="ED118" s="295"/>
      <c r="EE118" s="228"/>
      <c r="EF118" s="228"/>
      <c r="EG118" s="228" t="s">
        <v>223</v>
      </c>
      <c r="EH118" s="231">
        <v>12.5</v>
      </c>
    </row>
    <row r="119" spans="133:140">
      <c r="EC119" s="227"/>
      <c r="ED119" s="295"/>
      <c r="EE119" s="228"/>
      <c r="EF119" s="228" t="s">
        <v>212</v>
      </c>
      <c r="EG119" s="228" t="s">
        <v>213</v>
      </c>
      <c r="EH119" s="231">
        <v>44.35</v>
      </c>
    </row>
    <row r="120" spans="133:140">
      <c r="EC120" s="227"/>
      <c r="ED120" s="295"/>
      <c r="EE120" s="228"/>
      <c r="EF120" s="228"/>
      <c r="EG120" s="228" t="s">
        <v>214</v>
      </c>
      <c r="EH120" s="231">
        <v>14.8</v>
      </c>
    </row>
    <row r="121" spans="133:140">
      <c r="EC121" s="227"/>
      <c r="ED121" s="295"/>
      <c r="EE121" s="228"/>
      <c r="EF121" s="228" t="s">
        <v>218</v>
      </c>
      <c r="EG121" s="228" t="s">
        <v>219</v>
      </c>
      <c r="EH121" s="231">
        <v>13.3</v>
      </c>
    </row>
    <row r="122" spans="133:140">
      <c r="EC122" s="227"/>
      <c r="ED122" s="295"/>
      <c r="EE122" s="228"/>
      <c r="EF122" s="228" t="s">
        <v>220</v>
      </c>
      <c r="EG122" s="228" t="s">
        <v>221</v>
      </c>
      <c r="EH122" s="231">
        <v>22.5</v>
      </c>
    </row>
    <row r="123" spans="133:140">
      <c r="EC123" s="227"/>
      <c r="ED123" s="295"/>
      <c r="EE123" s="228"/>
      <c r="EF123" s="228"/>
      <c r="EG123" s="228" t="s">
        <v>222</v>
      </c>
      <c r="EH123" s="231">
        <v>6.6</v>
      </c>
    </row>
    <row r="124" spans="133:140">
      <c r="EC124" s="227"/>
      <c r="ED124" s="295"/>
      <c r="EE124" s="228"/>
      <c r="EF124" s="228"/>
      <c r="EG124" s="228" t="s">
        <v>224</v>
      </c>
      <c r="EH124" s="231">
        <v>7.5</v>
      </c>
      <c r="EJ124" s="305" t="s">
        <v>6</v>
      </c>
    </row>
    <row r="125" spans="133:140">
      <c r="EC125" s="227"/>
      <c r="ED125" s="295"/>
      <c r="EE125" s="228"/>
      <c r="EF125" s="228"/>
      <c r="EG125" s="228" t="s">
        <v>225</v>
      </c>
      <c r="EH125" s="231">
        <v>17.2</v>
      </c>
      <c r="EJ125" s="306">
        <f>SUM(EH72:EH125)</f>
        <v>1505.1309999999996</v>
      </c>
    </row>
    <row r="126" spans="133:140">
      <c r="EC126" s="227"/>
      <c r="ED126" s="295"/>
      <c r="EE126" s="228" t="s">
        <v>7</v>
      </c>
      <c r="EF126" s="228" t="s">
        <v>226</v>
      </c>
      <c r="EG126" s="228" t="s">
        <v>227</v>
      </c>
      <c r="EH126" s="231">
        <v>6</v>
      </c>
    </row>
    <row r="127" spans="133:140">
      <c r="EC127" s="227"/>
      <c r="ED127" s="295"/>
      <c r="EE127" s="228"/>
      <c r="EF127" s="228" t="s">
        <v>436</v>
      </c>
      <c r="EG127" s="228" t="s">
        <v>437</v>
      </c>
      <c r="EH127" s="231">
        <v>16.8</v>
      </c>
    </row>
    <row r="128" spans="133:140">
      <c r="EC128" s="227"/>
      <c r="ED128" s="295"/>
      <c r="EE128" s="228"/>
      <c r="EF128" s="228" t="s">
        <v>228</v>
      </c>
      <c r="EG128" s="228" t="s">
        <v>229</v>
      </c>
      <c r="EH128" s="231">
        <v>19.5</v>
      </c>
    </row>
    <row r="129" spans="133:138">
      <c r="EC129" s="227"/>
      <c r="ED129" s="295"/>
      <c r="EE129" s="228"/>
      <c r="EF129" s="228"/>
      <c r="EG129" s="228" t="s">
        <v>230</v>
      </c>
      <c r="EH129" s="231">
        <v>12</v>
      </c>
    </row>
    <row r="130" spans="133:138">
      <c r="EC130" s="227"/>
      <c r="ED130" s="295"/>
      <c r="EE130" s="228"/>
      <c r="EF130" s="228"/>
      <c r="EG130" s="228" t="s">
        <v>231</v>
      </c>
      <c r="EH130" s="231">
        <v>37</v>
      </c>
    </row>
    <row r="131" spans="133:138">
      <c r="EC131" s="227"/>
      <c r="ED131" s="295"/>
      <c r="EE131" s="228"/>
      <c r="EF131" s="228"/>
      <c r="EG131" s="228" t="s">
        <v>232</v>
      </c>
      <c r="EH131" s="231">
        <v>6</v>
      </c>
    </row>
    <row r="132" spans="133:138">
      <c r="EC132" s="227"/>
      <c r="ED132" s="295"/>
      <c r="EE132" s="228"/>
      <c r="EF132" s="228"/>
      <c r="EG132" s="228" t="s">
        <v>512</v>
      </c>
      <c r="EH132" s="231">
        <v>25</v>
      </c>
    </row>
    <row r="133" spans="133:138">
      <c r="EC133" s="227"/>
      <c r="ED133" s="295"/>
      <c r="EE133" s="228"/>
      <c r="EF133" s="228"/>
      <c r="EG133" s="228" t="s">
        <v>513</v>
      </c>
      <c r="EH133" s="231">
        <v>0</v>
      </c>
    </row>
    <row r="134" spans="133:138">
      <c r="EC134" s="227"/>
      <c r="ED134" s="295"/>
      <c r="EE134" s="228"/>
      <c r="EF134" s="228"/>
      <c r="EG134" s="228" t="s">
        <v>233</v>
      </c>
      <c r="EH134" s="231">
        <v>13.4</v>
      </c>
    </row>
    <row r="135" spans="133:138">
      <c r="EC135" s="227"/>
      <c r="ED135" s="295"/>
      <c r="EE135" s="228"/>
      <c r="EF135" s="228"/>
      <c r="EG135" s="228" t="s">
        <v>234</v>
      </c>
      <c r="EH135" s="231">
        <v>24</v>
      </c>
    </row>
    <row r="136" spans="133:138">
      <c r="EC136" s="227"/>
      <c r="ED136" s="295"/>
      <c r="EE136" s="228"/>
      <c r="EF136" s="228"/>
      <c r="EG136" s="228" t="s">
        <v>235</v>
      </c>
      <c r="EH136" s="231">
        <v>8</v>
      </c>
    </row>
    <row r="137" spans="133:138">
      <c r="EC137" s="227"/>
      <c r="ED137" s="295"/>
      <c r="EE137" s="228"/>
      <c r="EF137" s="228" t="s">
        <v>414</v>
      </c>
      <c r="EG137" s="228" t="s">
        <v>415</v>
      </c>
      <c r="EH137" s="231">
        <v>91.2</v>
      </c>
    </row>
    <row r="138" spans="133:138">
      <c r="EC138" s="227"/>
      <c r="ED138" s="295"/>
      <c r="EE138" s="228"/>
      <c r="EF138" s="228" t="s">
        <v>236</v>
      </c>
      <c r="EG138" s="228" t="s">
        <v>237</v>
      </c>
      <c r="EH138" s="231">
        <v>10</v>
      </c>
    </row>
    <row r="139" spans="133:138">
      <c r="EC139" s="227"/>
      <c r="ED139" s="295"/>
      <c r="EE139" s="228"/>
      <c r="EF139" s="228"/>
      <c r="EG139" s="228" t="s">
        <v>238</v>
      </c>
      <c r="EH139" s="231">
        <v>6.8</v>
      </c>
    </row>
    <row r="140" spans="133:138">
      <c r="EC140" s="227"/>
      <c r="ED140" s="295"/>
      <c r="EE140" s="228"/>
      <c r="EF140" s="228" t="s">
        <v>239</v>
      </c>
      <c r="EG140" s="228" t="s">
        <v>240</v>
      </c>
      <c r="EH140" s="231">
        <v>7.65</v>
      </c>
    </row>
    <row r="141" spans="133:138">
      <c r="EC141" s="227"/>
      <c r="ED141" s="295"/>
      <c r="EE141" s="228"/>
      <c r="EF141" s="228"/>
      <c r="EG141" s="228" t="s">
        <v>241</v>
      </c>
      <c r="EH141" s="231">
        <v>6.8</v>
      </c>
    </row>
    <row r="142" spans="133:138">
      <c r="EC142" s="227"/>
      <c r="ED142" s="295"/>
      <c r="EE142" s="228"/>
      <c r="EF142" s="228"/>
      <c r="EG142" s="228" t="s">
        <v>242</v>
      </c>
      <c r="EH142" s="231">
        <v>9</v>
      </c>
    </row>
    <row r="143" spans="133:138">
      <c r="EC143" s="227"/>
      <c r="ED143" s="295"/>
      <c r="EE143" s="228"/>
      <c r="EF143" s="228"/>
      <c r="EG143" s="228" t="s">
        <v>243</v>
      </c>
      <c r="EH143" s="231">
        <v>10.225</v>
      </c>
    </row>
    <row r="144" spans="133:138">
      <c r="EC144" s="227"/>
      <c r="ED144" s="295"/>
      <c r="EE144" s="228"/>
      <c r="EF144" s="228"/>
      <c r="EG144" s="228" t="s">
        <v>244</v>
      </c>
      <c r="EH144" s="231">
        <v>13.5</v>
      </c>
    </row>
    <row r="145" spans="133:138">
      <c r="EC145" s="227"/>
      <c r="ED145" s="295"/>
      <c r="EE145" s="228"/>
      <c r="EF145" s="228" t="s">
        <v>245</v>
      </c>
      <c r="EG145" s="228" t="s">
        <v>246</v>
      </c>
      <c r="EH145" s="231">
        <v>11.05</v>
      </c>
    </row>
    <row r="146" spans="133:138">
      <c r="EC146" s="227"/>
      <c r="ED146" s="295"/>
      <c r="EE146" s="228"/>
      <c r="EF146" s="228" t="s">
        <v>81</v>
      </c>
      <c r="EG146" s="228" t="s">
        <v>82</v>
      </c>
      <c r="EH146" s="231">
        <v>40.799999999999997</v>
      </c>
    </row>
    <row r="147" spans="133:138">
      <c r="EC147" s="227"/>
      <c r="ED147" s="295"/>
      <c r="EE147" s="228"/>
      <c r="EF147" s="228" t="s">
        <v>247</v>
      </c>
      <c r="EG147" s="228" t="s">
        <v>248</v>
      </c>
      <c r="EH147" s="231">
        <v>32</v>
      </c>
    </row>
    <row r="148" spans="133:138">
      <c r="EC148" s="227"/>
      <c r="ED148" s="295"/>
      <c r="EE148" s="228"/>
      <c r="EF148" s="228"/>
      <c r="EG148" s="228" t="s">
        <v>249</v>
      </c>
      <c r="EH148" s="231">
        <v>26</v>
      </c>
    </row>
    <row r="149" spans="133:138">
      <c r="EC149" s="227"/>
      <c r="ED149" s="295"/>
      <c r="EE149" s="228"/>
      <c r="EF149" s="228"/>
      <c r="EG149" s="228" t="s">
        <v>250</v>
      </c>
      <c r="EH149" s="231">
        <v>22</v>
      </c>
    </row>
    <row r="150" spans="133:138">
      <c r="EC150" s="227"/>
      <c r="ED150" s="295"/>
      <c r="EE150" s="228"/>
      <c r="EF150" s="228" t="s">
        <v>251</v>
      </c>
      <c r="EG150" s="228" t="s">
        <v>252</v>
      </c>
      <c r="EH150" s="231">
        <v>12.5</v>
      </c>
    </row>
    <row r="151" spans="133:138">
      <c r="EC151" s="227"/>
      <c r="ED151" s="295"/>
      <c r="EE151" s="228"/>
      <c r="EF151" s="228"/>
      <c r="EG151" s="228" t="s">
        <v>253</v>
      </c>
      <c r="EH151" s="231">
        <v>27.6</v>
      </c>
    </row>
    <row r="152" spans="133:138">
      <c r="EC152" s="227"/>
      <c r="ED152" s="295"/>
      <c r="EE152" s="228"/>
      <c r="EF152" s="228"/>
      <c r="EG152" s="228" t="s">
        <v>254</v>
      </c>
      <c r="EH152" s="231">
        <v>35</v>
      </c>
    </row>
    <row r="153" spans="133:138">
      <c r="EC153" s="227"/>
      <c r="ED153" s="295"/>
      <c r="EE153" s="228"/>
      <c r="EF153" s="228"/>
      <c r="EG153" s="228" t="s">
        <v>255</v>
      </c>
      <c r="EH153" s="231">
        <v>2.7</v>
      </c>
    </row>
    <row r="154" spans="133:138">
      <c r="EC154" s="227"/>
      <c r="ED154" s="295"/>
      <c r="EE154" s="228"/>
      <c r="EF154" s="228" t="s">
        <v>256</v>
      </c>
      <c r="EG154" s="228" t="s">
        <v>257</v>
      </c>
      <c r="EH154" s="231">
        <v>33.6</v>
      </c>
    </row>
    <row r="155" spans="133:138">
      <c r="EC155" s="227"/>
      <c r="ED155" s="295"/>
      <c r="EE155" s="228"/>
      <c r="EF155" s="228" t="s">
        <v>258</v>
      </c>
      <c r="EG155" s="228" t="s">
        <v>258</v>
      </c>
      <c r="EH155" s="231">
        <v>17.25</v>
      </c>
    </row>
    <row r="156" spans="133:138">
      <c r="EC156" s="227"/>
      <c r="ED156" s="295"/>
      <c r="EE156" s="228"/>
      <c r="EF156" s="228" t="s">
        <v>259</v>
      </c>
      <c r="EG156" s="228" t="s">
        <v>260</v>
      </c>
      <c r="EH156" s="231">
        <v>6</v>
      </c>
    </row>
    <row r="157" spans="133:138">
      <c r="EC157" s="227"/>
      <c r="ED157" s="295"/>
      <c r="EE157" s="228"/>
      <c r="EF157" s="228" t="s">
        <v>261</v>
      </c>
      <c r="EG157" s="228" t="s">
        <v>262</v>
      </c>
      <c r="EH157" s="231">
        <v>40.9</v>
      </c>
    </row>
    <row r="158" spans="133:138">
      <c r="EC158" s="227"/>
      <c r="ED158" s="295"/>
      <c r="EE158" s="228"/>
      <c r="EF158" s="228" t="s">
        <v>263</v>
      </c>
      <c r="EG158" s="228" t="s">
        <v>263</v>
      </c>
      <c r="EH158" s="231">
        <v>58</v>
      </c>
    </row>
    <row r="159" spans="133:138">
      <c r="EC159" s="227"/>
      <c r="ED159" s="295"/>
      <c r="EE159" s="228"/>
      <c r="EF159" s="228" t="s">
        <v>215</v>
      </c>
      <c r="EG159" s="228" t="s">
        <v>216</v>
      </c>
      <c r="EH159" s="231">
        <v>45</v>
      </c>
    </row>
    <row r="160" spans="133:138">
      <c r="EC160" s="227"/>
      <c r="ED160" s="295"/>
      <c r="EE160" s="228"/>
      <c r="EF160" s="228"/>
      <c r="EG160" s="228" t="s">
        <v>217</v>
      </c>
      <c r="EH160" s="231">
        <v>26.875</v>
      </c>
    </row>
    <row r="161" spans="133:142">
      <c r="EC161" s="227"/>
      <c r="ED161" s="295"/>
      <c r="EE161" s="228"/>
      <c r="EF161" s="228" t="s">
        <v>264</v>
      </c>
      <c r="EG161" s="228" t="s">
        <v>265</v>
      </c>
      <c r="EH161" s="231">
        <v>7.65</v>
      </c>
    </row>
    <row r="162" spans="133:142">
      <c r="EC162" s="227"/>
      <c r="ED162" s="295"/>
      <c r="EE162" s="228"/>
      <c r="EF162" s="228"/>
      <c r="EG162" s="228" t="s">
        <v>266</v>
      </c>
      <c r="EH162" s="231">
        <v>6</v>
      </c>
    </row>
    <row r="163" spans="133:142">
      <c r="EC163" s="227"/>
      <c r="ED163" s="295"/>
      <c r="EE163" s="228"/>
      <c r="EF163" s="228" t="s">
        <v>267</v>
      </c>
      <c r="EG163" s="228" t="s">
        <v>389</v>
      </c>
      <c r="EH163" s="231">
        <v>89</v>
      </c>
    </row>
    <row r="164" spans="133:142">
      <c r="EC164" s="227"/>
      <c r="ED164" s="295"/>
      <c r="EE164" s="228"/>
      <c r="EF164" s="228"/>
      <c r="EG164" s="228" t="s">
        <v>381</v>
      </c>
      <c r="EH164" s="231">
        <v>83</v>
      </c>
    </row>
    <row r="165" spans="133:142">
      <c r="EC165" s="227"/>
      <c r="ED165" s="295"/>
      <c r="EE165" s="228"/>
      <c r="EF165" s="228" t="s">
        <v>268</v>
      </c>
      <c r="EG165" s="228" t="s">
        <v>269</v>
      </c>
      <c r="EH165" s="231">
        <v>19.2</v>
      </c>
    </row>
    <row r="166" spans="133:142">
      <c r="EC166" s="227"/>
      <c r="ED166" s="295"/>
      <c r="EE166" s="228"/>
      <c r="EF166" s="228" t="s">
        <v>270</v>
      </c>
      <c r="EG166" s="228" t="s">
        <v>270</v>
      </c>
      <c r="EH166" s="231">
        <v>13.8</v>
      </c>
    </row>
    <row r="167" spans="133:142">
      <c r="EC167" s="227"/>
      <c r="ED167" s="295"/>
      <c r="EE167" s="228"/>
      <c r="EF167" s="228" t="s">
        <v>271</v>
      </c>
      <c r="EG167" s="228" t="s">
        <v>272</v>
      </c>
      <c r="EH167" s="231">
        <v>105</v>
      </c>
      <c r="EJ167" s="305" t="s">
        <v>7</v>
      </c>
      <c r="EK167" s="305" t="s">
        <v>371</v>
      </c>
      <c r="EL167" s="305" t="s">
        <v>369</v>
      </c>
    </row>
    <row r="168" spans="133:142" ht="15" thickBot="1">
      <c r="EC168" s="233"/>
      <c r="ED168" s="296"/>
      <c r="EE168" s="234"/>
      <c r="EF168" s="234"/>
      <c r="EG168" s="234" t="s">
        <v>271</v>
      </c>
      <c r="EH168" s="235">
        <v>64</v>
      </c>
      <c r="EJ168" s="306">
        <f>SUM(EH126:EH168)</f>
        <v>1147.8000000000002</v>
      </c>
      <c r="EK168" s="306">
        <f>SUM(EJ26,EJ35,EJ53,EJ71,EJ125,EJ168)</f>
        <v>4500.9809999999998</v>
      </c>
      <c r="EL168" s="306">
        <f>SUM(EH4:EH168)</f>
        <v>4500.9809999999998</v>
      </c>
    </row>
    <row r="169" spans="133:142">
      <c r="EC169" s="236"/>
      <c r="ED169" s="297" t="s">
        <v>8</v>
      </c>
      <c r="EE169" s="237" t="s">
        <v>8</v>
      </c>
      <c r="EF169" s="237" t="s">
        <v>273</v>
      </c>
      <c r="EG169" s="237" t="s">
        <v>274</v>
      </c>
      <c r="EH169" s="238">
        <v>15</v>
      </c>
    </row>
    <row r="170" spans="133:142">
      <c r="EC170" s="227"/>
      <c r="ED170" s="295"/>
      <c r="EE170" s="228"/>
      <c r="EF170" s="228"/>
      <c r="EG170" s="228" t="s">
        <v>275</v>
      </c>
      <c r="EH170" s="231">
        <v>54</v>
      </c>
    </row>
    <row r="171" spans="133:142">
      <c r="EC171" s="227"/>
      <c r="ED171" s="295"/>
      <c r="EE171" s="228"/>
      <c r="EF171" s="228" t="s">
        <v>276</v>
      </c>
      <c r="EG171" s="228" t="s">
        <v>277</v>
      </c>
      <c r="EH171" s="231">
        <v>23</v>
      </c>
    </row>
    <row r="172" spans="133:142">
      <c r="EC172" s="227"/>
      <c r="ED172" s="295"/>
      <c r="EE172" s="228"/>
      <c r="EF172" s="228"/>
      <c r="EG172" s="228" t="s">
        <v>278</v>
      </c>
      <c r="EH172" s="231">
        <v>21.15</v>
      </c>
    </row>
    <row r="173" spans="133:142">
      <c r="EC173" s="227"/>
      <c r="ED173" s="295"/>
      <c r="EE173" s="228"/>
      <c r="EF173" s="228" t="s">
        <v>279</v>
      </c>
      <c r="EG173" s="228" t="s">
        <v>280</v>
      </c>
      <c r="EH173" s="231">
        <v>47.5</v>
      </c>
    </row>
    <row r="174" spans="133:142">
      <c r="EC174" s="227"/>
      <c r="ED174" s="295"/>
      <c r="EE174" s="228"/>
      <c r="EF174" s="228" t="s">
        <v>281</v>
      </c>
      <c r="EG174" s="228" t="s">
        <v>282</v>
      </c>
      <c r="EH174" s="231">
        <v>13.8</v>
      </c>
    </row>
    <row r="175" spans="133:142">
      <c r="EC175" s="227"/>
      <c r="ED175" s="295"/>
      <c r="EE175" s="228"/>
      <c r="EF175" s="228" t="s">
        <v>283</v>
      </c>
      <c r="EG175" s="228" t="s">
        <v>284</v>
      </c>
      <c r="EH175" s="231">
        <v>42</v>
      </c>
    </row>
    <row r="176" spans="133:142">
      <c r="EC176" s="227"/>
      <c r="ED176" s="295"/>
      <c r="EE176" s="228"/>
      <c r="EF176" s="228"/>
      <c r="EG176" s="228" t="s">
        <v>285</v>
      </c>
      <c r="EH176" s="231">
        <v>21</v>
      </c>
    </row>
    <row r="177" spans="133:138">
      <c r="EC177" s="227"/>
      <c r="ED177" s="295"/>
      <c r="EE177" s="228"/>
      <c r="EF177" s="228"/>
      <c r="EG177" s="228" t="s">
        <v>286</v>
      </c>
      <c r="EH177" s="231">
        <v>15</v>
      </c>
    </row>
    <row r="178" spans="133:138">
      <c r="EC178" s="227"/>
      <c r="ED178" s="295"/>
      <c r="EE178" s="228"/>
      <c r="EF178" s="228"/>
      <c r="EG178" s="228" t="s">
        <v>287</v>
      </c>
      <c r="EH178" s="231">
        <v>25</v>
      </c>
    </row>
    <row r="179" spans="133:138">
      <c r="EC179" s="227"/>
      <c r="ED179" s="295"/>
      <c r="EE179" s="228"/>
      <c r="EF179" s="228" t="s">
        <v>288</v>
      </c>
      <c r="EG179" s="228" t="s">
        <v>289</v>
      </c>
      <c r="EH179" s="231">
        <v>12</v>
      </c>
    </row>
    <row r="180" spans="133:138">
      <c r="EC180" s="227"/>
      <c r="ED180" s="295"/>
      <c r="EE180" s="228"/>
      <c r="EF180" s="228" t="s">
        <v>292</v>
      </c>
      <c r="EG180" s="228" t="s">
        <v>290</v>
      </c>
      <c r="EH180" s="231">
        <v>25</v>
      </c>
    </row>
    <row r="181" spans="133:138">
      <c r="EC181" s="227"/>
      <c r="ED181" s="295"/>
      <c r="EE181" s="228"/>
      <c r="EF181" s="228"/>
      <c r="EG181" s="228" t="s">
        <v>293</v>
      </c>
      <c r="EH181" s="231">
        <v>36</v>
      </c>
    </row>
    <row r="182" spans="133:138">
      <c r="EC182" s="227"/>
      <c r="ED182" s="295"/>
      <c r="EE182" s="228"/>
      <c r="EF182" s="228"/>
      <c r="EG182" s="228" t="s">
        <v>291</v>
      </c>
      <c r="EH182" s="231">
        <v>6.9</v>
      </c>
    </row>
    <row r="183" spans="133:138">
      <c r="EC183" s="227"/>
      <c r="ED183" s="295"/>
      <c r="EE183" s="228"/>
      <c r="EF183" s="228" t="s">
        <v>294</v>
      </c>
      <c r="EG183" s="228" t="s">
        <v>295</v>
      </c>
      <c r="EH183" s="231">
        <v>17.5</v>
      </c>
    </row>
    <row r="184" spans="133:138">
      <c r="EC184" s="227"/>
      <c r="ED184" s="295"/>
      <c r="EE184" s="228"/>
      <c r="EF184" s="228" t="s">
        <v>296</v>
      </c>
      <c r="EG184" s="228" t="s">
        <v>297</v>
      </c>
      <c r="EH184" s="231">
        <v>16.899999999999999</v>
      </c>
    </row>
    <row r="185" spans="133:138">
      <c r="EC185" s="227"/>
      <c r="ED185" s="295"/>
      <c r="EE185" s="228"/>
      <c r="EF185" s="228"/>
      <c r="EG185" s="228" t="s">
        <v>298</v>
      </c>
      <c r="EH185" s="231">
        <v>15</v>
      </c>
    </row>
    <row r="186" spans="133:138">
      <c r="EC186" s="227"/>
      <c r="ED186" s="295"/>
      <c r="EE186" s="228"/>
      <c r="EF186" s="228" t="s">
        <v>364</v>
      </c>
      <c r="EG186" s="228" t="s">
        <v>498</v>
      </c>
      <c r="EH186" s="231">
        <v>47.3</v>
      </c>
    </row>
    <row r="187" spans="133:138">
      <c r="EC187" s="227"/>
      <c r="ED187" s="295"/>
      <c r="EE187" s="228"/>
      <c r="EF187" s="228"/>
      <c r="EG187" s="228" t="s">
        <v>365</v>
      </c>
      <c r="EH187" s="231">
        <v>23.5</v>
      </c>
    </row>
    <row r="188" spans="133:138">
      <c r="EC188" s="227"/>
      <c r="ED188" s="295"/>
      <c r="EE188" s="228"/>
      <c r="EF188" s="228"/>
      <c r="EG188" s="228" t="s">
        <v>367</v>
      </c>
      <c r="EH188" s="231">
        <v>46.8</v>
      </c>
    </row>
    <row r="189" spans="133:138">
      <c r="EC189" s="227"/>
      <c r="ED189" s="295"/>
      <c r="EE189" s="228"/>
      <c r="EF189" s="228" t="s">
        <v>299</v>
      </c>
      <c r="EG189" s="228" t="s">
        <v>300</v>
      </c>
      <c r="EH189" s="231">
        <v>14.1</v>
      </c>
    </row>
    <row r="190" spans="133:138">
      <c r="EC190" s="227"/>
      <c r="ED190" s="295"/>
      <c r="EE190" s="228"/>
      <c r="EF190" s="228"/>
      <c r="EG190" s="228" t="s">
        <v>301</v>
      </c>
      <c r="EH190" s="231">
        <v>7.5</v>
      </c>
    </row>
    <row r="191" spans="133:138">
      <c r="EC191" s="227"/>
      <c r="ED191" s="295"/>
      <c r="EE191" s="228"/>
      <c r="EF191" s="228"/>
      <c r="EG191" s="228" t="s">
        <v>444</v>
      </c>
      <c r="EH191" s="231">
        <v>21.6</v>
      </c>
    </row>
    <row r="192" spans="133:138">
      <c r="EC192" s="227"/>
      <c r="ED192" s="295"/>
      <c r="EE192" s="228"/>
      <c r="EF192" s="228"/>
      <c r="EG192" s="228" t="s">
        <v>302</v>
      </c>
      <c r="EH192" s="231">
        <v>16.100000000000001</v>
      </c>
    </row>
    <row r="193" spans="133:138">
      <c r="EC193" s="227"/>
      <c r="ED193" s="295"/>
      <c r="EE193" s="228"/>
      <c r="EF193" s="228"/>
      <c r="EG193" s="228" t="s">
        <v>303</v>
      </c>
      <c r="EH193" s="231">
        <v>20</v>
      </c>
    </row>
    <row r="194" spans="133:138">
      <c r="EC194" s="227"/>
      <c r="ED194" s="295"/>
      <c r="EE194" s="228"/>
      <c r="EF194" s="228"/>
      <c r="EG194" s="228" t="s">
        <v>304</v>
      </c>
      <c r="EH194" s="231">
        <v>12.5</v>
      </c>
    </row>
    <row r="195" spans="133:138">
      <c r="EC195" s="227"/>
      <c r="ED195" s="295"/>
      <c r="EE195" s="228"/>
      <c r="EF195" s="228" t="s">
        <v>305</v>
      </c>
      <c r="EG195" s="228" t="s">
        <v>306</v>
      </c>
      <c r="EH195" s="231">
        <v>20.7</v>
      </c>
    </row>
    <row r="196" spans="133:138">
      <c r="EC196" s="227"/>
      <c r="ED196" s="295"/>
      <c r="EE196" s="228"/>
      <c r="EF196" s="228"/>
      <c r="EG196" s="228" t="s">
        <v>307</v>
      </c>
      <c r="EH196" s="231">
        <v>15</v>
      </c>
    </row>
    <row r="197" spans="133:138">
      <c r="EC197" s="227"/>
      <c r="ED197" s="295"/>
      <c r="EE197" s="228"/>
      <c r="EF197" s="228"/>
      <c r="EG197" s="228" t="s">
        <v>308</v>
      </c>
      <c r="EH197" s="231">
        <v>73.599999999999994</v>
      </c>
    </row>
    <row r="198" spans="133:138">
      <c r="EC198" s="227"/>
      <c r="ED198" s="295"/>
      <c r="EE198" s="228"/>
      <c r="EF198" s="228" t="s">
        <v>309</v>
      </c>
      <c r="EG198" s="228" t="s">
        <v>390</v>
      </c>
      <c r="EH198" s="231">
        <v>16.100000000000001</v>
      </c>
    </row>
    <row r="199" spans="133:138">
      <c r="EC199" s="227"/>
      <c r="ED199" s="295"/>
      <c r="EE199" s="228"/>
      <c r="EF199" s="228"/>
      <c r="EG199" s="228" t="s">
        <v>310</v>
      </c>
      <c r="EH199" s="231">
        <v>10</v>
      </c>
    </row>
    <row r="200" spans="133:138">
      <c r="EC200" s="227"/>
      <c r="ED200" s="295"/>
      <c r="EE200" s="228"/>
      <c r="EF200" s="228" t="s">
        <v>311</v>
      </c>
      <c r="EG200" s="228" t="s">
        <v>312</v>
      </c>
      <c r="EH200" s="231">
        <v>11.7</v>
      </c>
    </row>
    <row r="201" spans="133:138">
      <c r="EC201" s="227"/>
      <c r="ED201" s="295"/>
      <c r="EE201" s="228"/>
      <c r="EF201" s="228" t="s">
        <v>313</v>
      </c>
      <c r="EG201" s="228" t="s">
        <v>314</v>
      </c>
      <c r="EH201" s="231">
        <v>15</v>
      </c>
    </row>
    <row r="202" spans="133:138">
      <c r="EC202" s="227"/>
      <c r="ED202" s="295"/>
      <c r="EE202" s="228"/>
      <c r="EF202" s="228" t="s">
        <v>315</v>
      </c>
      <c r="EG202" s="228" t="s">
        <v>316</v>
      </c>
      <c r="EH202" s="231">
        <v>9.6</v>
      </c>
    </row>
    <row r="203" spans="133:138">
      <c r="EC203" s="227"/>
      <c r="ED203" s="295"/>
      <c r="EE203" s="228"/>
      <c r="EF203" s="228" t="s">
        <v>317</v>
      </c>
      <c r="EG203" s="228" t="s">
        <v>318</v>
      </c>
      <c r="EH203" s="231">
        <v>18.399999999999999</v>
      </c>
    </row>
    <row r="204" spans="133:138">
      <c r="EC204" s="227"/>
      <c r="ED204" s="295"/>
      <c r="EE204" s="228"/>
      <c r="EF204" s="228"/>
      <c r="EG204" s="228" t="s">
        <v>319</v>
      </c>
      <c r="EH204" s="231">
        <v>32.200000000000003</v>
      </c>
    </row>
    <row r="205" spans="133:138">
      <c r="EC205" s="227"/>
      <c r="ED205" s="295"/>
      <c r="EE205" s="228"/>
      <c r="EF205" s="228"/>
      <c r="EG205" s="228" t="s">
        <v>317</v>
      </c>
      <c r="EH205" s="231">
        <v>7.05</v>
      </c>
    </row>
    <row r="206" spans="133:138">
      <c r="EC206" s="227"/>
      <c r="ED206" s="295"/>
      <c r="EE206" s="228"/>
      <c r="EF206" s="228"/>
      <c r="EG206" s="228" t="s">
        <v>320</v>
      </c>
      <c r="EH206" s="231">
        <v>14.1</v>
      </c>
    </row>
    <row r="207" spans="133:138">
      <c r="EC207" s="227"/>
      <c r="ED207" s="295"/>
      <c r="EE207" s="228"/>
      <c r="EF207" s="228"/>
      <c r="EG207" s="228" t="s">
        <v>321</v>
      </c>
      <c r="EH207" s="231">
        <v>20</v>
      </c>
    </row>
    <row r="208" spans="133:138">
      <c r="EC208" s="227"/>
      <c r="ED208" s="295"/>
      <c r="EE208" s="228"/>
      <c r="EF208" s="228"/>
      <c r="EG208" s="228" t="s">
        <v>322</v>
      </c>
      <c r="EH208" s="231">
        <v>34.5</v>
      </c>
    </row>
    <row r="209" spans="133:141">
      <c r="EC209" s="227"/>
      <c r="ED209" s="295"/>
      <c r="EE209" s="228"/>
      <c r="EF209" s="228" t="s">
        <v>323</v>
      </c>
      <c r="EG209" s="228" t="s">
        <v>391</v>
      </c>
      <c r="EH209" s="231">
        <v>9</v>
      </c>
    </row>
    <row r="210" spans="133:141">
      <c r="EC210" s="227"/>
      <c r="ED210" s="295"/>
      <c r="EE210" s="228"/>
      <c r="EF210" s="228"/>
      <c r="EG210" s="228" t="s">
        <v>324</v>
      </c>
      <c r="EH210" s="231">
        <v>20</v>
      </c>
    </row>
    <row r="211" spans="133:141">
      <c r="EC211" s="227"/>
      <c r="ED211" s="295"/>
      <c r="EE211" s="228"/>
      <c r="EF211" s="228"/>
      <c r="EG211" s="228" t="s">
        <v>325</v>
      </c>
      <c r="EH211" s="231">
        <v>20</v>
      </c>
    </row>
    <row r="212" spans="133:141">
      <c r="EC212" s="227"/>
      <c r="ED212" s="295"/>
      <c r="EE212" s="228"/>
      <c r="EF212" s="228"/>
      <c r="EG212" s="228" t="s">
        <v>326</v>
      </c>
      <c r="EH212" s="231">
        <v>30</v>
      </c>
    </row>
    <row r="213" spans="133:141">
      <c r="EC213" s="227"/>
      <c r="ED213" s="295"/>
      <c r="EE213" s="228"/>
      <c r="EF213" s="228"/>
      <c r="EG213" s="228" t="s">
        <v>327</v>
      </c>
      <c r="EH213" s="231">
        <v>28.5</v>
      </c>
    </row>
    <row r="214" spans="133:141">
      <c r="EC214" s="227"/>
      <c r="ED214" s="295"/>
      <c r="EE214" s="228"/>
      <c r="EF214" s="228" t="s">
        <v>328</v>
      </c>
      <c r="EG214" s="228" t="s">
        <v>329</v>
      </c>
      <c r="EH214" s="231">
        <v>18</v>
      </c>
    </row>
    <row r="215" spans="133:141">
      <c r="EC215" s="227"/>
      <c r="ED215" s="295"/>
      <c r="EE215" s="228"/>
      <c r="EF215" s="228"/>
      <c r="EG215" s="228" t="s">
        <v>330</v>
      </c>
      <c r="EH215" s="231">
        <v>9.1999999999999993</v>
      </c>
    </row>
    <row r="216" spans="133:141">
      <c r="EC216" s="227"/>
      <c r="ED216" s="295"/>
      <c r="EE216" s="228"/>
      <c r="EF216" s="228"/>
      <c r="EG216" s="228" t="s">
        <v>331</v>
      </c>
      <c r="EH216" s="231">
        <v>27.6</v>
      </c>
    </row>
    <row r="217" spans="133:141">
      <c r="EC217" s="227"/>
      <c r="ED217" s="295"/>
      <c r="EE217" s="228"/>
      <c r="EF217" s="228" t="s">
        <v>332</v>
      </c>
      <c r="EG217" s="228" t="s">
        <v>333</v>
      </c>
      <c r="EH217" s="231">
        <v>9</v>
      </c>
    </row>
    <row r="218" spans="133:141">
      <c r="EC218" s="227"/>
      <c r="ED218" s="295"/>
      <c r="EE218" s="228"/>
      <c r="EF218" s="228"/>
      <c r="EG218" s="228" t="s">
        <v>334</v>
      </c>
      <c r="EH218" s="231">
        <v>7.8</v>
      </c>
    </row>
    <row r="219" spans="133:141">
      <c r="EC219" s="227"/>
      <c r="ED219" s="295"/>
      <c r="EE219" s="228"/>
      <c r="EF219" s="228"/>
      <c r="EG219" s="228" t="s">
        <v>335</v>
      </c>
      <c r="EH219" s="231">
        <v>10.6</v>
      </c>
    </row>
    <row r="220" spans="133:141">
      <c r="EC220" s="227"/>
      <c r="ED220" s="295"/>
      <c r="EE220" s="228"/>
      <c r="EF220" s="228" t="s">
        <v>336</v>
      </c>
      <c r="EG220" s="228" t="s">
        <v>337</v>
      </c>
      <c r="EH220" s="231">
        <v>13.8</v>
      </c>
    </row>
    <row r="221" spans="133:141">
      <c r="EC221" s="227"/>
      <c r="ED221" s="295"/>
      <c r="EE221" s="228"/>
      <c r="EF221" s="228"/>
      <c r="EG221" s="228" t="s">
        <v>338</v>
      </c>
      <c r="EH221" s="231">
        <v>15</v>
      </c>
    </row>
    <row r="222" spans="133:141">
      <c r="EC222" s="227"/>
      <c r="ED222" s="295"/>
      <c r="EE222" s="228"/>
      <c r="EF222" s="228"/>
      <c r="EG222" s="228" t="s">
        <v>339</v>
      </c>
      <c r="EH222" s="231">
        <v>12.5</v>
      </c>
    </row>
    <row r="223" spans="133:141">
      <c r="EC223" s="227"/>
      <c r="ED223" s="295"/>
      <c r="EE223" s="228"/>
      <c r="EF223" s="228"/>
      <c r="EG223" s="228" t="s">
        <v>340</v>
      </c>
      <c r="EH223" s="231">
        <v>7.05</v>
      </c>
    </row>
    <row r="224" spans="133:141">
      <c r="EC224" s="227"/>
      <c r="ED224" s="295"/>
      <c r="EE224" s="228"/>
      <c r="EF224" s="228"/>
      <c r="EG224" s="228" t="s">
        <v>341</v>
      </c>
      <c r="EH224" s="231">
        <v>15</v>
      </c>
      <c r="EJ224" s="305" t="s">
        <v>370</v>
      </c>
      <c r="EK224" s="305" t="s">
        <v>373</v>
      </c>
    </row>
    <row r="225" spans="133:141" ht="15" thickBot="1">
      <c r="EC225" s="300"/>
      <c r="ED225" s="301"/>
      <c r="EE225" s="302"/>
      <c r="EF225" s="302"/>
      <c r="EG225" s="302" t="s">
        <v>342</v>
      </c>
      <c r="EH225" s="303">
        <v>13.8</v>
      </c>
      <c r="EJ225" s="306">
        <f>SUM(EH169:EH225)</f>
        <v>1180.95</v>
      </c>
      <c r="EK225" s="306">
        <f>SUM(EK168,EJ225)</f>
        <v>5681.9309999999996</v>
      </c>
    </row>
    <row r="226" spans="133:141">
      <c r="EC226" s="236" t="s">
        <v>9</v>
      </c>
      <c r="ED226" s="237" t="s">
        <v>1</v>
      </c>
      <c r="EE226" s="237" t="s">
        <v>2</v>
      </c>
      <c r="EF226" s="237" t="s">
        <v>463</v>
      </c>
      <c r="EG226" s="237" t="s">
        <v>464</v>
      </c>
      <c r="EH226" s="238">
        <v>21</v>
      </c>
    </row>
    <row r="227" spans="133:141">
      <c r="EC227" s="361"/>
      <c r="ED227" s="362"/>
      <c r="EE227" s="362"/>
      <c r="EF227" s="362" t="s">
        <v>404</v>
      </c>
      <c r="EG227" s="362" t="s">
        <v>405</v>
      </c>
      <c r="EH227" s="363">
        <v>14</v>
      </c>
    </row>
    <row r="228" spans="133:141">
      <c r="EC228" s="361"/>
      <c r="ED228" s="362"/>
      <c r="EE228" s="362"/>
      <c r="EF228" s="362" t="s">
        <v>508</v>
      </c>
      <c r="EG228" s="362" t="s">
        <v>509</v>
      </c>
      <c r="EH228" s="363">
        <v>4</v>
      </c>
    </row>
    <row r="229" spans="133:141">
      <c r="EC229" s="361"/>
      <c r="ED229" s="362"/>
      <c r="EE229" s="362"/>
      <c r="EF229" s="362" t="s">
        <v>510</v>
      </c>
      <c r="EG229" s="362" t="s">
        <v>511</v>
      </c>
      <c r="EH229" s="363">
        <v>4</v>
      </c>
    </row>
    <row r="230" spans="133:141">
      <c r="EC230" s="361"/>
      <c r="ED230" s="362"/>
      <c r="EE230" s="362"/>
      <c r="EF230" s="362" t="s">
        <v>499</v>
      </c>
      <c r="EG230" s="362" t="s">
        <v>500</v>
      </c>
      <c r="EH230" s="363">
        <v>12</v>
      </c>
    </row>
    <row r="231" spans="133:141">
      <c r="EC231" s="361"/>
      <c r="ED231" s="362"/>
      <c r="EE231" s="362"/>
      <c r="EF231" s="362" t="s">
        <v>515</v>
      </c>
      <c r="EG231" s="362" t="s">
        <v>516</v>
      </c>
      <c r="EH231" s="363">
        <v>29.4</v>
      </c>
    </row>
    <row r="232" spans="133:141">
      <c r="EC232" s="361"/>
      <c r="ED232" s="362"/>
      <c r="EE232" s="362"/>
      <c r="EF232" s="362" t="s">
        <v>501</v>
      </c>
      <c r="EG232" s="362" t="s">
        <v>502</v>
      </c>
      <c r="EH232" s="363">
        <v>4</v>
      </c>
    </row>
    <row r="233" spans="133:141">
      <c r="EC233" s="227"/>
      <c r="ED233" s="228"/>
      <c r="EE233" s="228"/>
      <c r="EF233" s="228" t="s">
        <v>455</v>
      </c>
      <c r="EG233" s="228" t="s">
        <v>456</v>
      </c>
      <c r="EH233" s="231">
        <v>4</v>
      </c>
      <c r="EJ233" s="395" t="s">
        <v>2</v>
      </c>
    </row>
    <row r="234" spans="133:141">
      <c r="EC234" s="227"/>
      <c r="ED234" s="228"/>
      <c r="EE234" s="228"/>
      <c r="EF234" s="228" t="s">
        <v>461</v>
      </c>
      <c r="EG234" s="228" t="s">
        <v>462</v>
      </c>
      <c r="EH234" s="231">
        <v>70</v>
      </c>
      <c r="EJ234" s="306">
        <f>SUM(EH226:EH234)</f>
        <v>162.4</v>
      </c>
    </row>
    <row r="235" spans="133:141">
      <c r="EC235" s="227"/>
      <c r="ED235" s="228"/>
      <c r="EE235" s="228" t="s">
        <v>3</v>
      </c>
      <c r="EF235" s="228" t="s">
        <v>422</v>
      </c>
      <c r="EG235" s="228" t="s">
        <v>423</v>
      </c>
      <c r="EH235" s="231">
        <v>10</v>
      </c>
    </row>
    <row r="236" spans="133:141">
      <c r="EC236" s="227"/>
      <c r="ED236" s="228"/>
      <c r="EE236" s="228"/>
      <c r="EF236" s="228"/>
      <c r="EG236" s="228" t="s">
        <v>452</v>
      </c>
      <c r="EH236" s="231">
        <v>7.14</v>
      </c>
    </row>
    <row r="237" spans="133:141">
      <c r="EC237" s="227"/>
      <c r="ED237" s="228"/>
      <c r="EE237" s="228"/>
      <c r="EF237" s="228" t="s">
        <v>427</v>
      </c>
      <c r="EG237" s="228" t="s">
        <v>427</v>
      </c>
      <c r="EH237" s="231">
        <v>60</v>
      </c>
    </row>
    <row r="238" spans="133:141">
      <c r="EC238" s="227"/>
      <c r="ED238" s="228"/>
      <c r="EE238" s="228"/>
      <c r="EF238" s="228" t="s">
        <v>471</v>
      </c>
      <c r="EG238" s="228" t="s">
        <v>472</v>
      </c>
      <c r="EH238" s="231">
        <v>80</v>
      </c>
    </row>
    <row r="239" spans="133:141">
      <c r="EC239" s="227"/>
      <c r="ED239" s="228"/>
      <c r="EE239" s="228"/>
      <c r="EF239" s="228" t="s">
        <v>457</v>
      </c>
      <c r="EG239" s="228" t="s">
        <v>458</v>
      </c>
      <c r="EH239" s="231">
        <v>3.99</v>
      </c>
    </row>
    <row r="240" spans="133:141">
      <c r="EC240" s="227"/>
      <c r="ED240" s="228"/>
      <c r="EE240" s="228"/>
      <c r="EF240" s="228" t="s">
        <v>492</v>
      </c>
      <c r="EG240" s="228" t="s">
        <v>493</v>
      </c>
      <c r="EH240" s="231">
        <v>8.42</v>
      </c>
    </row>
    <row r="241" spans="133:140">
      <c r="EC241" s="227"/>
      <c r="ED241" s="228"/>
      <c r="EE241" s="228"/>
      <c r="EF241" s="228" t="s">
        <v>406</v>
      </c>
      <c r="EG241" s="228" t="s">
        <v>406</v>
      </c>
      <c r="EH241" s="231">
        <v>119</v>
      </c>
    </row>
    <row r="242" spans="133:140">
      <c r="EC242" s="227"/>
      <c r="ED242" s="228"/>
      <c r="EE242" s="228"/>
      <c r="EF242" s="228"/>
      <c r="EG242" s="228" t="s">
        <v>443</v>
      </c>
      <c r="EH242" s="231">
        <v>31.6</v>
      </c>
    </row>
    <row r="243" spans="133:140">
      <c r="EC243" s="227"/>
      <c r="ED243" s="228"/>
      <c r="EE243" s="228"/>
      <c r="EF243" s="228" t="s">
        <v>407</v>
      </c>
      <c r="EG243" s="228" t="s">
        <v>408</v>
      </c>
      <c r="EH243" s="231">
        <v>95</v>
      </c>
      <c r="EJ243" s="395" t="s">
        <v>3</v>
      </c>
    </row>
    <row r="244" spans="133:140">
      <c r="EC244" s="233"/>
      <c r="ED244" s="296"/>
      <c r="EE244" s="234"/>
      <c r="EF244" s="234" t="s">
        <v>496</v>
      </c>
      <c r="EG244" s="234" t="s">
        <v>497</v>
      </c>
      <c r="EH244" s="235">
        <v>4</v>
      </c>
      <c r="EJ244" s="306">
        <f>SUM(EH235:EH244)</f>
        <v>419.15</v>
      </c>
    </row>
    <row r="245" spans="133:140">
      <c r="EC245" s="233"/>
      <c r="ED245" s="296"/>
      <c r="EE245" s="234" t="s">
        <v>5</v>
      </c>
      <c r="EF245" s="234" t="s">
        <v>409</v>
      </c>
      <c r="EG245" s="234" t="s">
        <v>410</v>
      </c>
      <c r="EH245" s="235">
        <v>8</v>
      </c>
    </row>
    <row r="246" spans="133:140">
      <c r="EC246" s="233"/>
      <c r="ED246" s="296"/>
      <c r="EE246" s="234"/>
      <c r="EF246" s="234" t="s">
        <v>428</v>
      </c>
      <c r="EG246" s="234" t="s">
        <v>503</v>
      </c>
      <c r="EH246" s="235">
        <v>4</v>
      </c>
    </row>
    <row r="247" spans="133:140">
      <c r="EC247" s="233"/>
      <c r="ED247" s="296"/>
      <c r="EE247" s="234"/>
      <c r="EF247" s="234"/>
      <c r="EG247" s="234" t="s">
        <v>429</v>
      </c>
      <c r="EH247" s="235">
        <v>5</v>
      </c>
    </row>
    <row r="248" spans="133:140">
      <c r="EC248" s="233"/>
      <c r="ED248" s="296"/>
      <c r="EE248" s="234"/>
      <c r="EF248" s="234" t="s">
        <v>135</v>
      </c>
      <c r="EG248" s="234" t="s">
        <v>440</v>
      </c>
      <c r="EH248" s="235">
        <v>9</v>
      </c>
    </row>
    <row r="249" spans="133:140">
      <c r="EC249" s="233"/>
      <c r="ED249" s="296"/>
      <c r="EE249" s="234"/>
      <c r="EF249" s="234" t="s">
        <v>504</v>
      </c>
      <c r="EG249" s="234" t="s">
        <v>505</v>
      </c>
      <c r="EH249" s="235">
        <v>4</v>
      </c>
    </row>
    <row r="250" spans="133:140">
      <c r="EC250" s="233"/>
      <c r="ED250" s="296"/>
      <c r="EE250" s="234"/>
      <c r="EF250" s="234" t="s">
        <v>425</v>
      </c>
      <c r="EG250" s="234" t="s">
        <v>426</v>
      </c>
      <c r="EH250" s="235">
        <v>4.9000000000000004</v>
      </c>
    </row>
    <row r="251" spans="133:140">
      <c r="EC251" s="233"/>
      <c r="ED251" s="296"/>
      <c r="EE251" s="234"/>
      <c r="EF251" s="234" t="s">
        <v>506</v>
      </c>
      <c r="EG251" s="234" t="s">
        <v>507</v>
      </c>
      <c r="EH251" s="235">
        <v>4</v>
      </c>
    </row>
    <row r="252" spans="133:140">
      <c r="EC252" s="233"/>
      <c r="ED252" s="296"/>
      <c r="EE252" s="234"/>
      <c r="EF252" s="234" t="s">
        <v>476</v>
      </c>
      <c r="EG252" s="234" t="s">
        <v>476</v>
      </c>
      <c r="EH252" s="235">
        <v>95</v>
      </c>
    </row>
    <row r="253" spans="133:140">
      <c r="EC253" s="233"/>
      <c r="ED253" s="296"/>
      <c r="EE253" s="234"/>
      <c r="EF253" s="234" t="s">
        <v>411</v>
      </c>
      <c r="EG253" s="234" t="s">
        <v>411</v>
      </c>
      <c r="EH253" s="235">
        <v>95</v>
      </c>
    </row>
    <row r="254" spans="133:140">
      <c r="EC254" s="233"/>
      <c r="ED254" s="296"/>
      <c r="EE254" s="234"/>
      <c r="EF254" s="234" t="s">
        <v>441</v>
      </c>
      <c r="EG254" s="234" t="s">
        <v>442</v>
      </c>
      <c r="EH254" s="235">
        <v>50</v>
      </c>
    </row>
    <row r="255" spans="133:140">
      <c r="EC255" s="233"/>
      <c r="ED255" s="296"/>
      <c r="EE255" s="234"/>
      <c r="EF255" s="234" t="s">
        <v>144</v>
      </c>
      <c r="EG255" s="234" t="s">
        <v>416</v>
      </c>
      <c r="EH255" s="235">
        <v>3.9</v>
      </c>
    </row>
    <row r="256" spans="133:140">
      <c r="EC256" s="233"/>
      <c r="ED256" s="296"/>
      <c r="EE256" s="234"/>
      <c r="EF256" s="234" t="s">
        <v>147</v>
      </c>
      <c r="EG256" s="234" t="s">
        <v>417</v>
      </c>
      <c r="EH256" s="235">
        <v>7.98</v>
      </c>
      <c r="EJ256" s="395" t="s">
        <v>5</v>
      </c>
    </row>
    <row r="257" spans="133:142">
      <c r="EC257" s="233"/>
      <c r="ED257" s="296"/>
      <c r="EE257" s="234"/>
      <c r="EF257" s="234"/>
      <c r="EG257" s="234" t="s">
        <v>418</v>
      </c>
      <c r="EH257" s="235">
        <v>5</v>
      </c>
      <c r="EJ257" s="306">
        <f>SUM(EH245:EH257)</f>
        <v>295.77999999999997</v>
      </c>
    </row>
    <row r="258" spans="133:142">
      <c r="EC258" s="233"/>
      <c r="ED258" s="296"/>
      <c r="EE258" s="234" t="s">
        <v>6</v>
      </c>
      <c r="EF258" s="234" t="s">
        <v>156</v>
      </c>
      <c r="EG258" s="234" t="s">
        <v>514</v>
      </c>
      <c r="EH258" s="235">
        <v>8.5</v>
      </c>
    </row>
    <row r="259" spans="133:142">
      <c r="EC259" s="233"/>
      <c r="ED259" s="296"/>
      <c r="EE259" s="234"/>
      <c r="EF259" s="234" t="s">
        <v>194</v>
      </c>
      <c r="EG259" s="234" t="s">
        <v>466</v>
      </c>
      <c r="EH259" s="235">
        <v>5</v>
      </c>
    </row>
    <row r="260" spans="133:142">
      <c r="EC260" s="233"/>
      <c r="ED260" s="296"/>
      <c r="EE260" s="234"/>
      <c r="EF260" s="234" t="s">
        <v>467</v>
      </c>
      <c r="EG260" s="234" t="s">
        <v>468</v>
      </c>
      <c r="EH260" s="235">
        <v>5</v>
      </c>
    </row>
    <row r="261" spans="133:142">
      <c r="EC261" s="233"/>
      <c r="ED261" s="296"/>
      <c r="EE261" s="234"/>
      <c r="EF261" s="234"/>
      <c r="EG261" s="234" t="s">
        <v>473</v>
      </c>
      <c r="EH261" s="235">
        <v>4.9000000000000004</v>
      </c>
    </row>
    <row r="262" spans="133:142">
      <c r="EC262" s="233"/>
      <c r="ED262" s="296"/>
      <c r="EE262" s="234"/>
      <c r="EF262" s="234" t="s">
        <v>453</v>
      </c>
      <c r="EG262" s="234" t="s">
        <v>454</v>
      </c>
      <c r="EH262" s="235">
        <v>87</v>
      </c>
    </row>
    <row r="263" spans="133:142">
      <c r="EC263" s="233"/>
      <c r="ED263" s="296"/>
      <c r="EE263" s="234"/>
      <c r="EF263" s="234" t="s">
        <v>204</v>
      </c>
      <c r="EG263" s="234" t="s">
        <v>419</v>
      </c>
      <c r="EH263" s="235">
        <v>4</v>
      </c>
    </row>
    <row r="264" spans="133:142">
      <c r="EC264" s="233"/>
      <c r="ED264" s="296"/>
      <c r="EE264" s="234"/>
      <c r="EF264" s="234" t="s">
        <v>469</v>
      </c>
      <c r="EG264" s="234" t="s">
        <v>470</v>
      </c>
      <c r="EH264" s="235">
        <v>5</v>
      </c>
    </row>
    <row r="265" spans="133:142">
      <c r="EC265" s="233"/>
      <c r="ED265" s="296"/>
      <c r="EE265" s="234"/>
      <c r="EF265" s="234" t="s">
        <v>420</v>
      </c>
      <c r="EG265" s="234" t="s">
        <v>421</v>
      </c>
      <c r="EH265" s="235">
        <v>4</v>
      </c>
      <c r="EJ265" s="395" t="s">
        <v>6</v>
      </c>
      <c r="EK265" s="342" t="s">
        <v>403</v>
      </c>
      <c r="EL265" s="395" t="s">
        <v>369</v>
      </c>
    </row>
    <row r="266" spans="133:142" ht="15" thickBot="1">
      <c r="EC266" s="233"/>
      <c r="ED266" s="296"/>
      <c r="EE266" s="234"/>
      <c r="EF266" s="234" t="s">
        <v>477</v>
      </c>
      <c r="EG266" s="234" t="s">
        <v>478</v>
      </c>
      <c r="EH266" s="235">
        <v>5</v>
      </c>
      <c r="EJ266" s="306">
        <f>SUM(EH258:EH266)</f>
        <v>128.4</v>
      </c>
      <c r="EK266" s="306">
        <f>SUM(EJ234,EJ244,EJ257,EJ266)</f>
        <v>1005.7299999999999</v>
      </c>
      <c r="EL266" s="306">
        <f>SUM(EH226:EH266)</f>
        <v>1005.7299999999999</v>
      </c>
    </row>
    <row r="267" spans="133:142">
      <c r="EC267" s="236"/>
      <c r="ED267" s="297" t="s">
        <v>8</v>
      </c>
      <c r="EE267" s="237" t="s">
        <v>8</v>
      </c>
      <c r="EF267" s="340" t="s">
        <v>352</v>
      </c>
      <c r="EG267" s="340" t="s">
        <v>353</v>
      </c>
      <c r="EH267" s="341">
        <v>5.72</v>
      </c>
    </row>
    <row r="268" spans="133:142">
      <c r="EC268" s="233"/>
      <c r="ED268" s="296"/>
      <c r="EE268" s="234"/>
      <c r="EF268" s="234" t="s">
        <v>276</v>
      </c>
      <c r="EG268" s="234" t="s">
        <v>354</v>
      </c>
      <c r="EH268" s="235">
        <v>6</v>
      </c>
    </row>
    <row r="269" spans="133:142">
      <c r="EC269" s="233"/>
      <c r="ED269" s="296"/>
      <c r="EE269" s="234"/>
      <c r="EF269" s="234" t="s">
        <v>355</v>
      </c>
      <c r="EG269" s="234" t="s">
        <v>356</v>
      </c>
      <c r="EH269" s="235">
        <v>16.920000000000002</v>
      </c>
    </row>
    <row r="270" spans="133:142">
      <c r="EC270" s="233"/>
      <c r="ED270" s="296"/>
      <c r="EE270" s="234"/>
      <c r="EF270" s="234"/>
      <c r="EG270" s="234" t="s">
        <v>357</v>
      </c>
      <c r="EH270" s="235">
        <v>25.2</v>
      </c>
    </row>
    <row r="271" spans="133:142">
      <c r="EC271" s="233"/>
      <c r="ED271" s="296"/>
      <c r="EE271" s="234"/>
      <c r="EF271" s="234"/>
      <c r="EG271" s="234" t="s">
        <v>358</v>
      </c>
      <c r="EH271" s="235">
        <v>20.7</v>
      </c>
    </row>
    <row r="272" spans="133:142">
      <c r="EC272" s="233"/>
      <c r="ED272" s="296"/>
      <c r="EE272" s="234"/>
      <c r="EF272" s="234" t="s">
        <v>328</v>
      </c>
      <c r="EG272" s="234" t="s">
        <v>359</v>
      </c>
      <c r="EH272" s="235">
        <v>29.81</v>
      </c>
    </row>
    <row r="273" spans="133:141">
      <c r="EC273" s="233"/>
      <c r="ED273" s="296"/>
      <c r="EE273" s="234"/>
      <c r="EF273" s="234"/>
      <c r="EG273" s="234" t="s">
        <v>360</v>
      </c>
      <c r="EH273" s="235">
        <v>5.39</v>
      </c>
      <c r="EJ273" s="305" t="s">
        <v>372</v>
      </c>
      <c r="EK273" s="344" t="s">
        <v>424</v>
      </c>
    </row>
    <row r="274" spans="133:141" ht="15" thickBot="1">
      <c r="EC274" s="229"/>
      <c r="ED274" s="298"/>
      <c r="EE274" s="230"/>
      <c r="EF274" s="230" t="s">
        <v>361</v>
      </c>
      <c r="EG274" s="230" t="s">
        <v>362</v>
      </c>
      <c r="EH274" s="232">
        <v>8.5</v>
      </c>
      <c r="EJ274" s="306">
        <f>SUM(EH267:EH274)</f>
        <v>118.24000000000001</v>
      </c>
      <c r="EK274" s="306">
        <f>SUM(EK266,EJ274)</f>
        <v>1123.9699999999998</v>
      </c>
    </row>
  </sheetData>
  <mergeCells count="15">
    <mergeCell ref="A43:B43"/>
    <mergeCell ref="A1:DY1"/>
    <mergeCell ref="EC2:EH2"/>
    <mergeCell ref="W2:AA2"/>
    <mergeCell ref="AB2:AR2"/>
    <mergeCell ref="A2:B2"/>
    <mergeCell ref="C2:G2"/>
    <mergeCell ref="H2:L2"/>
    <mergeCell ref="M2:Q2"/>
    <mergeCell ref="R2:V2"/>
    <mergeCell ref="AS2:BI2"/>
    <mergeCell ref="BJ2:BZ2"/>
    <mergeCell ref="CA2:CQ2"/>
    <mergeCell ref="CR2:DH2"/>
    <mergeCell ref="DI2:DY2"/>
  </mergeCells>
  <phoneticPr fontId="90" type="noConversion"/>
  <pageMargins left="0.7" right="0.7" top="0.75" bottom="0.75" header="0.3" footer="0.3"/>
  <pageSetup paperSize="9"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2:ER236"/>
  <sheetViews>
    <sheetView showGridLines="0" topLeftCell="A210" workbookViewId="0">
      <selection activeCell="A213" sqref="A213:B214"/>
    </sheetView>
  </sheetViews>
  <sheetFormatPr defaultRowHeight="14"/>
  <cols>
    <col min="1" max="1" width="4.83203125" bestFit="1" customWidth="1"/>
    <col min="2" max="2" width="5" bestFit="1" customWidth="1"/>
    <col min="3" max="4" width="11.08203125" bestFit="1" customWidth="1"/>
    <col min="5" max="7" width="10.08203125" bestFit="1" customWidth="1"/>
    <col min="8" max="8" width="5.08203125" bestFit="1" customWidth="1"/>
    <col min="9" max="10" width="8.58203125" bestFit="1" customWidth="1"/>
    <col min="11" max="11" width="6.58203125" bestFit="1" customWidth="1"/>
    <col min="12" max="12" width="8.58203125" bestFit="1" customWidth="1"/>
    <col min="13" max="13" width="7.58203125" bestFit="1" customWidth="1"/>
    <col min="14" max="15" width="6.08203125" bestFit="1" customWidth="1"/>
    <col min="16" max="17" width="6" bestFit="1" customWidth="1"/>
    <col min="18" max="18" width="5.08203125" bestFit="1" customWidth="1"/>
    <col min="19" max="20" width="6" bestFit="1" customWidth="1"/>
    <col min="21" max="21" width="5.58203125" bestFit="1" customWidth="1"/>
    <col min="22" max="22" width="5.08203125" bestFit="1" customWidth="1"/>
    <col min="23" max="23" width="5.58203125" bestFit="1" customWidth="1"/>
    <col min="24" max="25" width="2.58203125" customWidth="1"/>
    <col min="26" max="26" width="4.83203125" bestFit="1" customWidth="1"/>
    <col min="27" max="27" width="5" bestFit="1" customWidth="1"/>
    <col min="28" max="29" width="11.08203125" bestFit="1" customWidth="1"/>
    <col min="30" max="30" width="10.08203125" bestFit="1" customWidth="1"/>
    <col min="31" max="32" width="8.58203125" bestFit="1" customWidth="1"/>
    <col min="33" max="33" width="5.08203125" bestFit="1" customWidth="1"/>
    <col min="34" max="35" width="8.58203125" bestFit="1" customWidth="1"/>
    <col min="36" max="36" width="6.58203125" bestFit="1" customWidth="1"/>
    <col min="37" max="37" width="8.58203125" bestFit="1" customWidth="1"/>
    <col min="38" max="38" width="7.58203125" bestFit="1" customWidth="1"/>
    <col min="39" max="40" width="6.08203125" bestFit="1" customWidth="1"/>
    <col min="41" max="42" width="6" bestFit="1" customWidth="1"/>
    <col min="43" max="43" width="5.08203125" bestFit="1" customWidth="1"/>
    <col min="44" max="45" width="6" bestFit="1" customWidth="1"/>
    <col min="46" max="46" width="5.58203125" bestFit="1" customWidth="1"/>
    <col min="47" max="47" width="5.08203125" bestFit="1" customWidth="1"/>
    <col min="48" max="48" width="5.58203125" bestFit="1" customWidth="1"/>
    <col min="49" max="50" width="2.58203125" customWidth="1"/>
    <col min="51" max="52" width="5.58203125" customWidth="1"/>
    <col min="53" max="54" width="10.08203125" bestFit="1" customWidth="1"/>
    <col min="55" max="57" width="8.58203125" bestFit="1" customWidth="1"/>
    <col min="58" max="58" width="5.08203125" bestFit="1" customWidth="1"/>
    <col min="59" max="60" width="8.58203125" bestFit="1" customWidth="1"/>
    <col min="61" max="61" width="6.58203125" bestFit="1" customWidth="1"/>
    <col min="62" max="62" width="7.58203125" bestFit="1" customWidth="1"/>
    <col min="63" max="63" width="6.58203125" bestFit="1" customWidth="1"/>
    <col min="64" max="67" width="6.08203125" bestFit="1" customWidth="1"/>
    <col min="68" max="68" width="5.08203125" bestFit="1" customWidth="1"/>
    <col min="69" max="70" width="6.08203125" bestFit="1" customWidth="1"/>
    <col min="71" max="71" width="5.58203125" bestFit="1" customWidth="1"/>
    <col min="72" max="72" width="5.08203125" bestFit="1" customWidth="1"/>
    <col min="73" max="73" width="5.58203125" bestFit="1" customWidth="1"/>
    <col min="74" max="75" width="2.58203125" customWidth="1"/>
    <col min="76" max="77" width="5.58203125" customWidth="1"/>
    <col min="78" max="79" width="10.08203125" bestFit="1" customWidth="1"/>
    <col min="80" max="80" width="8.58203125" bestFit="1" customWidth="1"/>
    <col min="81" max="82" width="7.58203125" bestFit="1" customWidth="1"/>
    <col min="83" max="83" width="4.58203125" customWidth="1"/>
    <col min="84" max="85" width="7.58203125" bestFit="1" customWidth="1"/>
    <col min="86" max="86" width="5.58203125" bestFit="1" customWidth="1"/>
    <col min="87" max="87" width="7.58203125" bestFit="1" customWidth="1"/>
    <col min="88" max="88" width="6.58203125" bestFit="1" customWidth="1"/>
    <col min="89" max="89" width="7.08203125" bestFit="1" customWidth="1"/>
    <col min="90" max="92" width="6" bestFit="1" customWidth="1"/>
    <col min="93" max="93" width="5.08203125" bestFit="1" customWidth="1"/>
    <col min="94" max="95" width="6" bestFit="1" customWidth="1"/>
    <col min="96" max="96" width="5.58203125" bestFit="1" customWidth="1"/>
    <col min="97" max="97" width="5.08203125" bestFit="1" customWidth="1"/>
    <col min="98" max="98" width="5.58203125" bestFit="1" customWidth="1"/>
    <col min="99" max="100" width="2.58203125" customWidth="1"/>
    <col min="101" max="102" width="5.58203125" customWidth="1"/>
    <col min="103" max="103" width="10.08203125" bestFit="1" customWidth="1"/>
    <col min="104" max="104" width="10.08203125" customWidth="1"/>
    <col min="105" max="105" width="8.58203125" bestFit="1" customWidth="1"/>
    <col min="106" max="107" width="7.58203125" bestFit="1" customWidth="1"/>
    <col min="108" max="108" width="4.58203125" customWidth="1"/>
    <col min="109" max="110" width="7.58203125" bestFit="1" customWidth="1"/>
    <col min="111" max="111" width="5.58203125" bestFit="1" customWidth="1"/>
    <col min="112" max="112" width="7.58203125" bestFit="1" customWidth="1"/>
    <col min="113" max="113" width="6.58203125" bestFit="1" customWidth="1"/>
    <col min="114" max="114" width="7.08203125" bestFit="1" customWidth="1"/>
    <col min="115" max="117" width="6" bestFit="1" customWidth="1"/>
    <col min="118" max="118" width="5.08203125" bestFit="1" customWidth="1"/>
    <col min="119" max="120" width="6" bestFit="1" customWidth="1"/>
    <col min="121" max="121" width="5.58203125" bestFit="1" customWidth="1"/>
    <col min="122" max="122" width="5.08203125" bestFit="1" customWidth="1"/>
    <col min="123" max="123" width="5.58203125" bestFit="1" customWidth="1"/>
    <col min="124" max="125" width="2.58203125" customWidth="1"/>
    <col min="126" max="127" width="5.58203125" customWidth="1"/>
    <col min="128" max="129" width="8.58203125" bestFit="1" customWidth="1"/>
    <col min="130" max="132" width="7.58203125" bestFit="1" customWidth="1"/>
    <col min="133" max="133" width="4.58203125" customWidth="1"/>
    <col min="134" max="135" width="6.58203125" bestFit="1" customWidth="1"/>
    <col min="136" max="136" width="5.58203125" bestFit="1" customWidth="1"/>
    <col min="137" max="137" width="6.58203125" bestFit="1" customWidth="1"/>
    <col min="138" max="138" width="5.58203125" bestFit="1" customWidth="1"/>
    <col min="139" max="139" width="7.08203125" bestFit="1" customWidth="1"/>
    <col min="140" max="142" width="6" bestFit="1" customWidth="1"/>
    <col min="143" max="143" width="5.08203125" bestFit="1" customWidth="1"/>
    <col min="144" max="144" width="6" bestFit="1" customWidth="1"/>
    <col min="145" max="146" width="5.58203125" bestFit="1" customWidth="1"/>
    <col min="147" max="147" width="5.08203125" bestFit="1" customWidth="1"/>
    <col min="148" max="148" width="5.58203125" bestFit="1" customWidth="1"/>
  </cols>
  <sheetData>
    <row r="2" spans="1:73" ht="14.5" thickBot="1"/>
    <row r="3" spans="1:73" ht="16.399999999999999" customHeight="1" thickBot="1">
      <c r="A3" s="465" t="s">
        <v>63</v>
      </c>
      <c r="B3" s="466"/>
      <c r="C3" s="469" t="s">
        <v>61</v>
      </c>
      <c r="D3" s="470"/>
      <c r="E3" s="470"/>
      <c r="F3" s="470"/>
      <c r="G3" s="470"/>
      <c r="H3" s="470"/>
      <c r="I3" s="470"/>
      <c r="J3" s="470"/>
      <c r="K3" s="470"/>
      <c r="L3" s="470"/>
      <c r="M3" s="471"/>
      <c r="N3" s="470" t="s">
        <v>62</v>
      </c>
      <c r="O3" s="470"/>
      <c r="P3" s="470"/>
      <c r="Q3" s="470"/>
      <c r="R3" s="470"/>
      <c r="S3" s="470"/>
      <c r="T3" s="470"/>
      <c r="U3" s="470"/>
      <c r="V3" s="470"/>
      <c r="W3" s="472"/>
      <c r="Z3" s="465" t="s">
        <v>64</v>
      </c>
      <c r="AA3" s="466"/>
      <c r="AB3" s="469" t="s">
        <v>61</v>
      </c>
      <c r="AC3" s="470"/>
      <c r="AD3" s="470"/>
      <c r="AE3" s="470"/>
      <c r="AF3" s="470"/>
      <c r="AG3" s="470"/>
      <c r="AH3" s="470"/>
      <c r="AI3" s="470"/>
      <c r="AJ3" s="470"/>
      <c r="AK3" s="470"/>
      <c r="AL3" s="471"/>
      <c r="AM3" s="470" t="s">
        <v>62</v>
      </c>
      <c r="AN3" s="470"/>
      <c r="AO3" s="470"/>
      <c r="AP3" s="470"/>
      <c r="AQ3" s="470"/>
      <c r="AR3" s="470"/>
      <c r="AS3" s="470"/>
      <c r="AT3" s="470"/>
      <c r="AU3" s="470"/>
      <c r="AV3" s="472"/>
      <c r="AY3" s="465" t="s">
        <v>65</v>
      </c>
      <c r="AZ3" s="466"/>
      <c r="BA3" s="469" t="s">
        <v>61</v>
      </c>
      <c r="BB3" s="470"/>
      <c r="BC3" s="470"/>
      <c r="BD3" s="470"/>
      <c r="BE3" s="470"/>
      <c r="BF3" s="470"/>
      <c r="BG3" s="470"/>
      <c r="BH3" s="470"/>
      <c r="BI3" s="470"/>
      <c r="BJ3" s="470"/>
      <c r="BK3" s="471"/>
      <c r="BL3" s="470" t="s">
        <v>62</v>
      </c>
      <c r="BM3" s="470"/>
      <c r="BN3" s="470"/>
      <c r="BO3" s="470"/>
      <c r="BP3" s="470"/>
      <c r="BQ3" s="470"/>
      <c r="BR3" s="470"/>
      <c r="BS3" s="470"/>
      <c r="BT3" s="470"/>
      <c r="BU3" s="472"/>
    </row>
    <row r="4" spans="1:73" ht="66" thickBot="1">
      <c r="A4" s="467"/>
      <c r="B4" s="468"/>
      <c r="C4" s="135" t="s">
        <v>52</v>
      </c>
      <c r="D4" s="136" t="s">
        <v>53</v>
      </c>
      <c r="E4" s="137" t="s">
        <v>51</v>
      </c>
      <c r="F4" s="138" t="s">
        <v>30</v>
      </c>
      <c r="G4" s="139" t="s">
        <v>59</v>
      </c>
      <c r="H4" s="139" t="s">
        <v>56</v>
      </c>
      <c r="I4" s="140" t="s">
        <v>31</v>
      </c>
      <c r="J4" s="141" t="s">
        <v>57</v>
      </c>
      <c r="K4" s="141" t="s">
        <v>58</v>
      </c>
      <c r="L4" s="141" t="s">
        <v>54</v>
      </c>
      <c r="M4" s="265" t="s">
        <v>60</v>
      </c>
      <c r="N4" s="258" t="s">
        <v>53</v>
      </c>
      <c r="O4" s="137" t="s">
        <v>51</v>
      </c>
      <c r="P4" s="138" t="s">
        <v>30</v>
      </c>
      <c r="Q4" s="139" t="s">
        <v>59</v>
      </c>
      <c r="R4" s="139" t="s">
        <v>56</v>
      </c>
      <c r="S4" s="140" t="s">
        <v>31</v>
      </c>
      <c r="T4" s="141" t="s">
        <v>57</v>
      </c>
      <c r="U4" s="141" t="s">
        <v>58</v>
      </c>
      <c r="V4" s="141" t="s">
        <v>54</v>
      </c>
      <c r="W4" s="250" t="s">
        <v>60</v>
      </c>
      <c r="Z4" s="467"/>
      <c r="AA4" s="468"/>
      <c r="AB4" s="135" t="s">
        <v>52</v>
      </c>
      <c r="AC4" s="136" t="s">
        <v>53</v>
      </c>
      <c r="AD4" s="137" t="s">
        <v>51</v>
      </c>
      <c r="AE4" s="138" t="s">
        <v>30</v>
      </c>
      <c r="AF4" s="139" t="s">
        <v>59</v>
      </c>
      <c r="AG4" s="139" t="s">
        <v>56</v>
      </c>
      <c r="AH4" s="140" t="s">
        <v>31</v>
      </c>
      <c r="AI4" s="141" t="s">
        <v>57</v>
      </c>
      <c r="AJ4" s="141" t="s">
        <v>58</v>
      </c>
      <c r="AK4" s="141" t="s">
        <v>54</v>
      </c>
      <c r="AL4" s="265" t="s">
        <v>60</v>
      </c>
      <c r="AM4" s="258" t="s">
        <v>53</v>
      </c>
      <c r="AN4" s="137" t="s">
        <v>51</v>
      </c>
      <c r="AO4" s="138" t="s">
        <v>30</v>
      </c>
      <c r="AP4" s="139" t="s">
        <v>59</v>
      </c>
      <c r="AQ4" s="139" t="s">
        <v>56</v>
      </c>
      <c r="AR4" s="140" t="s">
        <v>31</v>
      </c>
      <c r="AS4" s="141" t="s">
        <v>57</v>
      </c>
      <c r="AT4" s="141" t="s">
        <v>58</v>
      </c>
      <c r="AU4" s="141" t="s">
        <v>54</v>
      </c>
      <c r="AV4" s="250" t="s">
        <v>60</v>
      </c>
      <c r="AY4" s="467"/>
      <c r="AZ4" s="468"/>
      <c r="BA4" s="135" t="s">
        <v>52</v>
      </c>
      <c r="BB4" s="136" t="s">
        <v>53</v>
      </c>
      <c r="BC4" s="137" t="s">
        <v>51</v>
      </c>
      <c r="BD4" s="138" t="s">
        <v>30</v>
      </c>
      <c r="BE4" s="139" t="s">
        <v>59</v>
      </c>
      <c r="BF4" s="139" t="s">
        <v>56</v>
      </c>
      <c r="BG4" s="140" t="s">
        <v>31</v>
      </c>
      <c r="BH4" s="141" t="s">
        <v>57</v>
      </c>
      <c r="BI4" s="141" t="s">
        <v>58</v>
      </c>
      <c r="BJ4" s="141" t="s">
        <v>54</v>
      </c>
      <c r="BK4" s="265" t="s">
        <v>60</v>
      </c>
      <c r="BL4" s="258" t="s">
        <v>53</v>
      </c>
      <c r="BM4" s="137" t="s">
        <v>51</v>
      </c>
      <c r="BN4" s="138" t="s">
        <v>30</v>
      </c>
      <c r="BO4" s="139" t="s">
        <v>59</v>
      </c>
      <c r="BP4" s="139" t="s">
        <v>56</v>
      </c>
      <c r="BQ4" s="140" t="s">
        <v>31</v>
      </c>
      <c r="BR4" s="141" t="s">
        <v>57</v>
      </c>
      <c r="BS4" s="141" t="s">
        <v>58</v>
      </c>
      <c r="BT4" s="141" t="s">
        <v>54</v>
      </c>
      <c r="BU4" s="250" t="s">
        <v>60</v>
      </c>
    </row>
    <row r="5" spans="1:73">
      <c r="A5" s="447">
        <v>2016</v>
      </c>
      <c r="B5" s="134" t="s">
        <v>13</v>
      </c>
      <c r="C5" s="142">
        <v>1016003.921</v>
      </c>
      <c r="D5" s="143">
        <v>973867.84600000014</v>
      </c>
      <c r="E5" s="144">
        <v>35753.889999999956</v>
      </c>
      <c r="F5" s="145">
        <v>15178.276999999982</v>
      </c>
      <c r="G5" s="146">
        <v>15155.178999999982</v>
      </c>
      <c r="H5" s="146">
        <v>23.097999999999999</v>
      </c>
      <c r="I5" s="147">
        <v>20575.609999999997</v>
      </c>
      <c r="J5" s="148">
        <v>14780.760999999999</v>
      </c>
      <c r="K5" s="148">
        <v>0</v>
      </c>
      <c r="L5" s="148">
        <v>5794.8350000000046</v>
      </c>
      <c r="M5" s="266">
        <v>4090.197000000001</v>
      </c>
      <c r="N5" s="259">
        <f t="shared" ref="N5:N21" si="0">IF(AND(ISNUMBER($C5),ISNUMBER(D5)),IF($C5=0,0,D5/$C5),"")</f>
        <v>0.95852764528848722</v>
      </c>
      <c r="O5" s="184">
        <f t="shared" ref="O5:O21" si="1">IF(AND(ISNUMBER($C5),ISNUMBER(E5)),IF($C5=0,0,E5/$C5),"")</f>
        <v>3.5190700804391836E-2</v>
      </c>
      <c r="P5" s="185">
        <f t="shared" ref="P5:P21" si="2">IF(AND(ISNUMBER($C5),ISNUMBER(F5)),IF($C5=0,0,F5/$C5),"")</f>
        <v>1.4939191361644344E-2</v>
      </c>
      <c r="Q5" s="186">
        <f t="shared" ref="Q5:Q21" si="3">IF(AND(ISNUMBER($C5),ISNUMBER(G5)),IF($C5=0,0,G5/$C5),"")</f>
        <v>1.4916457197412709E-2</v>
      </c>
      <c r="R5" s="186">
        <f t="shared" ref="R5:R21" si="4">IF(AND(ISNUMBER($C5),ISNUMBER(H5)),IF($C5=0,0,H5/$C5),"")</f>
        <v>2.2734164231635872E-5</v>
      </c>
      <c r="S5" s="187">
        <f t="shared" ref="S5:S21" si="5">IF(AND(ISNUMBER($C5),ISNUMBER(I5)),IF($C5=0,0,I5/$C5),"")</f>
        <v>2.0251506490003002E-2</v>
      </c>
      <c r="T5" s="188">
        <f t="shared" ref="T5:T21" si="6">IF(AND(ISNUMBER($C5),ISNUMBER(J5)),IF($C5=0,0,J5/$C5),"")</f>
        <v>1.4547936966081846E-2</v>
      </c>
      <c r="U5" s="188">
        <f t="shared" ref="U5:U21" si="7">IF(AND(ISNUMBER($C5),ISNUMBER(K5)),IF($C5=0,0,K5/$C5),"")</f>
        <v>0</v>
      </c>
      <c r="V5" s="188">
        <f t="shared" ref="V5:V21" si="8">IF(AND(ISNUMBER($C5),ISNUMBER(L5)),IF($C5=0,0,L5/$C5),"")</f>
        <v>5.7035557444467819E-3</v>
      </c>
      <c r="W5" s="251">
        <f t="shared" ref="W5:W21" si="9">IF(AND(ISNUMBER($C5),ISNUMBER(M5)),IF($C5=0,0,M5/$C5),"")</f>
        <v>4.0257689123622993E-3</v>
      </c>
      <c r="Z5" s="447">
        <v>2016</v>
      </c>
      <c r="AA5" s="134" t="s">
        <v>13</v>
      </c>
      <c r="AB5" s="142">
        <v>816191.72499999998</v>
      </c>
      <c r="AC5" s="143">
        <v>781763.44700000028</v>
      </c>
      <c r="AD5" s="144">
        <v>28864.871999999956</v>
      </c>
      <c r="AE5" s="145">
        <v>15156.786999999982</v>
      </c>
      <c r="AF5" s="146">
        <v>15155.178999999982</v>
      </c>
      <c r="AG5" s="146">
        <v>1.6080000000000001</v>
      </c>
      <c r="AH5" s="147">
        <v>13708.082999999999</v>
      </c>
      <c r="AI5" s="148">
        <v>10129.503999999999</v>
      </c>
      <c r="AJ5" s="148">
        <v>0</v>
      </c>
      <c r="AK5" s="148">
        <v>3578.5600000000036</v>
      </c>
      <c r="AL5" s="266">
        <v>3630.9860000000008</v>
      </c>
      <c r="AM5" s="259">
        <f t="shared" ref="AM5:AM21" si="10">IF(AND(ISNUMBER($AB5),ISNUMBER(AC5)),IF($AB5=0,0,AC5/$AB5),"")</f>
        <v>0.95781839371135535</v>
      </c>
      <c r="AN5" s="184">
        <f t="shared" ref="AN5:AN21" si="11">IF(AND(ISNUMBER($AB5),ISNUMBER(AD5)),IF($AB5=0,0,AD5/$AB5),"")</f>
        <v>3.5365308316498742E-2</v>
      </c>
      <c r="AO5" s="185">
        <f t="shared" ref="AO5:AO21" si="12">IF(AND(ISNUMBER($AB5),ISNUMBER(AE5)),IF($AB5=0,0,AE5/$AB5),"")</f>
        <v>1.8570130688350193E-2</v>
      </c>
      <c r="AP5" s="186">
        <f t="shared" ref="AP5:AP21" si="13">IF(AND(ISNUMBER($AB5),ISNUMBER(AF5)),IF($AB5=0,0,AF5/$AB5),"")</f>
        <v>1.8568160563009851E-2</v>
      </c>
      <c r="AQ5" s="186">
        <f t="shared" ref="AQ5:AQ21" si="14">IF(AND(ISNUMBER($AB5),ISNUMBER(AG5)),IF($AB5=0,0,AG5/$AB5),"")</f>
        <v>1.9701253403420624E-6</v>
      </c>
      <c r="AR5" s="187">
        <f t="shared" ref="AR5:AR21" si="15">IF(AND(ISNUMBER($AB5),ISNUMBER(AH5)),IF($AB5=0,0,AH5/$AB5),"")</f>
        <v>1.679517517774393E-2</v>
      </c>
      <c r="AS5" s="188">
        <f t="shared" ref="AS5:AS21" si="16">IF(AND(ISNUMBER($AB5),ISNUMBER(AI5)),IF($AB5=0,0,AI5/$AB5),"")</f>
        <v>1.2410691862870821E-2</v>
      </c>
      <c r="AT5" s="188">
        <f t="shared" ref="AT5:AT21" si="17">IF(AND(ISNUMBER($AB5),ISNUMBER(AJ5)),IF($AB5=0,0,AJ5/$AB5),"")</f>
        <v>0</v>
      </c>
      <c r="AU5" s="188">
        <f t="shared" ref="AU5:AU21" si="18">IF(AND(ISNUMBER($AB5),ISNUMBER(AK5)),IF($AB5=0,0,AK5/$AB5),"")</f>
        <v>4.3844600360289166E-3</v>
      </c>
      <c r="AV5" s="251">
        <f t="shared" ref="AV5:AV21" si="19">IF(AND(ISNUMBER($AB5),ISNUMBER(AL5)),IF($AB5=0,0,AL5/$AB5),"")</f>
        <v>4.4486924931761603E-3</v>
      </c>
      <c r="AY5" s="447">
        <v>2016</v>
      </c>
      <c r="AZ5" s="134" t="s">
        <v>13</v>
      </c>
      <c r="BA5" s="142">
        <v>199812.196</v>
      </c>
      <c r="BB5" s="143">
        <v>192104.39899999989</v>
      </c>
      <c r="BC5" s="144">
        <v>6889.0180000000009</v>
      </c>
      <c r="BD5" s="145">
        <v>21.49</v>
      </c>
      <c r="BE5" s="146">
        <v>0</v>
      </c>
      <c r="BF5" s="146">
        <v>21.49</v>
      </c>
      <c r="BG5" s="147">
        <v>6867.5269999999991</v>
      </c>
      <c r="BH5" s="148">
        <v>4651.2570000000005</v>
      </c>
      <c r="BI5" s="148">
        <v>0</v>
      </c>
      <c r="BJ5" s="148">
        <v>2216.275000000001</v>
      </c>
      <c r="BK5" s="266">
        <v>459.21100000000024</v>
      </c>
      <c r="BL5" s="259">
        <f t="shared" ref="BL5:BL21" si="20">IF(AND(ISNUMBER($BA5),ISNUMBER(BB5)),IF($BA5=0,0,BB5/$BA5),"")</f>
        <v>0.96142479210828502</v>
      </c>
      <c r="BM5" s="184">
        <f t="shared" ref="BM5:BM21" si="21">IF(AND(ISNUMBER($BA5),ISNUMBER(BC5)),IF($BA5=0,0,BC5/$BA5),"")</f>
        <v>3.4477465029211736E-2</v>
      </c>
      <c r="BN5" s="185">
        <f t="shared" ref="BN5:BN21" si="22">IF(AND(ISNUMBER($BA5),ISNUMBER(BD5)),IF($BA5=0,0,BD5/$BA5),"")</f>
        <v>1.0755099253300834E-4</v>
      </c>
      <c r="BO5" s="186">
        <f t="shared" ref="BO5:BO21" si="23">IF(AND(ISNUMBER($BA5),ISNUMBER(BE5)),IF($BA5=0,0,BE5/$BA5),"")</f>
        <v>0</v>
      </c>
      <c r="BP5" s="186">
        <f t="shared" ref="BP5:BP21" si="24">IF(AND(ISNUMBER($BA5),ISNUMBER(BF5)),IF($BA5=0,0,BF5/$BA5),"")</f>
        <v>1.0755099253300834E-4</v>
      </c>
      <c r="BQ5" s="187">
        <f t="shared" ref="BQ5:BQ21" si="25">IF(AND(ISNUMBER($BA5),ISNUMBER(BG5)),IF($BA5=0,0,BG5/$BA5),"")</f>
        <v>3.4369909031979208E-2</v>
      </c>
      <c r="BR5" s="188">
        <f t="shared" ref="BR5:BR21" si="26">IF(AND(ISNUMBER($BA5),ISNUMBER(BH5)),IF($BA5=0,0,BH5/$BA5),"")</f>
        <v>2.3278143642443131E-2</v>
      </c>
      <c r="BS5" s="188">
        <f t="shared" ref="BS5:BS21" si="27">IF(AND(ISNUMBER($BA5),ISNUMBER(BI5)),IF($BA5=0,0,BI5/$BA5),"")</f>
        <v>0</v>
      </c>
      <c r="BT5" s="188">
        <f t="shared" ref="BT5:BT21" si="28">IF(AND(ISNUMBER($BA5),ISNUMBER(BJ5)),IF($BA5=0,0,BJ5/$BA5),"")</f>
        <v>1.1091790413033651E-2</v>
      </c>
      <c r="BU5" s="251">
        <f t="shared" ref="BU5:BU21" si="29">IF(AND(ISNUMBER($BA5),ISNUMBER(BK5)),IF($BA5=0,0,BK5/$BA5),"")</f>
        <v>2.2982130680351477E-3</v>
      </c>
    </row>
    <row r="6" spans="1:73">
      <c r="A6" s="448"/>
      <c r="B6" s="130" t="s">
        <v>14</v>
      </c>
      <c r="C6" s="149">
        <v>833622.62900000007</v>
      </c>
      <c r="D6" s="150">
        <v>802289.48200000043</v>
      </c>
      <c r="E6" s="151">
        <v>26021.907000000014</v>
      </c>
      <c r="F6" s="152">
        <v>12997.851000000008</v>
      </c>
      <c r="G6" s="153">
        <v>12753.533000000009</v>
      </c>
      <c r="H6" s="153">
        <v>244.31800000000007</v>
      </c>
      <c r="I6" s="154">
        <v>13024.063999999998</v>
      </c>
      <c r="J6" s="155">
        <v>6695.5</v>
      </c>
      <c r="K6" s="155">
        <v>0</v>
      </c>
      <c r="L6" s="155">
        <v>6328.5709999999999</v>
      </c>
      <c r="M6" s="267">
        <v>3531.665</v>
      </c>
      <c r="N6" s="260">
        <f t="shared" si="0"/>
        <v>0.96241327201303739</v>
      </c>
      <c r="O6" s="189">
        <f t="shared" si="1"/>
        <v>3.1215451806071368E-2</v>
      </c>
      <c r="P6" s="190">
        <f t="shared" si="2"/>
        <v>1.5592008359456382E-2</v>
      </c>
      <c r="Q6" s="191">
        <f t="shared" si="3"/>
        <v>1.5298928503535149E-2</v>
      </c>
      <c r="R6" s="191">
        <f t="shared" si="4"/>
        <v>2.930798559212337E-4</v>
      </c>
      <c r="S6" s="192">
        <f t="shared" si="5"/>
        <v>1.5623453043283447E-2</v>
      </c>
      <c r="T6" s="193">
        <f t="shared" si="6"/>
        <v>8.0318117180093965E-3</v>
      </c>
      <c r="U6" s="193">
        <f t="shared" si="7"/>
        <v>0</v>
      </c>
      <c r="V6" s="193">
        <f t="shared" si="8"/>
        <v>7.5916497223589632E-3</v>
      </c>
      <c r="W6" s="252">
        <f t="shared" si="9"/>
        <v>4.236527269223158E-3</v>
      </c>
      <c r="Z6" s="448"/>
      <c r="AA6" s="130" t="s">
        <v>14</v>
      </c>
      <c r="AB6" s="149">
        <v>666725.43900000001</v>
      </c>
      <c r="AC6" s="150">
        <v>640037.29900000035</v>
      </c>
      <c r="AD6" s="151">
        <v>22135.328000000016</v>
      </c>
      <c r="AE6" s="152">
        <v>12758.733000000009</v>
      </c>
      <c r="AF6" s="153">
        <v>12753.533000000009</v>
      </c>
      <c r="AG6" s="153">
        <v>5.1999999999999993</v>
      </c>
      <c r="AH6" s="154">
        <v>9376.603000000001</v>
      </c>
      <c r="AI6" s="155">
        <v>5445.8</v>
      </c>
      <c r="AJ6" s="155">
        <v>0</v>
      </c>
      <c r="AK6" s="155">
        <v>3930.8099999999995</v>
      </c>
      <c r="AL6" s="267">
        <v>2946.598</v>
      </c>
      <c r="AM6" s="260">
        <f t="shared" si="10"/>
        <v>0.95997131886848608</v>
      </c>
      <c r="AN6" s="189">
        <f t="shared" si="11"/>
        <v>3.3200065132058081E-2</v>
      </c>
      <c r="AO6" s="190">
        <f t="shared" si="12"/>
        <v>1.913641246258193E-2</v>
      </c>
      <c r="AP6" s="191">
        <f t="shared" si="13"/>
        <v>1.9128613150157615E-2</v>
      </c>
      <c r="AQ6" s="191">
        <f t="shared" si="14"/>
        <v>7.7993124243156402E-6</v>
      </c>
      <c r="AR6" s="192">
        <f t="shared" si="15"/>
        <v>1.4063664668418331E-2</v>
      </c>
      <c r="AS6" s="193">
        <f t="shared" si="16"/>
        <v>8.1679799231419454E-3</v>
      </c>
      <c r="AT6" s="193">
        <f t="shared" si="17"/>
        <v>0</v>
      </c>
      <c r="AU6" s="193">
        <f t="shared" si="18"/>
        <v>5.8956952443508003E-3</v>
      </c>
      <c r="AV6" s="252">
        <f t="shared" si="19"/>
        <v>4.4195073828583878E-3</v>
      </c>
      <c r="AY6" s="448"/>
      <c r="AZ6" s="130" t="s">
        <v>14</v>
      </c>
      <c r="BA6" s="149">
        <v>166897.19000000003</v>
      </c>
      <c r="BB6" s="150">
        <v>162252.18300000011</v>
      </c>
      <c r="BC6" s="151">
        <v>3886.5789999999979</v>
      </c>
      <c r="BD6" s="152">
        <v>239.11800000000008</v>
      </c>
      <c r="BE6" s="153">
        <v>0</v>
      </c>
      <c r="BF6" s="153">
        <v>239.11800000000008</v>
      </c>
      <c r="BG6" s="154">
        <v>3647.4609999999984</v>
      </c>
      <c r="BH6" s="155">
        <v>1249.7000000000003</v>
      </c>
      <c r="BI6" s="155">
        <v>0</v>
      </c>
      <c r="BJ6" s="155">
        <v>2397.7610000000009</v>
      </c>
      <c r="BK6" s="267">
        <v>585.06700000000023</v>
      </c>
      <c r="BL6" s="260">
        <f t="shared" si="20"/>
        <v>0.97216845292602039</v>
      </c>
      <c r="BM6" s="189">
        <f t="shared" si="21"/>
        <v>2.3287264453044399E-2</v>
      </c>
      <c r="BN6" s="190">
        <f t="shared" si="22"/>
        <v>1.4327263388916258E-3</v>
      </c>
      <c r="BO6" s="191">
        <f t="shared" si="23"/>
        <v>0</v>
      </c>
      <c r="BP6" s="191">
        <f t="shared" si="24"/>
        <v>1.4327263388916258E-3</v>
      </c>
      <c r="BQ6" s="192">
        <f t="shared" si="25"/>
        <v>2.1854538114152777E-2</v>
      </c>
      <c r="BR6" s="193">
        <f t="shared" si="26"/>
        <v>7.4878432644671852E-3</v>
      </c>
      <c r="BS6" s="193">
        <f t="shared" si="27"/>
        <v>0</v>
      </c>
      <c r="BT6" s="193">
        <f t="shared" si="28"/>
        <v>1.4366694849685608E-2</v>
      </c>
      <c r="BU6" s="252">
        <f t="shared" si="29"/>
        <v>3.5055533289685714E-3</v>
      </c>
    </row>
    <row r="7" spans="1:73">
      <c r="A7" s="448"/>
      <c r="B7" s="131" t="s">
        <v>15</v>
      </c>
      <c r="C7" s="156">
        <v>643939.94599999872</v>
      </c>
      <c r="D7" s="157">
        <v>626595.13799999887</v>
      </c>
      <c r="E7" s="158">
        <v>13699.566999999992</v>
      </c>
      <c r="F7" s="159">
        <v>8697.0520000000033</v>
      </c>
      <c r="G7" s="160">
        <v>8668.4030000000039</v>
      </c>
      <c r="H7" s="160">
        <v>28.649000000000001</v>
      </c>
      <c r="I7" s="161">
        <v>5002.5180000000037</v>
      </c>
      <c r="J7" s="162">
        <v>3052.2759999999998</v>
      </c>
      <c r="K7" s="162">
        <v>0</v>
      </c>
      <c r="L7" s="162">
        <v>1950.2450000000003</v>
      </c>
      <c r="M7" s="268">
        <v>2373.6790000000001</v>
      </c>
      <c r="N7" s="261">
        <f t="shared" si="0"/>
        <v>0.97306455655105473</v>
      </c>
      <c r="O7" s="194">
        <f t="shared" si="1"/>
        <v>2.1274603455024702E-2</v>
      </c>
      <c r="P7" s="195">
        <f t="shared" si="2"/>
        <v>1.3505998585774986E-2</v>
      </c>
      <c r="Q7" s="196">
        <f t="shared" si="3"/>
        <v>1.3461508412152491E-2</v>
      </c>
      <c r="R7" s="196">
        <f t="shared" si="4"/>
        <v>4.4490173622495005E-5</v>
      </c>
      <c r="S7" s="197">
        <f t="shared" si="5"/>
        <v>7.7686095280692742E-3</v>
      </c>
      <c r="T7" s="198">
        <f t="shared" si="6"/>
        <v>4.7400010186664301E-3</v>
      </c>
      <c r="U7" s="198">
        <f t="shared" si="7"/>
        <v>0</v>
      </c>
      <c r="V7" s="198">
        <f t="shared" si="8"/>
        <v>3.0286131682223738E-3</v>
      </c>
      <c r="W7" s="253">
        <f t="shared" si="9"/>
        <v>3.6861806985957739E-3</v>
      </c>
      <c r="Z7" s="448"/>
      <c r="AA7" s="131" t="s">
        <v>15</v>
      </c>
      <c r="AB7" s="156">
        <v>523870.05499999883</v>
      </c>
      <c r="AC7" s="157">
        <v>508164.690999999</v>
      </c>
      <c r="AD7" s="158">
        <v>12605.775999999993</v>
      </c>
      <c r="AE7" s="159">
        <v>8668.4030000000039</v>
      </c>
      <c r="AF7" s="160">
        <v>8668.4030000000039</v>
      </c>
      <c r="AG7" s="160">
        <v>0</v>
      </c>
      <c r="AH7" s="161">
        <v>3937.3760000000038</v>
      </c>
      <c r="AI7" s="162">
        <v>2405.279</v>
      </c>
      <c r="AJ7" s="162">
        <v>0</v>
      </c>
      <c r="AK7" s="162">
        <v>1532.0990000000004</v>
      </c>
      <c r="AL7" s="268">
        <v>1924.1220000000003</v>
      </c>
      <c r="AM7" s="261">
        <f t="shared" si="10"/>
        <v>0.97002049678140156</v>
      </c>
      <c r="AN7" s="194">
        <f t="shared" si="11"/>
        <v>2.4062791678367685E-2</v>
      </c>
      <c r="AO7" s="195">
        <f t="shared" si="12"/>
        <v>1.6546857216337786E-2</v>
      </c>
      <c r="AP7" s="196">
        <f t="shared" si="13"/>
        <v>1.6546857216337786E-2</v>
      </c>
      <c r="AQ7" s="196">
        <f t="shared" si="14"/>
        <v>0</v>
      </c>
      <c r="AR7" s="197">
        <f t="shared" si="15"/>
        <v>7.5159401886408881E-3</v>
      </c>
      <c r="AS7" s="198">
        <f t="shared" si="16"/>
        <v>4.591365696594369E-3</v>
      </c>
      <c r="AT7" s="198">
        <f t="shared" si="17"/>
        <v>0</v>
      </c>
      <c r="AU7" s="198">
        <f t="shared" si="18"/>
        <v>2.9245783097871549E-3</v>
      </c>
      <c r="AV7" s="253">
        <f t="shared" si="19"/>
        <v>3.6728993795990201E-3</v>
      </c>
      <c r="AY7" s="448"/>
      <c r="AZ7" s="131" t="s">
        <v>15</v>
      </c>
      <c r="BA7" s="156">
        <v>120069.89099999993</v>
      </c>
      <c r="BB7" s="157">
        <v>118430.4469999999</v>
      </c>
      <c r="BC7" s="158">
        <v>1093.7910000000002</v>
      </c>
      <c r="BD7" s="159">
        <v>28.649000000000001</v>
      </c>
      <c r="BE7" s="160">
        <v>0</v>
      </c>
      <c r="BF7" s="160">
        <v>28.649000000000001</v>
      </c>
      <c r="BG7" s="161">
        <v>1065.1420000000001</v>
      </c>
      <c r="BH7" s="162">
        <v>646.99700000000007</v>
      </c>
      <c r="BI7" s="162">
        <v>0</v>
      </c>
      <c r="BJ7" s="162">
        <v>418.14600000000002</v>
      </c>
      <c r="BK7" s="268">
        <v>449.55700000000002</v>
      </c>
      <c r="BL7" s="261">
        <f t="shared" si="20"/>
        <v>0.98634591914470848</v>
      </c>
      <c r="BM7" s="194">
        <f t="shared" si="21"/>
        <v>9.1096193299617535E-3</v>
      </c>
      <c r="BN7" s="195">
        <f t="shared" si="22"/>
        <v>2.3860269848999878E-4</v>
      </c>
      <c r="BO7" s="196">
        <f t="shared" si="23"/>
        <v>0</v>
      </c>
      <c r="BP7" s="196">
        <f t="shared" si="24"/>
        <v>2.3860269848999878E-4</v>
      </c>
      <c r="BQ7" s="197">
        <f t="shared" si="25"/>
        <v>8.871016631471754E-3</v>
      </c>
      <c r="BR7" s="198">
        <f t="shared" si="26"/>
        <v>5.3885032676510083E-3</v>
      </c>
      <c r="BS7" s="198">
        <f t="shared" si="27"/>
        <v>0</v>
      </c>
      <c r="BT7" s="198">
        <f t="shared" si="28"/>
        <v>3.4825216923033623E-3</v>
      </c>
      <c r="BU7" s="253">
        <f t="shared" si="29"/>
        <v>3.7441276597810877E-3</v>
      </c>
    </row>
    <row r="8" spans="1:73">
      <c r="A8" s="448"/>
      <c r="B8" s="132" t="s">
        <v>16</v>
      </c>
      <c r="C8" s="163">
        <f t="shared" ref="C8:M8" si="30">IF(COUNT(C5:C7)=0,"",SUM(C5:C7))</f>
        <v>2493566.4959999989</v>
      </c>
      <c r="D8" s="164">
        <f t="shared" si="30"/>
        <v>2402752.4659999995</v>
      </c>
      <c r="E8" s="165">
        <f t="shared" si="30"/>
        <v>75475.363999999958</v>
      </c>
      <c r="F8" s="166">
        <f t="shared" si="30"/>
        <v>36873.179999999993</v>
      </c>
      <c r="G8" s="167">
        <f t="shared" si="30"/>
        <v>36577.114999999998</v>
      </c>
      <c r="H8" s="167">
        <f t="shared" si="30"/>
        <v>296.06500000000005</v>
      </c>
      <c r="I8" s="168">
        <f t="shared" si="30"/>
        <v>38602.192000000003</v>
      </c>
      <c r="J8" s="169">
        <f t="shared" si="30"/>
        <v>24528.536999999997</v>
      </c>
      <c r="K8" s="169">
        <f t="shared" si="30"/>
        <v>0</v>
      </c>
      <c r="L8" s="169">
        <f t="shared" si="30"/>
        <v>14073.651000000005</v>
      </c>
      <c r="M8" s="269">
        <f t="shared" si="30"/>
        <v>9995.5410000000011</v>
      </c>
      <c r="N8" s="262">
        <f t="shared" si="0"/>
        <v>0.96358066642871698</v>
      </c>
      <c r="O8" s="199">
        <f t="shared" si="1"/>
        <v>3.0268037415914974E-2</v>
      </c>
      <c r="P8" s="200">
        <f t="shared" si="2"/>
        <v>1.4787325727687355E-2</v>
      </c>
      <c r="Q8" s="201">
        <f t="shared" si="3"/>
        <v>1.4668594183742199E-2</v>
      </c>
      <c r="R8" s="201">
        <f t="shared" si="4"/>
        <v>1.1873154394515901E-4</v>
      </c>
      <c r="S8" s="202">
        <f t="shared" si="5"/>
        <v>1.5480714896483764E-2</v>
      </c>
      <c r="T8" s="203">
        <f t="shared" si="6"/>
        <v>9.8367286532550554E-3</v>
      </c>
      <c r="U8" s="203">
        <f t="shared" si="7"/>
        <v>0</v>
      </c>
      <c r="V8" s="203">
        <f t="shared" si="8"/>
        <v>5.6439846391006417E-3</v>
      </c>
      <c r="W8" s="254">
        <f t="shared" si="9"/>
        <v>4.0085319625661206E-3</v>
      </c>
      <c r="Z8" s="448"/>
      <c r="AA8" s="132" t="s">
        <v>16</v>
      </c>
      <c r="AB8" s="163">
        <f t="shared" ref="AB8:AL8" si="31">IF(COUNT(AB5:AB7)=0,"",SUM(AB5:AB7))</f>
        <v>2006787.2189999986</v>
      </c>
      <c r="AC8" s="164">
        <f t="shared" si="31"/>
        <v>1929965.4369999997</v>
      </c>
      <c r="AD8" s="165">
        <f t="shared" si="31"/>
        <v>63605.975999999959</v>
      </c>
      <c r="AE8" s="166">
        <f t="shared" si="31"/>
        <v>36583.922999999995</v>
      </c>
      <c r="AF8" s="167">
        <f t="shared" si="31"/>
        <v>36577.114999999998</v>
      </c>
      <c r="AG8" s="167">
        <f t="shared" si="31"/>
        <v>6.8079999999999998</v>
      </c>
      <c r="AH8" s="168">
        <f t="shared" si="31"/>
        <v>27022.062000000005</v>
      </c>
      <c r="AI8" s="169">
        <f t="shared" si="31"/>
        <v>17980.582999999999</v>
      </c>
      <c r="AJ8" s="169">
        <f t="shared" si="31"/>
        <v>0</v>
      </c>
      <c r="AK8" s="169">
        <f t="shared" si="31"/>
        <v>9041.4690000000028</v>
      </c>
      <c r="AL8" s="269">
        <f t="shared" si="31"/>
        <v>8501.7060000000019</v>
      </c>
      <c r="AM8" s="262">
        <f t="shared" si="10"/>
        <v>0.96171901969842122</v>
      </c>
      <c r="AN8" s="199">
        <f t="shared" si="11"/>
        <v>3.1695426100877513E-2</v>
      </c>
      <c r="AO8" s="200">
        <f t="shared" si="12"/>
        <v>1.8230095674134358E-2</v>
      </c>
      <c r="AP8" s="201">
        <f t="shared" si="13"/>
        <v>1.822670318691123E-2</v>
      </c>
      <c r="AQ8" s="201">
        <f t="shared" si="14"/>
        <v>3.3924872231309564E-6</v>
      </c>
      <c r="AR8" s="202">
        <f t="shared" si="15"/>
        <v>1.3465334911523583E-2</v>
      </c>
      <c r="AS8" s="203">
        <f t="shared" si="16"/>
        <v>8.95988514864067E-3</v>
      </c>
      <c r="AT8" s="203">
        <f t="shared" si="17"/>
        <v>0</v>
      </c>
      <c r="AU8" s="203">
        <f t="shared" si="18"/>
        <v>4.5054447797935717E-3</v>
      </c>
      <c r="AV8" s="254">
        <f t="shared" si="19"/>
        <v>4.2364760546145415E-3</v>
      </c>
      <c r="AY8" s="448"/>
      <c r="AZ8" s="132" t="s">
        <v>16</v>
      </c>
      <c r="BA8" s="163">
        <f t="shared" ref="BA8:BK8" si="32">IF(COUNT(BA5:BA7)=0,"",SUM(BA5:BA7))</f>
        <v>486779.277</v>
      </c>
      <c r="BB8" s="164">
        <f t="shared" si="32"/>
        <v>472787.02899999986</v>
      </c>
      <c r="BC8" s="165">
        <f t="shared" si="32"/>
        <v>11869.387999999999</v>
      </c>
      <c r="BD8" s="166">
        <f t="shared" si="32"/>
        <v>289.25700000000006</v>
      </c>
      <c r="BE8" s="167">
        <f t="shared" si="32"/>
        <v>0</v>
      </c>
      <c r="BF8" s="167">
        <f t="shared" si="32"/>
        <v>289.25700000000006</v>
      </c>
      <c r="BG8" s="168">
        <f t="shared" si="32"/>
        <v>11580.129999999997</v>
      </c>
      <c r="BH8" s="169">
        <f t="shared" si="32"/>
        <v>6547.9540000000006</v>
      </c>
      <c r="BI8" s="169">
        <f t="shared" si="32"/>
        <v>0</v>
      </c>
      <c r="BJ8" s="169">
        <f t="shared" si="32"/>
        <v>5032.1820000000016</v>
      </c>
      <c r="BK8" s="269">
        <f t="shared" si="32"/>
        <v>1493.8350000000005</v>
      </c>
      <c r="BL8" s="262">
        <f t="shared" si="20"/>
        <v>0.97125545671082436</v>
      </c>
      <c r="BM8" s="199">
        <f t="shared" si="21"/>
        <v>2.4383511297256803E-2</v>
      </c>
      <c r="BN8" s="200">
        <f t="shared" si="22"/>
        <v>5.9422619997851725E-4</v>
      </c>
      <c r="BO8" s="201">
        <f t="shared" si="23"/>
        <v>0</v>
      </c>
      <c r="BP8" s="201">
        <f t="shared" si="24"/>
        <v>5.9422619997851725E-4</v>
      </c>
      <c r="BQ8" s="202">
        <f t="shared" si="25"/>
        <v>2.3789283042959113E-2</v>
      </c>
      <c r="BR8" s="203">
        <f t="shared" si="26"/>
        <v>1.3451587422444856E-2</v>
      </c>
      <c r="BS8" s="203">
        <f t="shared" si="27"/>
        <v>0</v>
      </c>
      <c r="BT8" s="203">
        <f t="shared" si="28"/>
        <v>1.0337707946429284E-2</v>
      </c>
      <c r="BU8" s="254">
        <f t="shared" si="29"/>
        <v>3.0688138763967977E-3</v>
      </c>
    </row>
    <row r="9" spans="1:73">
      <c r="A9" s="448"/>
      <c r="B9" s="129" t="s">
        <v>17</v>
      </c>
      <c r="C9" s="170">
        <v>592487.25300000072</v>
      </c>
      <c r="D9" s="171">
        <v>582301.58100000012</v>
      </c>
      <c r="E9" s="172">
        <v>7448.0970000000088</v>
      </c>
      <c r="F9" s="173">
        <v>6577.2490000000034</v>
      </c>
      <c r="G9" s="174">
        <v>6577.1670000000031</v>
      </c>
      <c r="H9" s="174">
        <v>8.2000000000000003E-2</v>
      </c>
      <c r="I9" s="175">
        <v>870.84899999999993</v>
      </c>
      <c r="J9" s="176">
        <v>870.84899999999993</v>
      </c>
      <c r="K9" s="176">
        <v>0</v>
      </c>
      <c r="L9" s="176">
        <v>0</v>
      </c>
      <c r="M9" s="270">
        <v>1356.568</v>
      </c>
      <c r="N9" s="263">
        <f t="shared" si="0"/>
        <v>0.98280862255107349</v>
      </c>
      <c r="O9" s="204">
        <f t="shared" si="1"/>
        <v>1.2570898297452485E-2</v>
      </c>
      <c r="P9" s="205">
        <f t="shared" si="2"/>
        <v>1.1101081021906805E-2</v>
      </c>
      <c r="Q9" s="206">
        <f t="shared" si="3"/>
        <v>1.1100942622304813E-2</v>
      </c>
      <c r="R9" s="206">
        <f t="shared" si="4"/>
        <v>1.3839960199109954E-7</v>
      </c>
      <c r="S9" s="207">
        <f t="shared" si="5"/>
        <v>1.4698189633456957E-3</v>
      </c>
      <c r="T9" s="208">
        <f t="shared" si="6"/>
        <v>1.4698189633456957E-3</v>
      </c>
      <c r="U9" s="208">
        <f t="shared" si="7"/>
        <v>0</v>
      </c>
      <c r="V9" s="208">
        <f t="shared" si="8"/>
        <v>0</v>
      </c>
      <c r="W9" s="255">
        <f t="shared" si="9"/>
        <v>2.2896155033397796E-3</v>
      </c>
      <c r="Z9" s="448"/>
      <c r="AA9" s="129" t="s">
        <v>17</v>
      </c>
      <c r="AB9" s="170">
        <v>476820.58600000065</v>
      </c>
      <c r="AC9" s="171">
        <v>467612.65200000006</v>
      </c>
      <c r="AD9" s="172">
        <v>6567.852000000009</v>
      </c>
      <c r="AE9" s="173">
        <v>5897.4160000000038</v>
      </c>
      <c r="AF9" s="174">
        <v>5897.3340000000035</v>
      </c>
      <c r="AG9" s="174">
        <v>8.2000000000000003E-2</v>
      </c>
      <c r="AH9" s="175">
        <v>670.4369999999999</v>
      </c>
      <c r="AI9" s="176">
        <v>670.4369999999999</v>
      </c>
      <c r="AJ9" s="176">
        <v>0</v>
      </c>
      <c r="AK9" s="176">
        <v>0</v>
      </c>
      <c r="AL9" s="270">
        <v>1310.338</v>
      </c>
      <c r="AM9" s="263">
        <f t="shared" si="10"/>
        <v>0.98068889164948814</v>
      </c>
      <c r="AN9" s="204">
        <f t="shared" si="11"/>
        <v>1.3774262674137144E-2</v>
      </c>
      <c r="AO9" s="205">
        <f t="shared" si="12"/>
        <v>1.2368207609224312E-2</v>
      </c>
      <c r="AP9" s="206">
        <f t="shared" si="13"/>
        <v>1.2368035636783507E-2</v>
      </c>
      <c r="AQ9" s="206">
        <f t="shared" si="14"/>
        <v>1.7197244080397128E-7</v>
      </c>
      <c r="AR9" s="207">
        <f t="shared" si="15"/>
        <v>1.406057162137708E-3</v>
      </c>
      <c r="AS9" s="208">
        <f t="shared" si="16"/>
        <v>1.406057162137708E-3</v>
      </c>
      <c r="AT9" s="208">
        <f t="shared" si="17"/>
        <v>0</v>
      </c>
      <c r="AU9" s="208">
        <f t="shared" si="18"/>
        <v>0</v>
      </c>
      <c r="AV9" s="255">
        <f t="shared" si="19"/>
        <v>2.7480734650999279E-3</v>
      </c>
      <c r="AY9" s="448"/>
      <c r="AZ9" s="129" t="s">
        <v>17</v>
      </c>
      <c r="BA9" s="170">
        <v>115666.66700000006</v>
      </c>
      <c r="BB9" s="171">
        <v>114688.92900000008</v>
      </c>
      <c r="BC9" s="172">
        <v>880.24499999999989</v>
      </c>
      <c r="BD9" s="173">
        <v>679.83299999999997</v>
      </c>
      <c r="BE9" s="174">
        <v>679.83299999999997</v>
      </c>
      <c r="BF9" s="174">
        <v>0</v>
      </c>
      <c r="BG9" s="175">
        <v>200.41200000000001</v>
      </c>
      <c r="BH9" s="176">
        <v>200.41200000000001</v>
      </c>
      <c r="BI9" s="176">
        <v>0</v>
      </c>
      <c r="BJ9" s="176">
        <v>0</v>
      </c>
      <c r="BK9" s="270">
        <v>46.230000000000004</v>
      </c>
      <c r="BL9" s="263">
        <f t="shared" si="20"/>
        <v>0.99154693374193981</v>
      </c>
      <c r="BM9" s="204">
        <f t="shared" si="21"/>
        <v>7.6101872979533461E-3</v>
      </c>
      <c r="BN9" s="205">
        <f t="shared" si="22"/>
        <v>5.8775187150503748E-3</v>
      </c>
      <c r="BO9" s="206">
        <f t="shared" si="23"/>
        <v>5.8775187150503748E-3</v>
      </c>
      <c r="BP9" s="206">
        <f t="shared" si="24"/>
        <v>0</v>
      </c>
      <c r="BQ9" s="207">
        <f t="shared" si="25"/>
        <v>1.7326685829029715E-3</v>
      </c>
      <c r="BR9" s="208">
        <f t="shared" si="26"/>
        <v>1.7326685829029715E-3</v>
      </c>
      <c r="BS9" s="208">
        <f t="shared" si="27"/>
        <v>0</v>
      </c>
      <c r="BT9" s="208">
        <f t="shared" si="28"/>
        <v>0</v>
      </c>
      <c r="BU9" s="255">
        <f t="shared" si="29"/>
        <v>3.9968299596633127E-4</v>
      </c>
    </row>
    <row r="10" spans="1:73">
      <c r="A10" s="448"/>
      <c r="B10" s="130" t="s">
        <v>18</v>
      </c>
      <c r="C10" s="149">
        <v>458284.13100000028</v>
      </c>
      <c r="D10" s="150">
        <v>451508.15800000005</v>
      </c>
      <c r="E10" s="151">
        <v>5568.699999999998</v>
      </c>
      <c r="F10" s="152">
        <v>1098.7709999999995</v>
      </c>
      <c r="G10" s="153">
        <v>1097.7629999999995</v>
      </c>
      <c r="H10" s="153">
        <v>1.008</v>
      </c>
      <c r="I10" s="154">
        <v>4469.9289999999983</v>
      </c>
      <c r="J10" s="155">
        <v>1034.8400000000001</v>
      </c>
      <c r="K10" s="155">
        <v>0</v>
      </c>
      <c r="L10" s="155">
        <v>3435.0879999999997</v>
      </c>
      <c r="M10" s="267">
        <v>257.22799999999995</v>
      </c>
      <c r="N10" s="260">
        <f t="shared" si="0"/>
        <v>0.98521447167455989</v>
      </c>
      <c r="O10" s="189">
        <f t="shared" si="1"/>
        <v>1.2151195346539273E-2</v>
      </c>
      <c r="P10" s="190">
        <f t="shared" si="2"/>
        <v>2.3975759265380254E-3</v>
      </c>
      <c r="Q10" s="191">
        <f t="shared" si="3"/>
        <v>2.3953764176922782E-3</v>
      </c>
      <c r="R10" s="191">
        <f t="shared" si="4"/>
        <v>2.1995088457470488E-6</v>
      </c>
      <c r="S10" s="192">
        <f t="shared" si="5"/>
        <v>9.7536194200012472E-3</v>
      </c>
      <c r="T10" s="193">
        <f t="shared" si="6"/>
        <v>2.2580751328699169E-3</v>
      </c>
      <c r="U10" s="193">
        <f t="shared" si="7"/>
        <v>0</v>
      </c>
      <c r="V10" s="193">
        <f t="shared" si="8"/>
        <v>7.4955421050789074E-3</v>
      </c>
      <c r="W10" s="252">
        <f t="shared" si="9"/>
        <v>5.6128498152164857E-4</v>
      </c>
      <c r="Z10" s="448"/>
      <c r="AA10" s="130" t="s">
        <v>18</v>
      </c>
      <c r="AB10" s="149">
        <v>359271.31300000031</v>
      </c>
      <c r="AC10" s="150">
        <v>353835.60100000008</v>
      </c>
      <c r="AD10" s="151">
        <v>4443.757999999998</v>
      </c>
      <c r="AE10" s="152">
        <v>1098.7669999999996</v>
      </c>
      <c r="AF10" s="153">
        <v>1097.7589999999996</v>
      </c>
      <c r="AG10" s="153">
        <v>1.008</v>
      </c>
      <c r="AH10" s="154">
        <v>3344.9909999999986</v>
      </c>
      <c r="AI10" s="155">
        <v>557.92899999999997</v>
      </c>
      <c r="AJ10" s="155">
        <v>0</v>
      </c>
      <c r="AK10" s="155">
        <v>2787.058</v>
      </c>
      <c r="AL10" s="267">
        <v>246.90599999999998</v>
      </c>
      <c r="AM10" s="260">
        <f t="shared" si="10"/>
        <v>0.98487017525944176</v>
      </c>
      <c r="AN10" s="189">
        <f t="shared" si="11"/>
        <v>1.2368808305048263E-2</v>
      </c>
      <c r="AO10" s="190">
        <f t="shared" si="12"/>
        <v>3.0583209965333322E-3</v>
      </c>
      <c r="AP10" s="191">
        <f t="shared" si="13"/>
        <v>3.0555153174726159E-3</v>
      </c>
      <c r="AQ10" s="191">
        <f t="shared" si="14"/>
        <v>2.8056790607158749E-6</v>
      </c>
      <c r="AR10" s="192">
        <f t="shared" si="15"/>
        <v>9.3104873085149316E-3</v>
      </c>
      <c r="AS10" s="193">
        <f t="shared" si="16"/>
        <v>1.5529461435180034E-3</v>
      </c>
      <c r="AT10" s="193">
        <f t="shared" si="17"/>
        <v>0</v>
      </c>
      <c r="AU10" s="193">
        <f t="shared" si="18"/>
        <v>7.7575300313498657E-3</v>
      </c>
      <c r="AV10" s="252">
        <f t="shared" si="19"/>
        <v>6.8724106563999377E-4</v>
      </c>
      <c r="AY10" s="448"/>
      <c r="AZ10" s="130" t="s">
        <v>18</v>
      </c>
      <c r="BA10" s="149">
        <v>99012.817999999956</v>
      </c>
      <c r="BB10" s="150">
        <v>97672.556999999942</v>
      </c>
      <c r="BC10" s="151">
        <v>1124.9420000000002</v>
      </c>
      <c r="BD10" s="152">
        <v>4.0000000000000001E-3</v>
      </c>
      <c r="BE10" s="153">
        <v>4.0000000000000001E-3</v>
      </c>
      <c r="BF10" s="153">
        <v>0</v>
      </c>
      <c r="BG10" s="154">
        <v>1124.9380000000001</v>
      </c>
      <c r="BH10" s="155">
        <v>476.91100000000006</v>
      </c>
      <c r="BI10" s="155">
        <v>0</v>
      </c>
      <c r="BJ10" s="155">
        <v>648.03</v>
      </c>
      <c r="BK10" s="267">
        <v>10.322000000000001</v>
      </c>
      <c r="BL10" s="260">
        <f t="shared" si="20"/>
        <v>0.98646376270191594</v>
      </c>
      <c r="BM10" s="189">
        <f t="shared" si="21"/>
        <v>1.1361579467418054E-2</v>
      </c>
      <c r="BN10" s="190">
        <f t="shared" si="22"/>
        <v>4.0398809778346091E-8</v>
      </c>
      <c r="BO10" s="191">
        <f t="shared" si="23"/>
        <v>4.0398809778346091E-8</v>
      </c>
      <c r="BP10" s="191">
        <f t="shared" si="24"/>
        <v>0</v>
      </c>
      <c r="BQ10" s="192">
        <f t="shared" si="25"/>
        <v>1.1361539068608274E-2</v>
      </c>
      <c r="BR10" s="193">
        <f t="shared" si="26"/>
        <v>4.8166591925502033E-3</v>
      </c>
      <c r="BS10" s="193">
        <f t="shared" si="27"/>
        <v>0</v>
      </c>
      <c r="BT10" s="193">
        <f t="shared" si="28"/>
        <v>6.544910175165404E-3</v>
      </c>
      <c r="BU10" s="252">
        <f t="shared" si="29"/>
        <v>1.0424912863302209E-4</v>
      </c>
    </row>
    <row r="11" spans="1:73">
      <c r="A11" s="448"/>
      <c r="B11" s="131" t="s">
        <v>19</v>
      </c>
      <c r="C11" s="156">
        <v>381699.95500000054</v>
      </c>
      <c r="D11" s="157">
        <v>378529.12800000038</v>
      </c>
      <c r="E11" s="158">
        <v>2579.5670000000005</v>
      </c>
      <c r="F11" s="159">
        <v>1772.9120000000007</v>
      </c>
      <c r="G11" s="160">
        <v>1769.0160000000008</v>
      </c>
      <c r="H11" s="160">
        <v>3.8959999999999999</v>
      </c>
      <c r="I11" s="161">
        <v>806.65700000000015</v>
      </c>
      <c r="J11" s="162">
        <v>806.65700000000015</v>
      </c>
      <c r="K11" s="162">
        <v>0</v>
      </c>
      <c r="L11" s="162">
        <v>0</v>
      </c>
      <c r="M11" s="268">
        <v>173.22199999999998</v>
      </c>
      <c r="N11" s="261">
        <f t="shared" si="0"/>
        <v>0.9916928808650235</v>
      </c>
      <c r="O11" s="194">
        <f t="shared" si="1"/>
        <v>6.7581013993045841E-3</v>
      </c>
      <c r="P11" s="195">
        <f t="shared" si="2"/>
        <v>4.6447791695443039E-3</v>
      </c>
      <c r="Q11" s="196">
        <f t="shared" si="3"/>
        <v>4.6345721995172838E-3</v>
      </c>
      <c r="R11" s="196">
        <f t="shared" si="4"/>
        <v>1.0206970027020292E-5</v>
      </c>
      <c r="S11" s="197">
        <f t="shared" si="5"/>
        <v>2.1133274694779543E-3</v>
      </c>
      <c r="T11" s="198">
        <f t="shared" si="6"/>
        <v>2.1133274694779543E-3</v>
      </c>
      <c r="U11" s="198">
        <f t="shared" si="7"/>
        <v>0</v>
      </c>
      <c r="V11" s="198">
        <f t="shared" si="8"/>
        <v>0</v>
      </c>
      <c r="W11" s="253">
        <f t="shared" si="9"/>
        <v>4.5381718737692736E-4</v>
      </c>
      <c r="Z11" s="448"/>
      <c r="AA11" s="131" t="s">
        <v>19</v>
      </c>
      <c r="AB11" s="156">
        <v>318767.80100000044</v>
      </c>
      <c r="AC11" s="157">
        <v>315909.89800000028</v>
      </c>
      <c r="AD11" s="158">
        <v>2378.4370000000004</v>
      </c>
      <c r="AE11" s="159">
        <v>1772.9120000000007</v>
      </c>
      <c r="AF11" s="160">
        <v>1769.0160000000008</v>
      </c>
      <c r="AG11" s="160">
        <v>3.8959999999999999</v>
      </c>
      <c r="AH11" s="161">
        <v>605.52700000000016</v>
      </c>
      <c r="AI11" s="162">
        <v>605.52700000000016</v>
      </c>
      <c r="AJ11" s="162">
        <v>0</v>
      </c>
      <c r="AK11" s="162">
        <v>0</v>
      </c>
      <c r="AL11" s="268">
        <v>119.553</v>
      </c>
      <c r="AM11" s="261">
        <f t="shared" si="10"/>
        <v>0.9910345304919923</v>
      </c>
      <c r="AN11" s="194">
        <f t="shared" si="11"/>
        <v>7.4613464488528973E-3</v>
      </c>
      <c r="AO11" s="195">
        <f t="shared" si="12"/>
        <v>5.5617662588198433E-3</v>
      </c>
      <c r="AP11" s="196">
        <f t="shared" si="13"/>
        <v>5.549544196278464E-3</v>
      </c>
      <c r="AQ11" s="196">
        <f t="shared" si="14"/>
        <v>1.2222062541379437E-5</v>
      </c>
      <c r="AR11" s="197">
        <f t="shared" si="15"/>
        <v>1.8995864641924713E-3</v>
      </c>
      <c r="AS11" s="198">
        <f t="shared" si="16"/>
        <v>1.8995864641924713E-3</v>
      </c>
      <c r="AT11" s="198">
        <f t="shared" si="17"/>
        <v>0</v>
      </c>
      <c r="AU11" s="198">
        <f t="shared" si="18"/>
        <v>0</v>
      </c>
      <c r="AV11" s="253">
        <f t="shared" si="19"/>
        <v>3.7504729030018888E-4</v>
      </c>
      <c r="AY11" s="448"/>
      <c r="AZ11" s="131" t="s">
        <v>19</v>
      </c>
      <c r="BA11" s="156">
        <v>62932.154000000075</v>
      </c>
      <c r="BB11" s="157">
        <v>62619.230000000069</v>
      </c>
      <c r="BC11" s="158">
        <v>201.13</v>
      </c>
      <c r="BD11" s="159">
        <v>0</v>
      </c>
      <c r="BE11" s="160">
        <v>0</v>
      </c>
      <c r="BF11" s="160">
        <v>0</v>
      </c>
      <c r="BG11" s="161">
        <v>201.13</v>
      </c>
      <c r="BH11" s="162">
        <v>201.13</v>
      </c>
      <c r="BI11" s="162">
        <v>0</v>
      </c>
      <c r="BJ11" s="162">
        <v>0</v>
      </c>
      <c r="BK11" s="268">
        <v>53.66899999999999</v>
      </c>
      <c r="BL11" s="261">
        <f t="shared" si="20"/>
        <v>0.99502759749809289</v>
      </c>
      <c r="BM11" s="194">
        <f t="shared" si="21"/>
        <v>3.1959815009668944E-3</v>
      </c>
      <c r="BN11" s="195">
        <f t="shared" si="22"/>
        <v>0</v>
      </c>
      <c r="BO11" s="196">
        <f t="shared" si="23"/>
        <v>0</v>
      </c>
      <c r="BP11" s="196">
        <f t="shared" si="24"/>
        <v>0</v>
      </c>
      <c r="BQ11" s="197">
        <f t="shared" si="25"/>
        <v>3.1959815009668944E-3</v>
      </c>
      <c r="BR11" s="198">
        <f t="shared" si="26"/>
        <v>3.1959815009668944E-3</v>
      </c>
      <c r="BS11" s="198">
        <f t="shared" si="27"/>
        <v>0</v>
      </c>
      <c r="BT11" s="198">
        <f t="shared" si="28"/>
        <v>0</v>
      </c>
      <c r="BU11" s="253">
        <f t="shared" si="29"/>
        <v>8.5280729466212014E-4</v>
      </c>
    </row>
    <row r="12" spans="1:73">
      <c r="A12" s="448"/>
      <c r="B12" s="132" t="s">
        <v>20</v>
      </c>
      <c r="C12" s="163">
        <f t="shared" ref="C12:M12" si="33">IF(COUNT(C9:C11)=0,"",SUM(C9:C11))</f>
        <v>1432471.3390000015</v>
      </c>
      <c r="D12" s="164">
        <f t="shared" si="33"/>
        <v>1412338.8670000006</v>
      </c>
      <c r="E12" s="165">
        <f t="shared" si="33"/>
        <v>15596.364000000007</v>
      </c>
      <c r="F12" s="166">
        <f t="shared" si="33"/>
        <v>9448.9320000000043</v>
      </c>
      <c r="G12" s="167">
        <f t="shared" si="33"/>
        <v>9443.9460000000036</v>
      </c>
      <c r="H12" s="167">
        <f t="shared" si="33"/>
        <v>4.9859999999999998</v>
      </c>
      <c r="I12" s="168">
        <f t="shared" si="33"/>
        <v>6147.4349999999986</v>
      </c>
      <c r="J12" s="169">
        <f t="shared" si="33"/>
        <v>2712.3460000000005</v>
      </c>
      <c r="K12" s="169">
        <f t="shared" si="33"/>
        <v>0</v>
      </c>
      <c r="L12" s="169">
        <f t="shared" si="33"/>
        <v>3435.0879999999997</v>
      </c>
      <c r="M12" s="269">
        <f t="shared" si="33"/>
        <v>1787.0179999999998</v>
      </c>
      <c r="N12" s="262">
        <f t="shared" si="0"/>
        <v>0.9859456371294274</v>
      </c>
      <c r="O12" s="199">
        <f t="shared" si="1"/>
        <v>1.0887731974370755E-2</v>
      </c>
      <c r="P12" s="200">
        <f t="shared" si="2"/>
        <v>6.5962450645583176E-3</v>
      </c>
      <c r="Q12" s="201">
        <f t="shared" si="3"/>
        <v>6.5927643666453791E-3</v>
      </c>
      <c r="R12" s="201">
        <f t="shared" si="4"/>
        <v>3.480697912937436E-6</v>
      </c>
      <c r="S12" s="202">
        <f t="shared" si="5"/>
        <v>4.2914890040951755E-3</v>
      </c>
      <c r="T12" s="203">
        <f t="shared" si="6"/>
        <v>1.8934731370565995E-3</v>
      </c>
      <c r="U12" s="203">
        <f t="shared" si="7"/>
        <v>0</v>
      </c>
      <c r="V12" s="203">
        <f t="shared" si="8"/>
        <v>2.3980151689443302E-3</v>
      </c>
      <c r="W12" s="254">
        <f t="shared" si="9"/>
        <v>1.2475069841519516E-3</v>
      </c>
      <c r="Z12" s="448"/>
      <c r="AA12" s="132" t="s">
        <v>20</v>
      </c>
      <c r="AB12" s="163">
        <f t="shared" ref="AB12:AL12" si="34">IF(COUNT(AB9:AB11)=0,"",SUM(AB9:AB11))</f>
        <v>1154859.7000000014</v>
      </c>
      <c r="AC12" s="164">
        <f t="shared" si="34"/>
        <v>1137358.1510000005</v>
      </c>
      <c r="AD12" s="165">
        <f t="shared" si="34"/>
        <v>13390.047000000008</v>
      </c>
      <c r="AE12" s="166">
        <f t="shared" si="34"/>
        <v>8769.0950000000048</v>
      </c>
      <c r="AF12" s="167">
        <f t="shared" si="34"/>
        <v>8764.109000000004</v>
      </c>
      <c r="AG12" s="167">
        <f t="shared" si="34"/>
        <v>4.9859999999999998</v>
      </c>
      <c r="AH12" s="168">
        <f t="shared" si="34"/>
        <v>4620.954999999999</v>
      </c>
      <c r="AI12" s="169">
        <f t="shared" si="34"/>
        <v>1833.893</v>
      </c>
      <c r="AJ12" s="169">
        <f t="shared" si="34"/>
        <v>0</v>
      </c>
      <c r="AK12" s="169">
        <f t="shared" si="34"/>
        <v>2787.058</v>
      </c>
      <c r="AL12" s="269">
        <f t="shared" si="34"/>
        <v>1676.797</v>
      </c>
      <c r="AM12" s="262">
        <f t="shared" si="10"/>
        <v>0.98484530285367067</v>
      </c>
      <c r="AN12" s="199">
        <f t="shared" si="11"/>
        <v>1.1594522693968793E-2</v>
      </c>
      <c r="AO12" s="200">
        <f t="shared" si="12"/>
        <v>7.593212404935417E-3</v>
      </c>
      <c r="AP12" s="201">
        <f t="shared" si="13"/>
        <v>7.5888949973750008E-3</v>
      </c>
      <c r="AQ12" s="201">
        <f t="shared" si="14"/>
        <v>4.3174075604162081E-6</v>
      </c>
      <c r="AR12" s="202">
        <f t="shared" si="15"/>
        <v>4.0013128867515194E-3</v>
      </c>
      <c r="AS12" s="203">
        <f t="shared" si="16"/>
        <v>1.5879790419563501E-3</v>
      </c>
      <c r="AT12" s="203">
        <f t="shared" si="17"/>
        <v>0</v>
      </c>
      <c r="AU12" s="203">
        <f t="shared" si="18"/>
        <v>2.4133303811709741E-3</v>
      </c>
      <c r="AV12" s="254">
        <f t="shared" si="19"/>
        <v>1.4519486652794257E-3</v>
      </c>
      <c r="AY12" s="448"/>
      <c r="AZ12" s="132" t="s">
        <v>20</v>
      </c>
      <c r="BA12" s="163">
        <f t="shared" ref="BA12:BK12" si="35">IF(COUNT(BA9:BA11)=0,"",SUM(BA9:BA11))</f>
        <v>277611.63900000008</v>
      </c>
      <c r="BB12" s="164">
        <f t="shared" si="35"/>
        <v>274980.71600000013</v>
      </c>
      <c r="BC12" s="165">
        <f t="shared" si="35"/>
        <v>2206.317</v>
      </c>
      <c r="BD12" s="166">
        <f t="shared" si="35"/>
        <v>679.83699999999999</v>
      </c>
      <c r="BE12" s="167">
        <f t="shared" si="35"/>
        <v>679.83699999999999</v>
      </c>
      <c r="BF12" s="167">
        <f t="shared" si="35"/>
        <v>0</v>
      </c>
      <c r="BG12" s="168">
        <f t="shared" si="35"/>
        <v>1526.48</v>
      </c>
      <c r="BH12" s="169">
        <f t="shared" si="35"/>
        <v>878.45300000000009</v>
      </c>
      <c r="BI12" s="169">
        <f t="shared" si="35"/>
        <v>0</v>
      </c>
      <c r="BJ12" s="169">
        <f t="shared" si="35"/>
        <v>648.03</v>
      </c>
      <c r="BK12" s="269">
        <f t="shared" si="35"/>
        <v>110.221</v>
      </c>
      <c r="BL12" s="262">
        <f t="shared" si="20"/>
        <v>0.99052300901548318</v>
      </c>
      <c r="BM12" s="199">
        <f t="shared" si="21"/>
        <v>7.9474945933372745E-3</v>
      </c>
      <c r="BN12" s="200">
        <f t="shared" si="22"/>
        <v>2.4488778728762152E-3</v>
      </c>
      <c r="BO12" s="201">
        <f t="shared" si="23"/>
        <v>2.4488778728762152E-3</v>
      </c>
      <c r="BP12" s="201">
        <f t="shared" si="24"/>
        <v>0</v>
      </c>
      <c r="BQ12" s="202">
        <f t="shared" si="25"/>
        <v>5.4986167204610593E-3</v>
      </c>
      <c r="BR12" s="203">
        <f t="shared" si="26"/>
        <v>3.164323380548176E-3</v>
      </c>
      <c r="BS12" s="203">
        <f t="shared" si="27"/>
        <v>0</v>
      </c>
      <c r="BT12" s="203">
        <f t="shared" si="28"/>
        <v>2.3343041463762251E-3</v>
      </c>
      <c r="BU12" s="254">
        <f t="shared" si="29"/>
        <v>3.970330653175531E-4</v>
      </c>
    </row>
    <row r="13" spans="1:73">
      <c r="A13" s="448"/>
      <c r="B13" s="129" t="s">
        <v>21</v>
      </c>
      <c r="C13" s="170">
        <v>444519.98099999985</v>
      </c>
      <c r="D13" s="171">
        <v>429816.01499999984</v>
      </c>
      <c r="E13" s="172">
        <v>13659.123000000003</v>
      </c>
      <c r="F13" s="173">
        <v>11495.009999999998</v>
      </c>
      <c r="G13" s="174">
        <v>11494.965999999999</v>
      </c>
      <c r="H13" s="174">
        <v>4.3999999999999997E-2</v>
      </c>
      <c r="I13" s="175">
        <v>2164.1139999999996</v>
      </c>
      <c r="J13" s="176">
        <v>2164.1139999999996</v>
      </c>
      <c r="K13" s="176">
        <v>0</v>
      </c>
      <c r="L13" s="176">
        <v>0</v>
      </c>
      <c r="M13" s="270">
        <v>323.82199999999989</v>
      </c>
      <c r="N13" s="263">
        <f t="shared" si="0"/>
        <v>0.96692169839717501</v>
      </c>
      <c r="O13" s="204">
        <f t="shared" si="1"/>
        <v>3.0727804336876385E-2</v>
      </c>
      <c r="P13" s="205">
        <f t="shared" si="2"/>
        <v>2.5859377511311472E-2</v>
      </c>
      <c r="Q13" s="206">
        <f t="shared" si="3"/>
        <v>2.5859278528134379E-2</v>
      </c>
      <c r="R13" s="206">
        <f t="shared" si="4"/>
        <v>9.8983177091425309E-8</v>
      </c>
      <c r="S13" s="207">
        <f t="shared" si="5"/>
        <v>4.8684290751825629E-3</v>
      </c>
      <c r="T13" s="208">
        <f t="shared" si="6"/>
        <v>4.8684290751825629E-3</v>
      </c>
      <c r="U13" s="208">
        <f t="shared" si="7"/>
        <v>0</v>
      </c>
      <c r="V13" s="208">
        <f t="shared" si="8"/>
        <v>0</v>
      </c>
      <c r="W13" s="255">
        <f t="shared" si="9"/>
        <v>7.2847569027498899E-4</v>
      </c>
      <c r="Z13" s="448"/>
      <c r="AA13" s="129" t="s">
        <v>21</v>
      </c>
      <c r="AB13" s="170">
        <v>359269.99699999986</v>
      </c>
      <c r="AC13" s="171">
        <v>350296.52499999985</v>
      </c>
      <c r="AD13" s="172">
        <v>8348.3890000000029</v>
      </c>
      <c r="AE13" s="173">
        <v>7289.8729999999996</v>
      </c>
      <c r="AF13" s="174">
        <v>7289.8289999999997</v>
      </c>
      <c r="AG13" s="174">
        <v>4.3999999999999997E-2</v>
      </c>
      <c r="AH13" s="175">
        <v>1058.5169999999998</v>
      </c>
      <c r="AI13" s="176">
        <v>1058.5169999999998</v>
      </c>
      <c r="AJ13" s="176">
        <v>0</v>
      </c>
      <c r="AK13" s="176">
        <v>0</v>
      </c>
      <c r="AL13" s="270">
        <v>125.88399999999999</v>
      </c>
      <c r="AM13" s="263">
        <f t="shared" si="10"/>
        <v>0.97502304095824621</v>
      </c>
      <c r="AN13" s="204">
        <f t="shared" si="11"/>
        <v>2.3237089291372155E-2</v>
      </c>
      <c r="AO13" s="205">
        <f t="shared" si="12"/>
        <v>2.0290792609659533E-2</v>
      </c>
      <c r="AP13" s="206">
        <f t="shared" si="13"/>
        <v>2.0290670139093199E-2</v>
      </c>
      <c r="AQ13" s="206">
        <f t="shared" si="14"/>
        <v>1.2247056633565761E-7</v>
      </c>
      <c r="AR13" s="207">
        <f t="shared" si="15"/>
        <v>2.9462994651345748E-3</v>
      </c>
      <c r="AS13" s="208">
        <f t="shared" si="16"/>
        <v>2.9462994651345748E-3</v>
      </c>
      <c r="AT13" s="208">
        <f t="shared" si="17"/>
        <v>0</v>
      </c>
      <c r="AU13" s="208">
        <f t="shared" si="18"/>
        <v>0</v>
      </c>
      <c r="AV13" s="255">
        <f t="shared" si="19"/>
        <v>3.5038829028631645E-4</v>
      </c>
      <c r="AY13" s="448"/>
      <c r="AZ13" s="129" t="s">
        <v>21</v>
      </c>
      <c r="BA13" s="170">
        <v>85249.983999999997</v>
      </c>
      <c r="BB13" s="171">
        <v>79519.490000000005</v>
      </c>
      <c r="BC13" s="172">
        <v>5310.7339999999995</v>
      </c>
      <c r="BD13" s="173">
        <v>4205.1369999999988</v>
      </c>
      <c r="BE13" s="174">
        <v>4205.1369999999988</v>
      </c>
      <c r="BF13" s="174">
        <v>0</v>
      </c>
      <c r="BG13" s="175">
        <v>1105.597</v>
      </c>
      <c r="BH13" s="176">
        <v>1105.597</v>
      </c>
      <c r="BI13" s="176">
        <v>0</v>
      </c>
      <c r="BJ13" s="176">
        <v>0</v>
      </c>
      <c r="BK13" s="270">
        <v>197.93799999999993</v>
      </c>
      <c r="BL13" s="263">
        <f t="shared" si="20"/>
        <v>0.93278011641620961</v>
      </c>
      <c r="BM13" s="204">
        <f t="shared" si="21"/>
        <v>6.2296011691920082E-2</v>
      </c>
      <c r="BN13" s="205">
        <f t="shared" si="22"/>
        <v>4.9327129492481768E-2</v>
      </c>
      <c r="BO13" s="206">
        <f t="shared" si="23"/>
        <v>4.9327129492481768E-2</v>
      </c>
      <c r="BP13" s="206">
        <f t="shared" si="24"/>
        <v>0</v>
      </c>
      <c r="BQ13" s="207">
        <f t="shared" si="25"/>
        <v>1.2968882199438302E-2</v>
      </c>
      <c r="BR13" s="208">
        <f t="shared" si="26"/>
        <v>1.2968882199438302E-2</v>
      </c>
      <c r="BS13" s="208">
        <f t="shared" si="27"/>
        <v>0</v>
      </c>
      <c r="BT13" s="208">
        <f t="shared" si="28"/>
        <v>0</v>
      </c>
      <c r="BU13" s="255">
        <f t="shared" si="29"/>
        <v>2.3218538082071657E-3</v>
      </c>
    </row>
    <row r="14" spans="1:73">
      <c r="A14" s="448"/>
      <c r="B14" s="130" t="s">
        <v>22</v>
      </c>
      <c r="C14" s="149">
        <v>655400.51100000006</v>
      </c>
      <c r="D14" s="150">
        <v>619517.00500000035</v>
      </c>
      <c r="E14" s="151">
        <v>33035.051999999996</v>
      </c>
      <c r="F14" s="152">
        <v>23936.784000000011</v>
      </c>
      <c r="G14" s="153">
        <v>23936.753000000012</v>
      </c>
      <c r="H14" s="153">
        <v>3.1E-2</v>
      </c>
      <c r="I14" s="154">
        <v>9098.271999999999</v>
      </c>
      <c r="J14" s="155">
        <v>6673.4890000000032</v>
      </c>
      <c r="K14" s="155">
        <v>14.411999999999995</v>
      </c>
      <c r="L14" s="155">
        <v>2410.3720000000003</v>
      </c>
      <c r="M14" s="267">
        <v>1419.2749999999999</v>
      </c>
      <c r="N14" s="260">
        <f t="shared" si="0"/>
        <v>0.94524949950794335</v>
      </c>
      <c r="O14" s="189">
        <f t="shared" si="1"/>
        <v>5.0404373273367789E-2</v>
      </c>
      <c r="P14" s="190">
        <f t="shared" si="2"/>
        <v>3.6522376162749143E-2</v>
      </c>
      <c r="Q14" s="191">
        <f t="shared" si="3"/>
        <v>3.6522328863426858E-2</v>
      </c>
      <c r="R14" s="191">
        <f t="shared" si="4"/>
        <v>4.7299322291800894E-8</v>
      </c>
      <c r="S14" s="192">
        <f t="shared" si="5"/>
        <v>1.3882003213757028E-2</v>
      </c>
      <c r="T14" s="193">
        <f t="shared" si="6"/>
        <v>1.0182306678122201E-2</v>
      </c>
      <c r="U14" s="193">
        <f t="shared" si="7"/>
        <v>2.1989607511917236E-5</v>
      </c>
      <c r="V14" s="193">
        <f t="shared" si="8"/>
        <v>3.6777084539075071E-3</v>
      </c>
      <c r="W14" s="252">
        <f t="shared" si="9"/>
        <v>2.1655079240547001E-3</v>
      </c>
      <c r="Z14" s="448"/>
      <c r="AA14" s="130" t="s">
        <v>22</v>
      </c>
      <c r="AB14" s="149">
        <v>525117.47899999993</v>
      </c>
      <c r="AC14" s="150">
        <v>499183.42500000028</v>
      </c>
      <c r="AD14" s="151">
        <v>23974.458999999999</v>
      </c>
      <c r="AE14" s="152">
        <v>17133.579000000009</v>
      </c>
      <c r="AF14" s="153">
        <v>17133.54800000001</v>
      </c>
      <c r="AG14" s="153">
        <v>3.1E-2</v>
      </c>
      <c r="AH14" s="154">
        <v>6840.8789999999981</v>
      </c>
      <c r="AI14" s="155">
        <v>5554.3950000000032</v>
      </c>
      <c r="AJ14" s="155">
        <v>14.411999999999995</v>
      </c>
      <c r="AK14" s="155">
        <v>1272.07</v>
      </c>
      <c r="AL14" s="267">
        <v>887.36800000000005</v>
      </c>
      <c r="AM14" s="260">
        <f t="shared" si="10"/>
        <v>0.95061285324307465</v>
      </c>
      <c r="AN14" s="189">
        <f t="shared" si="11"/>
        <v>4.5655419898906091E-2</v>
      </c>
      <c r="AO14" s="190">
        <f t="shared" si="12"/>
        <v>3.2628087399848314E-2</v>
      </c>
      <c r="AP14" s="191">
        <f t="shared" si="13"/>
        <v>3.262802836543937E-2</v>
      </c>
      <c r="AQ14" s="191">
        <f t="shared" si="14"/>
        <v>5.9034408946040824E-8</v>
      </c>
      <c r="AR14" s="192">
        <f t="shared" si="15"/>
        <v>1.3027330594722022E-2</v>
      </c>
      <c r="AS14" s="193">
        <f t="shared" si="16"/>
        <v>1.0577433092833696E-2</v>
      </c>
      <c r="AT14" s="193">
        <f t="shared" si="17"/>
        <v>2.7445287152591614E-5</v>
      </c>
      <c r="AU14" s="193">
        <f t="shared" si="18"/>
        <v>2.4224484060641981E-3</v>
      </c>
      <c r="AV14" s="252">
        <f t="shared" si="19"/>
        <v>1.6898466257300115E-3</v>
      </c>
      <c r="AY14" s="448"/>
      <c r="AZ14" s="130" t="s">
        <v>22</v>
      </c>
      <c r="BA14" s="149">
        <v>130283.03200000017</v>
      </c>
      <c r="BB14" s="150">
        <v>120333.58000000012</v>
      </c>
      <c r="BC14" s="151">
        <v>9060.5930000000008</v>
      </c>
      <c r="BD14" s="152">
        <v>6803.2050000000017</v>
      </c>
      <c r="BE14" s="153">
        <v>6803.2050000000017</v>
      </c>
      <c r="BF14" s="153">
        <v>0</v>
      </c>
      <c r="BG14" s="154">
        <v>2257.3930000000005</v>
      </c>
      <c r="BH14" s="155">
        <v>1119.0939999999998</v>
      </c>
      <c r="BI14" s="155">
        <v>0</v>
      </c>
      <c r="BJ14" s="155">
        <v>1138.3020000000004</v>
      </c>
      <c r="BK14" s="267">
        <v>531.90699999999981</v>
      </c>
      <c r="BL14" s="260">
        <f t="shared" si="20"/>
        <v>0.92363201986272447</v>
      </c>
      <c r="BM14" s="189">
        <f t="shared" si="21"/>
        <v>6.9545457001645383E-2</v>
      </c>
      <c r="BN14" s="190">
        <f t="shared" si="22"/>
        <v>5.2218657299900675E-2</v>
      </c>
      <c r="BO14" s="191">
        <f t="shared" si="23"/>
        <v>5.2218657299900675E-2</v>
      </c>
      <c r="BP14" s="191">
        <f t="shared" si="24"/>
        <v>0</v>
      </c>
      <c r="BQ14" s="192">
        <f t="shared" si="25"/>
        <v>1.7326838079727815E-2</v>
      </c>
      <c r="BR14" s="193">
        <f t="shared" si="26"/>
        <v>8.5897141233249649E-3</v>
      </c>
      <c r="BS14" s="193">
        <f t="shared" si="27"/>
        <v>0</v>
      </c>
      <c r="BT14" s="193">
        <f t="shared" si="28"/>
        <v>8.7371469831927073E-3</v>
      </c>
      <c r="BU14" s="252">
        <f t="shared" si="29"/>
        <v>4.0827035710989529E-3</v>
      </c>
    </row>
    <row r="15" spans="1:73">
      <c r="A15" s="448"/>
      <c r="B15" s="131" t="s">
        <v>23</v>
      </c>
      <c r="C15" s="156">
        <v>719274.7359999998</v>
      </c>
      <c r="D15" s="157">
        <v>675491.3610000012</v>
      </c>
      <c r="E15" s="158">
        <v>40259.517000000051</v>
      </c>
      <c r="F15" s="159">
        <v>9590.5460000000003</v>
      </c>
      <c r="G15" s="160">
        <v>9579.773000000001</v>
      </c>
      <c r="H15" s="160">
        <v>10.773</v>
      </c>
      <c r="I15" s="161">
        <v>30668.976000000031</v>
      </c>
      <c r="J15" s="162">
        <v>21009.216999999986</v>
      </c>
      <c r="K15" s="162">
        <v>306.45600000000002</v>
      </c>
      <c r="L15" s="162">
        <v>9353.3099999999977</v>
      </c>
      <c r="M15" s="268">
        <v>1611.848</v>
      </c>
      <c r="N15" s="261">
        <f t="shared" si="0"/>
        <v>0.93912844034605625</v>
      </c>
      <c r="O15" s="194">
        <f t="shared" si="1"/>
        <v>5.5972377431035003E-2</v>
      </c>
      <c r="P15" s="195">
        <f t="shared" si="2"/>
        <v>1.3333633895352057E-2</v>
      </c>
      <c r="Q15" s="196">
        <f t="shared" si="3"/>
        <v>1.3318656308262166E-2</v>
      </c>
      <c r="R15" s="196">
        <f t="shared" si="4"/>
        <v>1.4977587089893287E-5</v>
      </c>
      <c r="S15" s="197">
        <f t="shared" si="5"/>
        <v>4.2638750487129638E-2</v>
      </c>
      <c r="T15" s="198">
        <f t="shared" si="6"/>
        <v>2.9208890495494882E-2</v>
      </c>
      <c r="U15" s="198">
        <f t="shared" si="7"/>
        <v>4.2606251083452496E-4</v>
      </c>
      <c r="V15" s="198">
        <f t="shared" si="8"/>
        <v>1.300380721282556E-2</v>
      </c>
      <c r="W15" s="253">
        <f t="shared" si="9"/>
        <v>2.2409350965998621E-3</v>
      </c>
      <c r="Z15" s="448"/>
      <c r="AA15" s="131" t="s">
        <v>23</v>
      </c>
      <c r="AB15" s="156">
        <v>569774.31299999962</v>
      </c>
      <c r="AC15" s="157">
        <v>535863.03200000129</v>
      </c>
      <c r="AD15" s="158">
        <v>31638.150000000045</v>
      </c>
      <c r="AE15" s="159">
        <v>8233.8889999999992</v>
      </c>
      <c r="AF15" s="160">
        <v>8223.116</v>
      </c>
      <c r="AG15" s="160">
        <v>10.773</v>
      </c>
      <c r="AH15" s="161">
        <v>23404.264000000028</v>
      </c>
      <c r="AI15" s="162">
        <v>15789.348999999986</v>
      </c>
      <c r="AJ15" s="162">
        <v>306.45600000000002</v>
      </c>
      <c r="AK15" s="162">
        <v>7308.4659999999967</v>
      </c>
      <c r="AL15" s="268">
        <v>795.83799999999997</v>
      </c>
      <c r="AM15" s="261">
        <f t="shared" si="10"/>
        <v>0.94048295925899639</v>
      </c>
      <c r="AN15" s="194">
        <f t="shared" si="11"/>
        <v>5.552751199578923E-2</v>
      </c>
      <c r="AO15" s="195">
        <f t="shared" si="12"/>
        <v>1.4451141113481549E-2</v>
      </c>
      <c r="AP15" s="196">
        <f t="shared" si="13"/>
        <v>1.4432233627211632E-2</v>
      </c>
      <c r="AQ15" s="196">
        <f t="shared" si="14"/>
        <v>1.8907486269918958E-5</v>
      </c>
      <c r="AR15" s="197">
        <f t="shared" si="15"/>
        <v>4.1076376147550275E-2</v>
      </c>
      <c r="AS15" s="198">
        <f t="shared" si="16"/>
        <v>2.7711584463794521E-2</v>
      </c>
      <c r="AT15" s="198">
        <f t="shared" si="17"/>
        <v>5.3785506472981391E-4</v>
      </c>
      <c r="AU15" s="198">
        <f t="shared" si="18"/>
        <v>1.2826948904591986E-2</v>
      </c>
      <c r="AV15" s="253">
        <f t="shared" si="19"/>
        <v>1.3967600536600542E-3</v>
      </c>
      <c r="AY15" s="448"/>
      <c r="AZ15" s="131" t="s">
        <v>23</v>
      </c>
      <c r="BA15" s="156">
        <v>149500.42300000018</v>
      </c>
      <c r="BB15" s="157">
        <v>139628.32899999991</v>
      </c>
      <c r="BC15" s="158">
        <v>8621.367000000002</v>
      </c>
      <c r="BD15" s="159">
        <v>1356.6570000000002</v>
      </c>
      <c r="BE15" s="160">
        <v>1356.6570000000002</v>
      </c>
      <c r="BF15" s="160">
        <v>0</v>
      </c>
      <c r="BG15" s="161">
        <v>7264.7120000000014</v>
      </c>
      <c r="BH15" s="162">
        <v>5219.8680000000013</v>
      </c>
      <c r="BI15" s="162">
        <v>0</v>
      </c>
      <c r="BJ15" s="162">
        <v>2044.8440000000003</v>
      </c>
      <c r="BK15" s="268">
        <v>816.00999999999988</v>
      </c>
      <c r="BL15" s="261">
        <f t="shared" si="20"/>
        <v>0.93396611325975809</v>
      </c>
      <c r="BM15" s="194">
        <f t="shared" si="21"/>
        <v>5.7667843521753727E-2</v>
      </c>
      <c r="BN15" s="195">
        <f t="shared" si="22"/>
        <v>9.0746030865745345E-3</v>
      </c>
      <c r="BO15" s="196">
        <f t="shared" si="23"/>
        <v>9.0746030865745345E-3</v>
      </c>
      <c r="BP15" s="196">
        <f t="shared" si="24"/>
        <v>0</v>
      </c>
      <c r="BQ15" s="197">
        <f t="shared" si="25"/>
        <v>4.8593253813067755E-2</v>
      </c>
      <c r="BR15" s="198">
        <f t="shared" si="26"/>
        <v>3.4915406225974326E-2</v>
      </c>
      <c r="BS15" s="198">
        <f t="shared" si="27"/>
        <v>0</v>
      </c>
      <c r="BT15" s="198">
        <f t="shared" si="28"/>
        <v>1.3677847587093435E-2</v>
      </c>
      <c r="BU15" s="253">
        <f t="shared" si="29"/>
        <v>5.4582454258340048E-3</v>
      </c>
    </row>
    <row r="16" spans="1:73">
      <c r="A16" s="448"/>
      <c r="B16" s="132" t="s">
        <v>24</v>
      </c>
      <c r="C16" s="163">
        <f t="shared" ref="C16:M16" si="36">IF(COUNT(C13:C15)=0,"",SUM(C13:C15))</f>
        <v>1819195.2279999997</v>
      </c>
      <c r="D16" s="164">
        <f t="shared" si="36"/>
        <v>1724824.3810000014</v>
      </c>
      <c r="E16" s="165">
        <f t="shared" si="36"/>
        <v>86953.692000000054</v>
      </c>
      <c r="F16" s="166">
        <f t="shared" si="36"/>
        <v>45022.340000000011</v>
      </c>
      <c r="G16" s="167">
        <f t="shared" si="36"/>
        <v>45011.492000000013</v>
      </c>
      <c r="H16" s="167">
        <f t="shared" si="36"/>
        <v>10.847999999999999</v>
      </c>
      <c r="I16" s="168">
        <f t="shared" si="36"/>
        <v>41931.36200000003</v>
      </c>
      <c r="J16" s="169">
        <f t="shared" si="36"/>
        <v>29846.819999999989</v>
      </c>
      <c r="K16" s="169">
        <f t="shared" si="36"/>
        <v>320.86799999999999</v>
      </c>
      <c r="L16" s="169">
        <f t="shared" si="36"/>
        <v>11763.681999999997</v>
      </c>
      <c r="M16" s="269">
        <f t="shared" si="36"/>
        <v>3354.9449999999997</v>
      </c>
      <c r="N16" s="262">
        <f t="shared" si="0"/>
        <v>0.94812494802784397</v>
      </c>
      <c r="O16" s="199">
        <f t="shared" si="1"/>
        <v>4.7797889232369987E-2</v>
      </c>
      <c r="P16" s="200">
        <f t="shared" si="2"/>
        <v>2.4748492798926811E-2</v>
      </c>
      <c r="Q16" s="201">
        <f t="shared" si="3"/>
        <v>2.4742529722598865E-2</v>
      </c>
      <c r="R16" s="201">
        <f t="shared" si="4"/>
        <v>5.9630763279464805E-6</v>
      </c>
      <c r="S16" s="202">
        <f t="shared" si="5"/>
        <v>2.3049401930379316E-2</v>
      </c>
      <c r="T16" s="203">
        <f t="shared" si="6"/>
        <v>1.6406606361216772E-2</v>
      </c>
      <c r="U16" s="203">
        <f t="shared" si="7"/>
        <v>1.7637909063380637E-4</v>
      </c>
      <c r="V16" s="203">
        <f t="shared" si="8"/>
        <v>6.4664208760776276E-3</v>
      </c>
      <c r="W16" s="254">
        <f t="shared" si="9"/>
        <v>1.844191842833924E-3</v>
      </c>
      <c r="Z16" s="448"/>
      <c r="AA16" s="132" t="s">
        <v>24</v>
      </c>
      <c r="AB16" s="163">
        <f t="shared" ref="AB16:AL16" si="37">IF(COUNT(AB13:AB15)=0,"",SUM(AB13:AB15))</f>
        <v>1454161.7889999994</v>
      </c>
      <c r="AC16" s="164">
        <f t="shared" si="37"/>
        <v>1385342.9820000015</v>
      </c>
      <c r="AD16" s="165">
        <f t="shared" si="37"/>
        <v>63960.998000000051</v>
      </c>
      <c r="AE16" s="166">
        <f t="shared" si="37"/>
        <v>32657.341000000008</v>
      </c>
      <c r="AF16" s="167">
        <f t="shared" si="37"/>
        <v>32646.493000000009</v>
      </c>
      <c r="AG16" s="167">
        <f t="shared" si="37"/>
        <v>10.847999999999999</v>
      </c>
      <c r="AH16" s="168">
        <f t="shared" si="37"/>
        <v>31303.660000000025</v>
      </c>
      <c r="AI16" s="169">
        <f t="shared" si="37"/>
        <v>22402.260999999988</v>
      </c>
      <c r="AJ16" s="169">
        <f t="shared" si="37"/>
        <v>320.86799999999999</v>
      </c>
      <c r="AK16" s="169">
        <f t="shared" si="37"/>
        <v>8580.5359999999964</v>
      </c>
      <c r="AL16" s="269">
        <f t="shared" si="37"/>
        <v>1809.0900000000001</v>
      </c>
      <c r="AM16" s="262">
        <f t="shared" si="10"/>
        <v>0.95267458716039888</v>
      </c>
      <c r="AN16" s="199">
        <f t="shared" si="11"/>
        <v>4.3984787995278614E-2</v>
      </c>
      <c r="AO16" s="200">
        <f t="shared" si="12"/>
        <v>2.2457845644849372E-2</v>
      </c>
      <c r="AP16" s="201">
        <f t="shared" si="13"/>
        <v>2.2450385677133221E-2</v>
      </c>
      <c r="AQ16" s="201">
        <f t="shared" si="14"/>
        <v>7.4599677161507396E-6</v>
      </c>
      <c r="AR16" s="202">
        <f t="shared" si="15"/>
        <v>2.1526944413473401E-2</v>
      </c>
      <c r="AS16" s="203">
        <f t="shared" si="16"/>
        <v>1.540561797831699E-2</v>
      </c>
      <c r="AT16" s="203">
        <f t="shared" si="17"/>
        <v>2.2065495217052505E-4</v>
      </c>
      <c r="AU16" s="203">
        <f t="shared" si="18"/>
        <v>5.9006749213928083E-3</v>
      </c>
      <c r="AV16" s="254">
        <f t="shared" si="19"/>
        <v>1.2440775254066319E-3</v>
      </c>
      <c r="AY16" s="448"/>
      <c r="AZ16" s="132" t="s">
        <v>24</v>
      </c>
      <c r="BA16" s="163">
        <f t="shared" ref="BA16:BK16" si="38">IF(COUNT(BA13:BA15)=0,"",SUM(BA13:BA15))</f>
        <v>365033.43900000036</v>
      </c>
      <c r="BB16" s="164">
        <f t="shared" si="38"/>
        <v>339481.39900000003</v>
      </c>
      <c r="BC16" s="165">
        <f t="shared" si="38"/>
        <v>22992.694000000003</v>
      </c>
      <c r="BD16" s="166">
        <f t="shared" si="38"/>
        <v>12364.999</v>
      </c>
      <c r="BE16" s="167">
        <f t="shared" si="38"/>
        <v>12364.999</v>
      </c>
      <c r="BF16" s="167">
        <f t="shared" si="38"/>
        <v>0</v>
      </c>
      <c r="BG16" s="168">
        <f t="shared" si="38"/>
        <v>10627.702000000001</v>
      </c>
      <c r="BH16" s="169">
        <f t="shared" si="38"/>
        <v>7444.5590000000011</v>
      </c>
      <c r="BI16" s="169">
        <f t="shared" si="38"/>
        <v>0</v>
      </c>
      <c r="BJ16" s="169">
        <f t="shared" si="38"/>
        <v>3183.1460000000006</v>
      </c>
      <c r="BK16" s="269">
        <f t="shared" si="38"/>
        <v>1545.8549999999996</v>
      </c>
      <c r="BL16" s="262">
        <f t="shared" si="20"/>
        <v>0.93000082384233218</v>
      </c>
      <c r="BM16" s="199">
        <f t="shared" si="21"/>
        <v>6.2987911636226787E-2</v>
      </c>
      <c r="BN16" s="200">
        <f t="shared" si="22"/>
        <v>3.3873606302681734E-2</v>
      </c>
      <c r="BO16" s="201">
        <f t="shared" si="23"/>
        <v>3.3873606302681734E-2</v>
      </c>
      <c r="BP16" s="201">
        <f t="shared" si="24"/>
        <v>0</v>
      </c>
      <c r="BQ16" s="202">
        <f t="shared" si="25"/>
        <v>2.9114324509870424E-2</v>
      </c>
      <c r="BR16" s="203">
        <f t="shared" si="26"/>
        <v>2.0394183668198118E-2</v>
      </c>
      <c r="BS16" s="203">
        <f t="shared" si="27"/>
        <v>0</v>
      </c>
      <c r="BT16" s="203">
        <f t="shared" si="28"/>
        <v>8.7201490600974704E-3</v>
      </c>
      <c r="BU16" s="254">
        <f t="shared" si="29"/>
        <v>4.2348312095320069E-3</v>
      </c>
    </row>
    <row r="17" spans="1:73">
      <c r="A17" s="448"/>
      <c r="B17" s="129" t="s">
        <v>25</v>
      </c>
      <c r="C17" s="170">
        <v>578636.42500000028</v>
      </c>
      <c r="D17" s="171">
        <v>566419.90800000005</v>
      </c>
      <c r="E17" s="172">
        <v>10479.24</v>
      </c>
      <c r="F17" s="173">
        <v>7215.1529999999921</v>
      </c>
      <c r="G17" s="174">
        <v>7205.9619999999923</v>
      </c>
      <c r="H17" s="174">
        <v>9.1909999999999989</v>
      </c>
      <c r="I17" s="175">
        <v>3264.0879999999993</v>
      </c>
      <c r="J17" s="176">
        <v>2203.8620000000001</v>
      </c>
      <c r="K17" s="176">
        <v>11.973000000000001</v>
      </c>
      <c r="L17" s="176">
        <v>1048.258</v>
      </c>
      <c r="M17" s="270">
        <v>734.63100000000009</v>
      </c>
      <c r="N17" s="263">
        <f t="shared" si="0"/>
        <v>0.97888740412427333</v>
      </c>
      <c r="O17" s="204">
        <f t="shared" si="1"/>
        <v>1.8110232172127764E-2</v>
      </c>
      <c r="P17" s="205">
        <f t="shared" si="2"/>
        <v>1.2469234027221823E-2</v>
      </c>
      <c r="Q17" s="206">
        <f t="shared" si="3"/>
        <v>1.2453350132598356E-2</v>
      </c>
      <c r="R17" s="206">
        <f t="shared" si="4"/>
        <v>1.5883894623467568E-5</v>
      </c>
      <c r="S17" s="207">
        <f t="shared" si="5"/>
        <v>5.6409998731068436E-3</v>
      </c>
      <c r="T17" s="208">
        <f t="shared" si="6"/>
        <v>3.808716328219398E-3</v>
      </c>
      <c r="U17" s="208">
        <f t="shared" si="7"/>
        <v>2.0691749573145167E-5</v>
      </c>
      <c r="V17" s="208">
        <f t="shared" si="8"/>
        <v>1.8116004363188847E-3</v>
      </c>
      <c r="W17" s="255">
        <f t="shared" si="9"/>
        <v>1.2695899674826031E-3</v>
      </c>
      <c r="Z17" s="448"/>
      <c r="AA17" s="129" t="s">
        <v>25</v>
      </c>
      <c r="AB17" s="170">
        <v>460158.86000000016</v>
      </c>
      <c r="AC17" s="171">
        <v>451054.21200000006</v>
      </c>
      <c r="AD17" s="172">
        <v>8229.6640000000007</v>
      </c>
      <c r="AE17" s="173">
        <v>5509.0829999999924</v>
      </c>
      <c r="AF17" s="174">
        <v>5500.0339999999924</v>
      </c>
      <c r="AG17" s="174">
        <v>9.0489999999999995</v>
      </c>
      <c r="AH17" s="175">
        <v>2720.5819999999994</v>
      </c>
      <c r="AI17" s="176">
        <v>1660.356</v>
      </c>
      <c r="AJ17" s="176">
        <v>11.973000000000001</v>
      </c>
      <c r="AK17" s="176">
        <v>1048.258</v>
      </c>
      <c r="AL17" s="270">
        <v>351.33500000000004</v>
      </c>
      <c r="AM17" s="263">
        <f t="shared" si="10"/>
        <v>0.98021411996717811</v>
      </c>
      <c r="AN17" s="204">
        <f t="shared" si="11"/>
        <v>1.7884397575219996E-2</v>
      </c>
      <c r="AO17" s="205">
        <f t="shared" si="12"/>
        <v>1.1972132841253976E-2</v>
      </c>
      <c r="AP17" s="206">
        <f t="shared" si="13"/>
        <v>1.1952467893370542E-2</v>
      </c>
      <c r="AQ17" s="206">
        <f t="shared" si="14"/>
        <v>1.9664947883433118E-5</v>
      </c>
      <c r="AR17" s="207">
        <f t="shared" si="15"/>
        <v>5.9122669071285478E-3</v>
      </c>
      <c r="AS17" s="208">
        <f t="shared" si="16"/>
        <v>3.6082234730849243E-3</v>
      </c>
      <c r="AT17" s="208">
        <f t="shared" si="17"/>
        <v>2.6019275169449082E-5</v>
      </c>
      <c r="AU17" s="208">
        <f t="shared" si="18"/>
        <v>2.2780350246869086E-3</v>
      </c>
      <c r="AV17" s="255">
        <f t="shared" si="19"/>
        <v>7.6350806328058074E-4</v>
      </c>
      <c r="AY17" s="448"/>
      <c r="AZ17" s="129" t="s">
        <v>25</v>
      </c>
      <c r="BA17" s="170">
        <v>118477.56500000008</v>
      </c>
      <c r="BB17" s="171">
        <v>115365.696</v>
      </c>
      <c r="BC17" s="172">
        <v>2249.5759999999996</v>
      </c>
      <c r="BD17" s="173">
        <v>1706.0700000000002</v>
      </c>
      <c r="BE17" s="174">
        <v>1705.9280000000001</v>
      </c>
      <c r="BF17" s="174">
        <v>0.14199999999999999</v>
      </c>
      <c r="BG17" s="175">
        <v>543.50599999999986</v>
      </c>
      <c r="BH17" s="176">
        <v>543.50599999999986</v>
      </c>
      <c r="BI17" s="176">
        <v>0</v>
      </c>
      <c r="BJ17" s="176">
        <v>0</v>
      </c>
      <c r="BK17" s="270">
        <v>383.29599999999999</v>
      </c>
      <c r="BL17" s="263">
        <f t="shared" si="20"/>
        <v>0.97373452940225369</v>
      </c>
      <c r="BM17" s="204">
        <f t="shared" si="21"/>
        <v>1.8987358492723903E-2</v>
      </c>
      <c r="BN17" s="205">
        <f t="shared" si="22"/>
        <v>1.4399941457270827E-2</v>
      </c>
      <c r="BO17" s="206">
        <f t="shared" si="23"/>
        <v>1.4398742918121241E-2</v>
      </c>
      <c r="BP17" s="206">
        <f t="shared" si="24"/>
        <v>1.198539149584986E-6</v>
      </c>
      <c r="BQ17" s="207">
        <f t="shared" si="25"/>
        <v>4.5874170354530796E-3</v>
      </c>
      <c r="BR17" s="208">
        <f t="shared" si="26"/>
        <v>4.5874170354530796E-3</v>
      </c>
      <c r="BS17" s="208">
        <f t="shared" si="27"/>
        <v>0</v>
      </c>
      <c r="BT17" s="208">
        <f t="shared" si="28"/>
        <v>0</v>
      </c>
      <c r="BU17" s="255">
        <f t="shared" si="29"/>
        <v>3.2351779005586395E-3</v>
      </c>
    </row>
    <row r="18" spans="1:73">
      <c r="A18" s="448"/>
      <c r="B18" s="130" t="s">
        <v>26</v>
      </c>
      <c r="C18" s="149">
        <v>623107.00000000047</v>
      </c>
      <c r="D18" s="150">
        <v>612578.55900000071</v>
      </c>
      <c r="E18" s="151">
        <v>8357.5499999999993</v>
      </c>
      <c r="F18" s="152">
        <v>3664.0789999999997</v>
      </c>
      <c r="G18" s="153">
        <v>3661.2879999999996</v>
      </c>
      <c r="H18" s="153">
        <v>2.7909999999999986</v>
      </c>
      <c r="I18" s="154">
        <v>4693.4699999999975</v>
      </c>
      <c r="J18" s="155">
        <v>4693.4699999999975</v>
      </c>
      <c r="K18" s="155">
        <v>0</v>
      </c>
      <c r="L18" s="155">
        <v>0</v>
      </c>
      <c r="M18" s="267">
        <v>1084.2050000000002</v>
      </c>
      <c r="N18" s="260">
        <f t="shared" si="0"/>
        <v>0.98310331772873716</v>
      </c>
      <c r="O18" s="189">
        <f t="shared" si="1"/>
        <v>1.3412704399083934E-2</v>
      </c>
      <c r="P18" s="190">
        <f t="shared" si="2"/>
        <v>5.8803367639907707E-3</v>
      </c>
      <c r="Q18" s="191">
        <f t="shared" si="3"/>
        <v>5.8758575974912769E-3</v>
      </c>
      <c r="R18" s="191">
        <f t="shared" si="4"/>
        <v>4.4791664994936609E-6</v>
      </c>
      <c r="S18" s="192">
        <f t="shared" si="5"/>
        <v>7.5323660302323578E-3</v>
      </c>
      <c r="T18" s="193">
        <f t="shared" si="6"/>
        <v>7.5323660302323578E-3</v>
      </c>
      <c r="U18" s="193">
        <f t="shared" si="7"/>
        <v>0</v>
      </c>
      <c r="V18" s="193">
        <f t="shared" si="8"/>
        <v>0</v>
      </c>
      <c r="W18" s="252">
        <f t="shared" si="9"/>
        <v>1.7399981062642522E-3</v>
      </c>
      <c r="Z18" s="448"/>
      <c r="AA18" s="130" t="s">
        <v>26</v>
      </c>
      <c r="AB18" s="149">
        <v>507165.53300000035</v>
      </c>
      <c r="AC18" s="150">
        <v>501318.01600000064</v>
      </c>
      <c r="AD18" s="151">
        <v>5215.9669999999978</v>
      </c>
      <c r="AE18" s="152">
        <v>1365.6969999999997</v>
      </c>
      <c r="AF18" s="153">
        <v>1362.9059999999997</v>
      </c>
      <c r="AG18" s="153">
        <v>2.7909999999999986</v>
      </c>
      <c r="AH18" s="154">
        <v>3850.2709999999979</v>
      </c>
      <c r="AI18" s="155">
        <v>3850.2709999999979</v>
      </c>
      <c r="AJ18" s="155">
        <v>0</v>
      </c>
      <c r="AK18" s="155">
        <v>0</v>
      </c>
      <c r="AL18" s="267">
        <v>186.74799999999999</v>
      </c>
      <c r="AM18" s="260">
        <f t="shared" si="10"/>
        <v>0.98847020032017885</v>
      </c>
      <c r="AN18" s="189">
        <f t="shared" si="11"/>
        <v>1.0284545499664297E-2</v>
      </c>
      <c r="AO18" s="190">
        <f t="shared" si="12"/>
        <v>2.6928032587734993E-3</v>
      </c>
      <c r="AP18" s="191">
        <f t="shared" si="13"/>
        <v>2.6873001245532172E-3</v>
      </c>
      <c r="AQ18" s="191">
        <f t="shared" si="14"/>
        <v>5.5031342202822694E-6</v>
      </c>
      <c r="AR18" s="192">
        <f t="shared" si="15"/>
        <v>7.59174421263362E-3</v>
      </c>
      <c r="AS18" s="193">
        <f t="shared" si="16"/>
        <v>7.59174421263362E-3</v>
      </c>
      <c r="AT18" s="193">
        <f t="shared" si="17"/>
        <v>0</v>
      </c>
      <c r="AU18" s="193">
        <f t="shared" si="18"/>
        <v>0</v>
      </c>
      <c r="AV18" s="252">
        <f t="shared" si="19"/>
        <v>3.6821902879587024E-4</v>
      </c>
      <c r="AY18" s="448"/>
      <c r="AZ18" s="130" t="s">
        <v>26</v>
      </c>
      <c r="BA18" s="149">
        <v>115941.46700000012</v>
      </c>
      <c r="BB18" s="150">
        <v>111260.54300000003</v>
      </c>
      <c r="BC18" s="151">
        <v>3141.583000000001</v>
      </c>
      <c r="BD18" s="152">
        <v>2298.3820000000001</v>
      </c>
      <c r="BE18" s="153">
        <v>2298.3820000000001</v>
      </c>
      <c r="BF18" s="153">
        <v>0</v>
      </c>
      <c r="BG18" s="154">
        <v>843.19899999999996</v>
      </c>
      <c r="BH18" s="155">
        <v>843.19899999999996</v>
      </c>
      <c r="BI18" s="155">
        <v>0</v>
      </c>
      <c r="BJ18" s="155">
        <v>0</v>
      </c>
      <c r="BK18" s="267">
        <v>897.45700000000022</v>
      </c>
      <c r="BL18" s="260">
        <f t="shared" si="20"/>
        <v>0.95962683480622091</v>
      </c>
      <c r="BM18" s="189">
        <f t="shared" si="21"/>
        <v>2.7096284714079027E-2</v>
      </c>
      <c r="BN18" s="190">
        <f t="shared" si="22"/>
        <v>1.9823640837665076E-2</v>
      </c>
      <c r="BO18" s="191">
        <f t="shared" si="23"/>
        <v>1.9823640837665076E-2</v>
      </c>
      <c r="BP18" s="191">
        <f t="shared" si="24"/>
        <v>0</v>
      </c>
      <c r="BQ18" s="192">
        <f t="shared" si="25"/>
        <v>7.2726266263303278E-3</v>
      </c>
      <c r="BR18" s="193">
        <f t="shared" si="26"/>
        <v>7.2726266263303278E-3</v>
      </c>
      <c r="BS18" s="193">
        <f t="shared" si="27"/>
        <v>0</v>
      </c>
      <c r="BT18" s="193">
        <f t="shared" si="28"/>
        <v>0</v>
      </c>
      <c r="BU18" s="252">
        <f t="shared" si="29"/>
        <v>7.7406041446758589E-3</v>
      </c>
    </row>
    <row r="19" spans="1:73">
      <c r="A19" s="448"/>
      <c r="B19" s="131" t="s">
        <v>27</v>
      </c>
      <c r="C19" s="156">
        <v>935079.67600000021</v>
      </c>
      <c r="D19" s="157">
        <v>901046.23099999898</v>
      </c>
      <c r="E19" s="158">
        <v>30541.597999999998</v>
      </c>
      <c r="F19" s="159">
        <v>6377.8659999999991</v>
      </c>
      <c r="G19" s="160">
        <v>6377.8659999999991</v>
      </c>
      <c r="H19" s="160">
        <v>0</v>
      </c>
      <c r="I19" s="161">
        <v>24163.732000000004</v>
      </c>
      <c r="J19" s="162">
        <v>19024.004000000008</v>
      </c>
      <c r="K19" s="162">
        <v>0</v>
      </c>
      <c r="L19" s="162">
        <v>5139.7220000000025</v>
      </c>
      <c r="M19" s="268">
        <v>1658.9740000000002</v>
      </c>
      <c r="N19" s="261">
        <f t="shared" si="0"/>
        <v>0.96360369509303589</v>
      </c>
      <c r="O19" s="194">
        <f t="shared" si="1"/>
        <v>3.2662027401395462E-2</v>
      </c>
      <c r="P19" s="195">
        <f t="shared" si="2"/>
        <v>6.8206658359666857E-3</v>
      </c>
      <c r="Q19" s="196">
        <f t="shared" si="3"/>
        <v>6.8206658359666857E-3</v>
      </c>
      <c r="R19" s="196">
        <f t="shared" si="4"/>
        <v>0</v>
      </c>
      <c r="S19" s="197">
        <f t="shared" si="5"/>
        <v>2.584136156542878E-2</v>
      </c>
      <c r="T19" s="198">
        <f t="shared" si="6"/>
        <v>2.0344794661112924E-2</v>
      </c>
      <c r="U19" s="198">
        <f t="shared" si="7"/>
        <v>0</v>
      </c>
      <c r="V19" s="198">
        <f t="shared" si="8"/>
        <v>5.4965604877503524E-3</v>
      </c>
      <c r="W19" s="253">
        <f t="shared" si="9"/>
        <v>1.7741525589526339E-3</v>
      </c>
      <c r="Z19" s="448"/>
      <c r="AA19" s="131" t="s">
        <v>27</v>
      </c>
      <c r="AB19" s="156">
        <v>718276.97499999974</v>
      </c>
      <c r="AC19" s="157">
        <v>693475.73099999863</v>
      </c>
      <c r="AD19" s="158">
        <v>22198.577999999998</v>
      </c>
      <c r="AE19" s="159">
        <v>3570.5929999999989</v>
      </c>
      <c r="AF19" s="160">
        <v>3570.5929999999989</v>
      </c>
      <c r="AG19" s="160">
        <v>0</v>
      </c>
      <c r="AH19" s="161">
        <v>18627.987000000005</v>
      </c>
      <c r="AI19" s="162">
        <v>14028.006000000007</v>
      </c>
      <c r="AJ19" s="162">
        <v>0</v>
      </c>
      <c r="AK19" s="162">
        <v>4599.9760000000024</v>
      </c>
      <c r="AL19" s="268">
        <v>1033.951</v>
      </c>
      <c r="AM19" s="261">
        <f t="shared" si="10"/>
        <v>0.96547119723557739</v>
      </c>
      <c r="AN19" s="194">
        <f t="shared" si="11"/>
        <v>3.0905317548289787E-2</v>
      </c>
      <c r="AO19" s="195">
        <f t="shared" si="12"/>
        <v>4.9710531233442363E-3</v>
      </c>
      <c r="AP19" s="196">
        <f t="shared" si="13"/>
        <v>4.9710531233442363E-3</v>
      </c>
      <c r="AQ19" s="196">
        <f t="shared" si="14"/>
        <v>0</v>
      </c>
      <c r="AR19" s="197">
        <f t="shared" si="15"/>
        <v>2.5934267209386758E-2</v>
      </c>
      <c r="AS19" s="198">
        <f t="shared" si="16"/>
        <v>1.9530078908627152E-2</v>
      </c>
      <c r="AT19" s="198">
        <f t="shared" si="17"/>
        <v>0</v>
      </c>
      <c r="AU19" s="198">
        <f t="shared" si="18"/>
        <v>6.4041813396566189E-3</v>
      </c>
      <c r="AV19" s="253">
        <f t="shared" si="19"/>
        <v>1.4394878800061779E-3</v>
      </c>
      <c r="AY19" s="448"/>
      <c r="AZ19" s="131" t="s">
        <v>27</v>
      </c>
      <c r="BA19" s="156">
        <v>216802.70100000044</v>
      </c>
      <c r="BB19" s="157">
        <v>207570.50000000029</v>
      </c>
      <c r="BC19" s="158">
        <v>8343.0200000000023</v>
      </c>
      <c r="BD19" s="159">
        <v>2807.2730000000001</v>
      </c>
      <c r="BE19" s="160">
        <v>2807.2730000000001</v>
      </c>
      <c r="BF19" s="160">
        <v>0</v>
      </c>
      <c r="BG19" s="161">
        <v>5535.7449999999999</v>
      </c>
      <c r="BH19" s="162">
        <v>4995.9980000000014</v>
      </c>
      <c r="BI19" s="162">
        <v>0</v>
      </c>
      <c r="BJ19" s="162">
        <v>539.74599999999987</v>
      </c>
      <c r="BK19" s="268">
        <v>625.02300000000014</v>
      </c>
      <c r="BL19" s="261">
        <f t="shared" si="20"/>
        <v>0.95741657757298826</v>
      </c>
      <c r="BM19" s="194">
        <f t="shared" si="21"/>
        <v>3.8482085147084885E-2</v>
      </c>
      <c r="BN19" s="195">
        <f t="shared" si="22"/>
        <v>1.2948514880356561E-2</v>
      </c>
      <c r="BO19" s="196">
        <f t="shared" si="23"/>
        <v>1.2948514880356561E-2</v>
      </c>
      <c r="BP19" s="196">
        <f t="shared" si="24"/>
        <v>0</v>
      </c>
      <c r="BQ19" s="197">
        <f t="shared" si="25"/>
        <v>2.5533561041750991E-2</v>
      </c>
      <c r="BR19" s="198">
        <f t="shared" si="26"/>
        <v>2.3043984124533536E-2</v>
      </c>
      <c r="BS19" s="198">
        <f t="shared" si="27"/>
        <v>0</v>
      </c>
      <c r="BT19" s="198">
        <f t="shared" si="28"/>
        <v>2.4895723047287993E-3</v>
      </c>
      <c r="BU19" s="253">
        <f t="shared" si="29"/>
        <v>2.882911500258472E-3</v>
      </c>
    </row>
    <row r="20" spans="1:73">
      <c r="A20" s="448"/>
      <c r="B20" s="132" t="s">
        <v>28</v>
      </c>
      <c r="C20" s="163">
        <f t="shared" ref="C20:M20" si="39">IF(COUNT(C17:C19)=0,"",SUM(C17:C19))</f>
        <v>2136823.1010000007</v>
      </c>
      <c r="D20" s="164">
        <f t="shared" si="39"/>
        <v>2080044.6979999996</v>
      </c>
      <c r="E20" s="165">
        <f t="shared" si="39"/>
        <v>49378.387999999999</v>
      </c>
      <c r="F20" s="166">
        <f t="shared" si="39"/>
        <v>17257.097999999991</v>
      </c>
      <c r="G20" s="167">
        <f t="shared" si="39"/>
        <v>17245.115999999991</v>
      </c>
      <c r="H20" s="167">
        <f t="shared" si="39"/>
        <v>11.981999999999998</v>
      </c>
      <c r="I20" s="168">
        <f t="shared" si="39"/>
        <v>32121.29</v>
      </c>
      <c r="J20" s="169">
        <f t="shared" si="39"/>
        <v>25921.336000000007</v>
      </c>
      <c r="K20" s="169">
        <f t="shared" si="39"/>
        <v>11.973000000000001</v>
      </c>
      <c r="L20" s="169">
        <f t="shared" si="39"/>
        <v>6187.9800000000023</v>
      </c>
      <c r="M20" s="269">
        <f t="shared" si="39"/>
        <v>3477.8100000000004</v>
      </c>
      <c r="N20" s="262">
        <f t="shared" si="0"/>
        <v>0.9734285898662226</v>
      </c>
      <c r="O20" s="199">
        <f t="shared" si="1"/>
        <v>2.310831812745363E-2</v>
      </c>
      <c r="P20" s="200">
        <f t="shared" si="2"/>
        <v>8.0760536480179064E-3</v>
      </c>
      <c r="Q20" s="201">
        <f t="shared" si="3"/>
        <v>8.0704462582464314E-3</v>
      </c>
      <c r="R20" s="201">
        <f t="shared" si="4"/>
        <v>5.607389771475516E-6</v>
      </c>
      <c r="S20" s="202">
        <f t="shared" si="5"/>
        <v>1.5032264479435722E-2</v>
      </c>
      <c r="T20" s="203">
        <f t="shared" si="6"/>
        <v>1.2130782369335682E-2</v>
      </c>
      <c r="U20" s="203">
        <f t="shared" si="7"/>
        <v>5.603177911356733E-6</v>
      </c>
      <c r="V20" s="203">
        <f t="shared" si="8"/>
        <v>2.8958784642042299E-3</v>
      </c>
      <c r="W20" s="254">
        <f t="shared" si="9"/>
        <v>1.6275610266345576E-3</v>
      </c>
      <c r="Z20" s="448"/>
      <c r="AA20" s="132" t="s">
        <v>28</v>
      </c>
      <c r="AB20" s="163">
        <f t="shared" ref="AB20:AL20" si="40">IF(COUNT(AB17:AB19)=0,"",SUM(AB17:AB19))</f>
        <v>1685601.3680000002</v>
      </c>
      <c r="AC20" s="164">
        <f t="shared" si="40"/>
        <v>1645847.9589999993</v>
      </c>
      <c r="AD20" s="165">
        <f t="shared" si="40"/>
        <v>35644.208999999995</v>
      </c>
      <c r="AE20" s="166">
        <f t="shared" si="40"/>
        <v>10445.37299999999</v>
      </c>
      <c r="AF20" s="167">
        <f t="shared" si="40"/>
        <v>10433.532999999992</v>
      </c>
      <c r="AG20" s="167">
        <f t="shared" si="40"/>
        <v>11.839999999999998</v>
      </c>
      <c r="AH20" s="168">
        <f t="shared" si="40"/>
        <v>25198.840000000004</v>
      </c>
      <c r="AI20" s="169">
        <f t="shared" si="40"/>
        <v>19538.633000000005</v>
      </c>
      <c r="AJ20" s="169">
        <f t="shared" si="40"/>
        <v>11.973000000000001</v>
      </c>
      <c r="AK20" s="169">
        <f t="shared" si="40"/>
        <v>5648.2340000000022</v>
      </c>
      <c r="AL20" s="269">
        <f t="shared" si="40"/>
        <v>1572.0340000000001</v>
      </c>
      <c r="AM20" s="262">
        <f t="shared" si="10"/>
        <v>0.97641588945364399</v>
      </c>
      <c r="AN20" s="199">
        <f t="shared" si="11"/>
        <v>2.1146286231537983E-2</v>
      </c>
      <c r="AO20" s="200">
        <f t="shared" si="12"/>
        <v>6.1968228065652524E-3</v>
      </c>
      <c r="AP20" s="201">
        <f t="shared" si="13"/>
        <v>6.1897986072351066E-3</v>
      </c>
      <c r="AQ20" s="201">
        <f t="shared" si="14"/>
        <v>7.0241993301467208E-6</v>
      </c>
      <c r="AR20" s="202">
        <f t="shared" si="15"/>
        <v>1.4949465798013045E-2</v>
      </c>
      <c r="AS20" s="203">
        <f t="shared" si="16"/>
        <v>1.1591490948528942E-2</v>
      </c>
      <c r="AT20" s="203">
        <f t="shared" si="17"/>
        <v>7.1031029205951612E-6</v>
      </c>
      <c r="AU20" s="203">
        <f t="shared" si="18"/>
        <v>3.3508717465635099E-3</v>
      </c>
      <c r="AV20" s="254">
        <f t="shared" si="19"/>
        <v>9.3262501433850279E-4</v>
      </c>
      <c r="AY20" s="448"/>
      <c r="AZ20" s="132" t="s">
        <v>28</v>
      </c>
      <c r="BA20" s="163">
        <f t="shared" ref="BA20:BK20" si="41">IF(COUNT(BA17:BA19)=0,"",SUM(BA17:BA19))</f>
        <v>451221.73300000059</v>
      </c>
      <c r="BB20" s="164">
        <f t="shared" si="41"/>
        <v>434196.73900000029</v>
      </c>
      <c r="BC20" s="165">
        <f t="shared" si="41"/>
        <v>13734.179000000004</v>
      </c>
      <c r="BD20" s="166">
        <f t="shared" si="41"/>
        <v>6811.7250000000004</v>
      </c>
      <c r="BE20" s="167">
        <f t="shared" si="41"/>
        <v>6811.5830000000005</v>
      </c>
      <c r="BF20" s="167">
        <f t="shared" si="41"/>
        <v>0.14199999999999999</v>
      </c>
      <c r="BG20" s="168">
        <f t="shared" si="41"/>
        <v>6922.45</v>
      </c>
      <c r="BH20" s="169">
        <f t="shared" si="41"/>
        <v>6382.7030000000013</v>
      </c>
      <c r="BI20" s="169">
        <f t="shared" si="41"/>
        <v>0</v>
      </c>
      <c r="BJ20" s="169">
        <f t="shared" si="41"/>
        <v>539.74599999999987</v>
      </c>
      <c r="BK20" s="269">
        <f t="shared" si="41"/>
        <v>1905.7760000000003</v>
      </c>
      <c r="BL20" s="262">
        <f t="shared" si="20"/>
        <v>0.96226911791945913</v>
      </c>
      <c r="BM20" s="199">
        <f t="shared" si="21"/>
        <v>3.0437760408140592E-2</v>
      </c>
      <c r="BN20" s="200">
        <f t="shared" si="22"/>
        <v>1.5096181105266025E-2</v>
      </c>
      <c r="BO20" s="201">
        <f t="shared" si="23"/>
        <v>1.5095866404112214E-2</v>
      </c>
      <c r="BP20" s="201">
        <f t="shared" si="24"/>
        <v>3.1470115381166671E-7</v>
      </c>
      <c r="BQ20" s="202">
        <f t="shared" si="25"/>
        <v>1.5341570438053325E-2</v>
      </c>
      <c r="BR20" s="203">
        <f t="shared" si="26"/>
        <v>1.4145380271388642E-2</v>
      </c>
      <c r="BS20" s="203">
        <f t="shared" si="27"/>
        <v>0</v>
      </c>
      <c r="BT20" s="203">
        <f t="shared" si="28"/>
        <v>1.196187950459379E-3</v>
      </c>
      <c r="BU20" s="254">
        <f t="shared" si="29"/>
        <v>4.2235908880745281E-3</v>
      </c>
    </row>
    <row r="21" spans="1:73" ht="14.5" thickBot="1">
      <c r="A21" s="449"/>
      <c r="B21" s="133" t="s">
        <v>55</v>
      </c>
      <c r="C21" s="177">
        <f t="shared" ref="C21:M21" si="42">SUM(C20,C16,C12,C8)</f>
        <v>7882056.1640000008</v>
      </c>
      <c r="D21" s="178">
        <f t="shared" si="42"/>
        <v>7619960.4120000005</v>
      </c>
      <c r="E21" s="179">
        <f t="shared" si="42"/>
        <v>227403.80800000002</v>
      </c>
      <c r="F21" s="180">
        <f t="shared" si="42"/>
        <v>108601.55</v>
      </c>
      <c r="G21" s="181">
        <f t="shared" si="42"/>
        <v>108277.66899999999</v>
      </c>
      <c r="H21" s="181">
        <f t="shared" si="42"/>
        <v>323.88100000000003</v>
      </c>
      <c r="I21" s="182">
        <f t="shared" si="42"/>
        <v>118802.27900000004</v>
      </c>
      <c r="J21" s="183">
        <f t="shared" si="42"/>
        <v>83009.03899999999</v>
      </c>
      <c r="K21" s="183">
        <f t="shared" si="42"/>
        <v>332.84100000000001</v>
      </c>
      <c r="L21" s="183">
        <f t="shared" si="42"/>
        <v>35460.401000000005</v>
      </c>
      <c r="M21" s="271">
        <f t="shared" si="42"/>
        <v>18615.313999999998</v>
      </c>
      <c r="N21" s="264">
        <f t="shared" si="0"/>
        <v>0.96674779441472647</v>
      </c>
      <c r="O21" s="209">
        <f t="shared" si="1"/>
        <v>2.8850823093424485E-2</v>
      </c>
      <c r="P21" s="210">
        <f t="shared" si="2"/>
        <v>1.3778327347630404E-2</v>
      </c>
      <c r="Q21" s="211">
        <f t="shared" si="3"/>
        <v>1.3737236419925615E-2</v>
      </c>
      <c r="R21" s="211">
        <f t="shared" si="4"/>
        <v>4.1090927704787666E-5</v>
      </c>
      <c r="S21" s="212">
        <f t="shared" si="5"/>
        <v>1.50724984100735E-2</v>
      </c>
      <c r="T21" s="213">
        <f t="shared" si="6"/>
        <v>1.0531394000861116E-2</v>
      </c>
      <c r="U21" s="213">
        <f t="shared" si="7"/>
        <v>4.222768692263279E-5</v>
      </c>
      <c r="V21" s="213">
        <f t="shared" si="8"/>
        <v>4.4988769760306423E-3</v>
      </c>
      <c r="W21" s="256">
        <f t="shared" si="9"/>
        <v>2.3617332346631066E-3</v>
      </c>
      <c r="Z21" s="449"/>
      <c r="AA21" s="133" t="s">
        <v>55</v>
      </c>
      <c r="AB21" s="177">
        <f t="shared" ref="AB21:AL21" si="43">SUM(AB20,AB16,AB12,AB8)</f>
        <v>6301410.0759999994</v>
      </c>
      <c r="AC21" s="178">
        <f t="shared" si="43"/>
        <v>6098514.529000001</v>
      </c>
      <c r="AD21" s="179">
        <f t="shared" si="43"/>
        <v>176601.23</v>
      </c>
      <c r="AE21" s="180">
        <f t="shared" si="43"/>
        <v>88455.732000000004</v>
      </c>
      <c r="AF21" s="181">
        <f t="shared" si="43"/>
        <v>88421.25</v>
      </c>
      <c r="AG21" s="181">
        <f t="shared" si="43"/>
        <v>34.481999999999999</v>
      </c>
      <c r="AH21" s="182">
        <f t="shared" si="43"/>
        <v>88145.517000000036</v>
      </c>
      <c r="AI21" s="183">
        <f t="shared" si="43"/>
        <v>61755.369999999995</v>
      </c>
      <c r="AJ21" s="183">
        <f t="shared" si="43"/>
        <v>332.84100000000001</v>
      </c>
      <c r="AK21" s="183">
        <f t="shared" si="43"/>
        <v>26057.296999999999</v>
      </c>
      <c r="AL21" s="271">
        <f t="shared" si="43"/>
        <v>13559.627000000002</v>
      </c>
      <c r="AM21" s="264">
        <f t="shared" si="10"/>
        <v>0.96780156432402953</v>
      </c>
      <c r="AN21" s="209">
        <f t="shared" si="11"/>
        <v>2.8025668520227889E-2</v>
      </c>
      <c r="AO21" s="210">
        <f t="shared" si="12"/>
        <v>1.4037450496500589E-2</v>
      </c>
      <c r="AP21" s="211">
        <f t="shared" si="13"/>
        <v>1.4031978387943279E-2</v>
      </c>
      <c r="AQ21" s="211">
        <f t="shared" si="14"/>
        <v>5.4721085573101497E-6</v>
      </c>
      <c r="AR21" s="212">
        <f t="shared" si="15"/>
        <v>1.3988221038925453E-2</v>
      </c>
      <c r="AS21" s="213">
        <f t="shared" si="16"/>
        <v>9.8002461758846492E-3</v>
      </c>
      <c r="AT21" s="213">
        <f t="shared" si="17"/>
        <v>5.2820082487201083E-5</v>
      </c>
      <c r="AU21" s="213">
        <f t="shared" si="18"/>
        <v>4.1351533523018413E-3</v>
      </c>
      <c r="AV21" s="256">
        <f t="shared" si="19"/>
        <v>2.1518401177609702E-3</v>
      </c>
      <c r="AY21" s="449"/>
      <c r="AZ21" s="133" t="s">
        <v>55</v>
      </c>
      <c r="BA21" s="177">
        <f t="shared" ref="BA21:BK21" si="44">SUM(BA20,BA16,BA12,BA8)</f>
        <v>1580646.0880000012</v>
      </c>
      <c r="BB21" s="178">
        <f t="shared" si="44"/>
        <v>1521445.8830000001</v>
      </c>
      <c r="BC21" s="179">
        <f t="shared" si="44"/>
        <v>50802.578000000009</v>
      </c>
      <c r="BD21" s="180">
        <f t="shared" si="44"/>
        <v>20145.818000000003</v>
      </c>
      <c r="BE21" s="181">
        <f t="shared" si="44"/>
        <v>19856.419000000002</v>
      </c>
      <c r="BF21" s="181">
        <f t="shared" si="44"/>
        <v>289.39900000000006</v>
      </c>
      <c r="BG21" s="182">
        <f t="shared" si="44"/>
        <v>30656.761999999999</v>
      </c>
      <c r="BH21" s="183">
        <f t="shared" si="44"/>
        <v>21253.669000000002</v>
      </c>
      <c r="BI21" s="183">
        <f t="shared" si="44"/>
        <v>0</v>
      </c>
      <c r="BJ21" s="183">
        <f t="shared" si="44"/>
        <v>9403.104000000003</v>
      </c>
      <c r="BK21" s="271">
        <f t="shared" si="44"/>
        <v>5055.6869999999999</v>
      </c>
      <c r="BL21" s="264">
        <f t="shared" si="20"/>
        <v>0.96254683103988992</v>
      </c>
      <c r="BM21" s="209">
        <f t="shared" si="21"/>
        <v>3.2140387646345775E-2</v>
      </c>
      <c r="BN21" s="210">
        <f t="shared" si="22"/>
        <v>1.2745305956180614E-2</v>
      </c>
      <c r="BO21" s="211">
        <f t="shared" si="23"/>
        <v>1.2562216900257805E-2</v>
      </c>
      <c r="BP21" s="211">
        <f t="shared" si="24"/>
        <v>1.830890559228081E-4</v>
      </c>
      <c r="BQ21" s="212">
        <f t="shared" si="25"/>
        <v>1.9395082955470534E-2</v>
      </c>
      <c r="BR21" s="213">
        <f t="shared" si="26"/>
        <v>1.3446190871792413E-2</v>
      </c>
      <c r="BS21" s="213">
        <f t="shared" si="27"/>
        <v>0</v>
      </c>
      <c r="BT21" s="213">
        <f t="shared" si="28"/>
        <v>5.9488990428577179E-3</v>
      </c>
      <c r="BU21" s="256">
        <f t="shared" si="29"/>
        <v>3.1984939819115258E-3</v>
      </c>
    </row>
    <row r="23" spans="1:73" ht="14.5" thickBot="1"/>
    <row r="24" spans="1:73" ht="16.399999999999999" customHeight="1" thickBot="1">
      <c r="A24" s="465" t="s">
        <v>63</v>
      </c>
      <c r="B24" s="466"/>
      <c r="C24" s="469" t="s">
        <v>61</v>
      </c>
      <c r="D24" s="470"/>
      <c r="E24" s="470"/>
      <c r="F24" s="470"/>
      <c r="G24" s="470"/>
      <c r="H24" s="470"/>
      <c r="I24" s="470"/>
      <c r="J24" s="470"/>
      <c r="K24" s="470"/>
      <c r="L24" s="470"/>
      <c r="M24" s="471"/>
      <c r="N24" s="470" t="s">
        <v>62</v>
      </c>
      <c r="O24" s="470"/>
      <c r="P24" s="470"/>
      <c r="Q24" s="470"/>
      <c r="R24" s="470"/>
      <c r="S24" s="470"/>
      <c r="T24" s="470"/>
      <c r="U24" s="470"/>
      <c r="V24" s="470"/>
      <c r="W24" s="472"/>
      <c r="Z24" s="465" t="s">
        <v>64</v>
      </c>
      <c r="AA24" s="466"/>
      <c r="AB24" s="469" t="s">
        <v>61</v>
      </c>
      <c r="AC24" s="470"/>
      <c r="AD24" s="470"/>
      <c r="AE24" s="470"/>
      <c r="AF24" s="470"/>
      <c r="AG24" s="470"/>
      <c r="AH24" s="470"/>
      <c r="AI24" s="470"/>
      <c r="AJ24" s="470"/>
      <c r="AK24" s="470"/>
      <c r="AL24" s="471"/>
      <c r="AM24" s="470" t="s">
        <v>62</v>
      </c>
      <c r="AN24" s="470"/>
      <c r="AO24" s="470"/>
      <c r="AP24" s="470"/>
      <c r="AQ24" s="470"/>
      <c r="AR24" s="470"/>
      <c r="AS24" s="470"/>
      <c r="AT24" s="470"/>
      <c r="AU24" s="470"/>
      <c r="AV24" s="472"/>
      <c r="AY24" s="465" t="s">
        <v>65</v>
      </c>
      <c r="AZ24" s="466"/>
      <c r="BA24" s="469" t="s">
        <v>61</v>
      </c>
      <c r="BB24" s="470"/>
      <c r="BC24" s="470"/>
      <c r="BD24" s="470"/>
      <c r="BE24" s="470"/>
      <c r="BF24" s="470"/>
      <c r="BG24" s="470"/>
      <c r="BH24" s="470"/>
      <c r="BI24" s="470"/>
      <c r="BJ24" s="470"/>
      <c r="BK24" s="471"/>
      <c r="BL24" s="470" t="s">
        <v>62</v>
      </c>
      <c r="BM24" s="470"/>
      <c r="BN24" s="470"/>
      <c r="BO24" s="470"/>
      <c r="BP24" s="470"/>
      <c r="BQ24" s="470"/>
      <c r="BR24" s="470"/>
      <c r="BS24" s="470"/>
      <c r="BT24" s="470"/>
      <c r="BU24" s="472"/>
    </row>
    <row r="25" spans="1:73" ht="66" thickBot="1">
      <c r="A25" s="467"/>
      <c r="B25" s="468"/>
      <c r="C25" s="135" t="s">
        <v>52</v>
      </c>
      <c r="D25" s="136" t="s">
        <v>53</v>
      </c>
      <c r="E25" s="137" t="s">
        <v>51</v>
      </c>
      <c r="F25" s="138" t="s">
        <v>30</v>
      </c>
      <c r="G25" s="139" t="s">
        <v>59</v>
      </c>
      <c r="H25" s="139" t="s">
        <v>56</v>
      </c>
      <c r="I25" s="140" t="s">
        <v>31</v>
      </c>
      <c r="J25" s="141" t="s">
        <v>57</v>
      </c>
      <c r="K25" s="141" t="s">
        <v>58</v>
      </c>
      <c r="L25" s="141" t="s">
        <v>54</v>
      </c>
      <c r="M25" s="265" t="s">
        <v>60</v>
      </c>
      <c r="N25" s="258" t="s">
        <v>53</v>
      </c>
      <c r="O25" s="137" t="s">
        <v>51</v>
      </c>
      <c r="P25" s="138" t="s">
        <v>30</v>
      </c>
      <c r="Q25" s="139" t="s">
        <v>59</v>
      </c>
      <c r="R25" s="139" t="s">
        <v>56</v>
      </c>
      <c r="S25" s="140" t="s">
        <v>31</v>
      </c>
      <c r="T25" s="141" t="s">
        <v>57</v>
      </c>
      <c r="U25" s="141" t="s">
        <v>58</v>
      </c>
      <c r="V25" s="141" t="s">
        <v>54</v>
      </c>
      <c r="W25" s="250" t="s">
        <v>60</v>
      </c>
      <c r="Z25" s="467"/>
      <c r="AA25" s="468"/>
      <c r="AB25" s="135" t="s">
        <v>52</v>
      </c>
      <c r="AC25" s="136" t="s">
        <v>53</v>
      </c>
      <c r="AD25" s="137" t="s">
        <v>51</v>
      </c>
      <c r="AE25" s="138" t="s">
        <v>30</v>
      </c>
      <c r="AF25" s="139" t="s">
        <v>59</v>
      </c>
      <c r="AG25" s="139" t="s">
        <v>56</v>
      </c>
      <c r="AH25" s="140" t="s">
        <v>31</v>
      </c>
      <c r="AI25" s="141" t="s">
        <v>57</v>
      </c>
      <c r="AJ25" s="141" t="s">
        <v>58</v>
      </c>
      <c r="AK25" s="141" t="s">
        <v>54</v>
      </c>
      <c r="AL25" s="265" t="s">
        <v>60</v>
      </c>
      <c r="AM25" s="258" t="s">
        <v>53</v>
      </c>
      <c r="AN25" s="137" t="s">
        <v>51</v>
      </c>
      <c r="AO25" s="138" t="s">
        <v>30</v>
      </c>
      <c r="AP25" s="139" t="s">
        <v>59</v>
      </c>
      <c r="AQ25" s="139" t="s">
        <v>56</v>
      </c>
      <c r="AR25" s="140" t="s">
        <v>31</v>
      </c>
      <c r="AS25" s="141" t="s">
        <v>57</v>
      </c>
      <c r="AT25" s="141" t="s">
        <v>58</v>
      </c>
      <c r="AU25" s="141" t="s">
        <v>54</v>
      </c>
      <c r="AV25" s="250" t="s">
        <v>60</v>
      </c>
      <c r="AY25" s="467"/>
      <c r="AZ25" s="468"/>
      <c r="BA25" s="135" t="s">
        <v>52</v>
      </c>
      <c r="BB25" s="136" t="s">
        <v>53</v>
      </c>
      <c r="BC25" s="137" t="s">
        <v>51</v>
      </c>
      <c r="BD25" s="138" t="s">
        <v>30</v>
      </c>
      <c r="BE25" s="139" t="s">
        <v>59</v>
      </c>
      <c r="BF25" s="139" t="s">
        <v>56</v>
      </c>
      <c r="BG25" s="140" t="s">
        <v>31</v>
      </c>
      <c r="BH25" s="141" t="s">
        <v>57</v>
      </c>
      <c r="BI25" s="141" t="s">
        <v>58</v>
      </c>
      <c r="BJ25" s="141" t="s">
        <v>54</v>
      </c>
      <c r="BK25" s="265" t="s">
        <v>60</v>
      </c>
      <c r="BL25" s="258" t="s">
        <v>53</v>
      </c>
      <c r="BM25" s="137" t="s">
        <v>51</v>
      </c>
      <c r="BN25" s="138" t="s">
        <v>30</v>
      </c>
      <c r="BO25" s="139" t="s">
        <v>59</v>
      </c>
      <c r="BP25" s="139" t="s">
        <v>56</v>
      </c>
      <c r="BQ25" s="140" t="s">
        <v>31</v>
      </c>
      <c r="BR25" s="141" t="s">
        <v>57</v>
      </c>
      <c r="BS25" s="141" t="s">
        <v>58</v>
      </c>
      <c r="BT25" s="141" t="s">
        <v>54</v>
      </c>
      <c r="BU25" s="250" t="s">
        <v>60</v>
      </c>
    </row>
    <row r="26" spans="1:73">
      <c r="A26" s="447">
        <v>2017</v>
      </c>
      <c r="B26" s="134" t="s">
        <v>13</v>
      </c>
      <c r="C26" s="142">
        <v>854695.62600000296</v>
      </c>
      <c r="D26" s="143">
        <v>834136.71200000285</v>
      </c>
      <c r="E26" s="144">
        <v>17305.336999999985</v>
      </c>
      <c r="F26" s="145">
        <v>3545.4549999999999</v>
      </c>
      <c r="G26" s="146">
        <v>3542.9569999999999</v>
      </c>
      <c r="H26" s="146">
        <v>2.4979999999999998</v>
      </c>
      <c r="I26" s="147">
        <v>13759.893999999989</v>
      </c>
      <c r="J26" s="148">
        <v>8416.357</v>
      </c>
      <c r="K26" s="148">
        <v>790.00399999999991</v>
      </c>
      <c r="L26" s="148">
        <v>4553.5300000000025</v>
      </c>
      <c r="M26" s="266">
        <v>2208.8959999999997</v>
      </c>
      <c r="N26" s="259">
        <f t="shared" ref="N26:N42" si="45">IF(AND(ISNUMBER($C26),ISNUMBER(D26)),IF($C26=0,0,D26/$C26),"")</f>
        <v>0.97594592346726239</v>
      </c>
      <c r="O26" s="184">
        <f t="shared" ref="O26:O42" si="46">IF(AND(ISNUMBER($C26),ISNUMBER(E26)),IF($C26=0,0,E26/$C26),"")</f>
        <v>2.0247368154894391E-2</v>
      </c>
      <c r="P26" s="185">
        <f t="shared" ref="P26:P42" si="47">IF(AND(ISNUMBER($C26),ISNUMBER(F26)),IF($C26=0,0,F26/$C26),"")</f>
        <v>4.1482077269926121E-3</v>
      </c>
      <c r="Q26" s="186">
        <f t="shared" ref="Q26:Q42" si="48">IF(AND(ISNUMBER($C26),ISNUMBER(G26)),IF($C26=0,0,G26/$C26),"")</f>
        <v>4.1452850491128963E-3</v>
      </c>
      <c r="R26" s="186">
        <f t="shared" ref="R26:R42" si="49">IF(AND(ISNUMBER($C26),ISNUMBER(H26)),IF($C26=0,0,H26/$C26),"")</f>
        <v>2.922677879715733E-6</v>
      </c>
      <c r="S26" s="187">
        <f t="shared" ref="S26:S42" si="50">IF(AND(ISNUMBER($C26),ISNUMBER(I26)),IF($C26=0,0,I26/$C26),"")</f>
        <v>1.6099174467987674E-2</v>
      </c>
      <c r="T26" s="188">
        <f t="shared" ref="T26:T42" si="51">IF(AND(ISNUMBER($C26),ISNUMBER(J26)),IF($C26=0,0,J26/$C26),"")</f>
        <v>9.8471979310210851E-3</v>
      </c>
      <c r="U26" s="188">
        <f t="shared" ref="U26:U42" si="52">IF(AND(ISNUMBER($C26),ISNUMBER(K26)),IF($C26=0,0,K26/$C26),"")</f>
        <v>9.243103345424131E-4</v>
      </c>
      <c r="V26" s="188">
        <f t="shared" ref="V26:V42" si="53">IF(AND(ISNUMBER($C26),ISNUMBER(L26)),IF($C26=0,0,L26/$C26),"")</f>
        <v>5.327662692402718E-3</v>
      </c>
      <c r="W26" s="251">
        <f t="shared" ref="W26:W42" si="54">IF(AND(ISNUMBER($C26),ISNUMBER(M26)),IF($C26=0,0,M26/$C26),"")</f>
        <v>2.5844241304213626E-3</v>
      </c>
      <c r="Z26" s="447">
        <v>2017</v>
      </c>
      <c r="AA26" s="134" t="s">
        <v>13</v>
      </c>
      <c r="AB26" s="142">
        <v>671680.33900000271</v>
      </c>
      <c r="AC26" s="143">
        <v>655946.89000000269</v>
      </c>
      <c r="AD26" s="144">
        <v>13002.215999999988</v>
      </c>
      <c r="AE26" s="145">
        <v>3542.9569999999999</v>
      </c>
      <c r="AF26" s="146">
        <v>3542.9569999999999</v>
      </c>
      <c r="AG26" s="146">
        <v>0</v>
      </c>
      <c r="AH26" s="147">
        <v>9459.2699999999932</v>
      </c>
      <c r="AI26" s="148">
        <v>6261.1229999999996</v>
      </c>
      <c r="AJ26" s="148">
        <v>790.00399999999991</v>
      </c>
      <c r="AK26" s="148">
        <v>2408.1420000000012</v>
      </c>
      <c r="AL26" s="266">
        <v>1816.2979999999998</v>
      </c>
      <c r="AM26" s="259">
        <f t="shared" ref="AM26:AM42" si="55">IF(AND(ISNUMBER($AB26),ISNUMBER(AC26)),IF($AB26=0,0,AC26/$AB26),"")</f>
        <v>0.97657598698895376</v>
      </c>
      <c r="AN26" s="184">
        <f t="shared" ref="AN26:AN42" si="56">IF(AND(ISNUMBER($AB26),ISNUMBER(AD26)),IF($AB26=0,0,AD26/$AB26),"")</f>
        <v>1.9357743922291486E-2</v>
      </c>
      <c r="AO26" s="185">
        <f t="shared" ref="AO26:AO42" si="57">IF(AND(ISNUMBER($AB26),ISNUMBER(AE26)),IF($AB26=0,0,AE26/$AB26),"")</f>
        <v>5.2747665731510797E-3</v>
      </c>
      <c r="AP26" s="186">
        <f t="shared" ref="AP26:AP42" si="58">IF(AND(ISNUMBER($AB26),ISNUMBER(AF26)),IF($AB26=0,0,AF26/$AB26),"")</f>
        <v>5.2747665731510797E-3</v>
      </c>
      <c r="AQ26" s="186">
        <f t="shared" ref="AQ26:AQ42" si="59">IF(AND(ISNUMBER($AB26),ISNUMBER(AG26)),IF($AB26=0,0,AG26/$AB26),"")</f>
        <v>0</v>
      </c>
      <c r="AR26" s="187">
        <f t="shared" ref="AR26:AR42" si="60">IF(AND(ISNUMBER($AB26),ISNUMBER(AH26)),IF($AB26=0,0,AH26/$AB26),"")</f>
        <v>1.4082993725978266E-2</v>
      </c>
      <c r="AS26" s="188">
        <f t="shared" ref="AS26:AS42" si="61">IF(AND(ISNUMBER($AB26),ISNUMBER(AI26)),IF($AB26=0,0,AI26/$AB26),"")</f>
        <v>9.3215814673413781E-3</v>
      </c>
      <c r="AT26" s="188">
        <f t="shared" ref="AT26:AT42" si="62">IF(AND(ISNUMBER($AB26),ISNUMBER(AJ26)),IF($AB26=0,0,AJ26/$AB26),"")</f>
        <v>1.1761606736563964E-3</v>
      </c>
      <c r="AU26" s="188">
        <f t="shared" ref="AU26:AU42" si="63">IF(AND(ISNUMBER($AB26),ISNUMBER(AK26)),IF($AB26=0,0,AK26/$AB26),"")</f>
        <v>3.5852500961770619E-3</v>
      </c>
      <c r="AV26" s="251">
        <f t="shared" ref="AV26:AV42" si="64">IF(AND(ISNUMBER($AB26),ISNUMBER(AL26)),IF($AB26=0,0,AL26/$AB26),"")</f>
        <v>2.7041107124024253E-3</v>
      </c>
      <c r="AY26" s="447">
        <v>2017</v>
      </c>
      <c r="AZ26" s="134" t="s">
        <v>13</v>
      </c>
      <c r="BA26" s="142">
        <v>183015.28700000021</v>
      </c>
      <c r="BB26" s="143">
        <v>178189.82200000016</v>
      </c>
      <c r="BC26" s="144">
        <v>4303.1209999999955</v>
      </c>
      <c r="BD26" s="145">
        <v>2.4979999999999998</v>
      </c>
      <c r="BE26" s="146">
        <v>0</v>
      </c>
      <c r="BF26" s="146">
        <v>2.4979999999999998</v>
      </c>
      <c r="BG26" s="147">
        <v>4300.6239999999962</v>
      </c>
      <c r="BH26" s="148">
        <v>2155.2340000000004</v>
      </c>
      <c r="BI26" s="148">
        <v>0</v>
      </c>
      <c r="BJ26" s="148">
        <v>2145.3880000000008</v>
      </c>
      <c r="BK26" s="266">
        <v>392.59800000000007</v>
      </c>
      <c r="BL26" s="259">
        <f t="shared" ref="BL26:BL42" si="65">IF(AND(ISNUMBER($BA26),ISNUMBER(BB26)),IF($BA26=0,0,BB26/$BA26),"")</f>
        <v>0.97363354133362612</v>
      </c>
      <c r="BM26" s="184">
        <f t="shared" ref="BM26:BM42" si="66">IF(AND(ISNUMBER($BA26),ISNUMBER(BC26)),IF($BA26=0,0,BC26/$BA26),"")</f>
        <v>2.3512358287316133E-2</v>
      </c>
      <c r="BN26" s="185">
        <f t="shared" ref="BN26:BN42" si="67">IF(AND(ISNUMBER($BA26),ISNUMBER(BD26)),IF($BA26=0,0,BD26/$BA26),"")</f>
        <v>1.3649133036629868E-5</v>
      </c>
      <c r="BO26" s="186">
        <f t="shared" ref="BO26:BO42" si="68">IF(AND(ISNUMBER($BA26),ISNUMBER(BE26)),IF($BA26=0,0,BE26/$BA26),"")</f>
        <v>0</v>
      </c>
      <c r="BP26" s="186">
        <f t="shared" ref="BP26:BP42" si="69">IF(AND(ISNUMBER($BA26),ISNUMBER(BF26)),IF($BA26=0,0,BF26/$BA26),"")</f>
        <v>1.3649133036629868E-5</v>
      </c>
      <c r="BQ26" s="187">
        <f t="shared" ref="BQ26:BQ42" si="70">IF(AND(ISNUMBER($BA26),ISNUMBER(BG26)),IF($BA26=0,0,BG26/$BA26),"")</f>
        <v>2.349871461830394E-2</v>
      </c>
      <c r="BR26" s="188">
        <f t="shared" ref="BR26:BR42" si="71">IF(AND(ISNUMBER($BA26),ISNUMBER(BH26)),IF($BA26=0,0,BH26/$BA26),"")</f>
        <v>1.1776251237417112E-2</v>
      </c>
      <c r="BS26" s="188">
        <f t="shared" ref="BS26:BS42" si="72">IF(AND(ISNUMBER($BA26),ISNUMBER(BI26)),IF($BA26=0,0,BI26/$BA26),"")</f>
        <v>0</v>
      </c>
      <c r="BT26" s="188">
        <f t="shared" ref="BT26:BT42" si="73">IF(AND(ISNUMBER($BA26),ISNUMBER(BJ26)),IF($BA26=0,0,BJ26/$BA26),"")</f>
        <v>1.1722452452837987E-2</v>
      </c>
      <c r="BU26" s="251">
        <f t="shared" ref="BU26:BU42" si="74">IF(AND(ISNUMBER($BA26),ISNUMBER(BK26)),IF($BA26=0,0,BK26/$BA26),"")</f>
        <v>2.1451650648177801E-3</v>
      </c>
    </row>
    <row r="27" spans="1:73">
      <c r="A27" s="448"/>
      <c r="B27" s="130" t="s">
        <v>14</v>
      </c>
      <c r="C27" s="149">
        <v>1044737.8479999984</v>
      </c>
      <c r="D27" s="150">
        <v>1022846.6479999979</v>
      </c>
      <c r="E27" s="151">
        <v>18154.292999999994</v>
      </c>
      <c r="F27" s="152">
        <v>2794.1390000000001</v>
      </c>
      <c r="G27" s="153">
        <v>2788.9830000000002</v>
      </c>
      <c r="H27" s="153">
        <v>5.1559999999999988</v>
      </c>
      <c r="I27" s="154">
        <v>15360.155000000001</v>
      </c>
      <c r="J27" s="155">
        <v>10103.436999999996</v>
      </c>
      <c r="K27" s="155">
        <v>5.4690000000000003</v>
      </c>
      <c r="L27" s="155">
        <v>5251.248999999998</v>
      </c>
      <c r="M27" s="267">
        <v>2632.6469999999999</v>
      </c>
      <c r="N27" s="260">
        <f t="shared" si="45"/>
        <v>0.97904622672385422</v>
      </c>
      <c r="O27" s="189">
        <f t="shared" si="46"/>
        <v>1.7376888407703232E-2</v>
      </c>
      <c r="P27" s="190">
        <f t="shared" si="47"/>
        <v>2.6744881554248089E-3</v>
      </c>
      <c r="Q27" s="191">
        <f t="shared" si="48"/>
        <v>2.6695529460707395E-3</v>
      </c>
      <c r="R27" s="191">
        <f t="shared" si="49"/>
        <v>4.935209354069469E-6</v>
      </c>
      <c r="S27" s="192">
        <f t="shared" si="50"/>
        <v>1.470240120945635E-2</v>
      </c>
      <c r="T27" s="193">
        <f t="shared" si="51"/>
        <v>9.6707868096686505E-3</v>
      </c>
      <c r="U27" s="193">
        <f t="shared" si="52"/>
        <v>5.2348060429414144E-6</v>
      </c>
      <c r="V27" s="193">
        <f t="shared" si="53"/>
        <v>5.0263795937447514E-3</v>
      </c>
      <c r="W27" s="252">
        <f t="shared" si="54"/>
        <v>2.5199115788136013E-3</v>
      </c>
      <c r="Z27" s="448"/>
      <c r="AA27" s="130" t="s">
        <v>14</v>
      </c>
      <c r="AB27" s="149">
        <v>835716.73499999882</v>
      </c>
      <c r="AC27" s="150">
        <v>818842.82099999825</v>
      </c>
      <c r="AD27" s="151">
        <v>13969.775999999994</v>
      </c>
      <c r="AE27" s="152">
        <v>2565.6570000000002</v>
      </c>
      <c r="AF27" s="153">
        <v>2565.6570000000002</v>
      </c>
      <c r="AG27" s="153">
        <v>0</v>
      </c>
      <c r="AH27" s="154">
        <v>11404.117</v>
      </c>
      <c r="AI27" s="155">
        <v>8496.3549999999959</v>
      </c>
      <c r="AJ27" s="155">
        <v>5.4690000000000003</v>
      </c>
      <c r="AK27" s="155">
        <v>2902.2929999999988</v>
      </c>
      <c r="AL27" s="267">
        <v>1936.337</v>
      </c>
      <c r="AM27" s="260">
        <f t="shared" si="55"/>
        <v>0.97980905096988324</v>
      </c>
      <c r="AN27" s="189">
        <f t="shared" si="56"/>
        <v>1.6715922291540584E-2</v>
      </c>
      <c r="AO27" s="190">
        <f t="shared" si="57"/>
        <v>3.0700079255921611E-3</v>
      </c>
      <c r="AP27" s="191">
        <f t="shared" si="58"/>
        <v>3.0700079255921611E-3</v>
      </c>
      <c r="AQ27" s="191">
        <f t="shared" si="59"/>
        <v>0</v>
      </c>
      <c r="AR27" s="192">
        <f t="shared" si="60"/>
        <v>1.3645911972793049E-2</v>
      </c>
      <c r="AS27" s="193">
        <f t="shared" si="61"/>
        <v>1.0166548836670128E-2</v>
      </c>
      <c r="AT27" s="193">
        <f t="shared" si="62"/>
        <v>6.5440833849043453E-6</v>
      </c>
      <c r="AU27" s="193">
        <f t="shared" si="63"/>
        <v>3.4728190527380104E-3</v>
      </c>
      <c r="AV27" s="252">
        <f t="shared" si="64"/>
        <v>2.3169776539176314E-3</v>
      </c>
      <c r="AY27" s="448"/>
      <c r="AZ27" s="130" t="s">
        <v>14</v>
      </c>
      <c r="BA27" s="149">
        <v>209021.11299999958</v>
      </c>
      <c r="BB27" s="150">
        <v>204003.82699999973</v>
      </c>
      <c r="BC27" s="151">
        <v>4184.5170000000007</v>
      </c>
      <c r="BD27" s="152">
        <v>228.48199999999997</v>
      </c>
      <c r="BE27" s="153">
        <v>223.32599999999996</v>
      </c>
      <c r="BF27" s="153">
        <v>5.1559999999999988</v>
      </c>
      <c r="BG27" s="154">
        <v>3956.0380000000009</v>
      </c>
      <c r="BH27" s="155">
        <v>1607.0820000000001</v>
      </c>
      <c r="BI27" s="155">
        <v>0</v>
      </c>
      <c r="BJ27" s="155">
        <v>2348.9559999999997</v>
      </c>
      <c r="BK27" s="267">
        <v>696.31000000000006</v>
      </c>
      <c r="BL27" s="260">
        <f t="shared" si="65"/>
        <v>0.97599627172590997</v>
      </c>
      <c r="BM27" s="189">
        <f t="shared" si="66"/>
        <v>2.001959007844346E-2</v>
      </c>
      <c r="BN27" s="190">
        <f t="shared" si="67"/>
        <v>1.0931048864905835E-3</v>
      </c>
      <c r="BO27" s="191">
        <f t="shared" si="68"/>
        <v>1.0684375219071789E-3</v>
      </c>
      <c r="BP27" s="191">
        <f t="shared" si="69"/>
        <v>2.4667364583404593E-5</v>
      </c>
      <c r="BQ27" s="192">
        <f t="shared" si="70"/>
        <v>1.8926499544569972E-2</v>
      </c>
      <c r="BR27" s="193">
        <f t="shared" si="71"/>
        <v>7.6886108629610223E-3</v>
      </c>
      <c r="BS27" s="193">
        <f t="shared" si="72"/>
        <v>0</v>
      </c>
      <c r="BT27" s="193">
        <f t="shared" si="73"/>
        <v>1.1237888681608946E-2</v>
      </c>
      <c r="BU27" s="252">
        <f t="shared" si="74"/>
        <v>3.33129027018434E-3</v>
      </c>
    </row>
    <row r="28" spans="1:73">
      <c r="A28" s="448"/>
      <c r="B28" s="131" t="s">
        <v>15</v>
      </c>
      <c r="C28" s="156">
        <v>945284.77499999967</v>
      </c>
      <c r="D28" s="157">
        <v>909641.74000000115</v>
      </c>
      <c r="E28" s="158">
        <v>31564.230999999992</v>
      </c>
      <c r="F28" s="159">
        <v>3179.9090000000001</v>
      </c>
      <c r="G28" s="160">
        <v>3175.4360000000001</v>
      </c>
      <c r="H28" s="160">
        <v>4.4729999999999999</v>
      </c>
      <c r="I28" s="161">
        <v>28384.327999999994</v>
      </c>
      <c r="J28" s="162">
        <v>21894.640000000003</v>
      </c>
      <c r="K28" s="162">
        <v>439.90799999999996</v>
      </c>
      <c r="L28" s="162">
        <v>6049.7839999999942</v>
      </c>
      <c r="M28" s="268">
        <v>2816.451</v>
      </c>
      <c r="N28" s="261">
        <f t="shared" si="45"/>
        <v>0.96229386535925265</v>
      </c>
      <c r="O28" s="194">
        <f t="shared" si="46"/>
        <v>3.3391240221762805E-2</v>
      </c>
      <c r="P28" s="195">
        <f t="shared" si="47"/>
        <v>3.3639693392924913E-3</v>
      </c>
      <c r="Q28" s="196">
        <f t="shared" si="48"/>
        <v>3.3592374319156904E-3</v>
      </c>
      <c r="R28" s="196">
        <f t="shared" si="49"/>
        <v>4.731907376800818E-6</v>
      </c>
      <c r="S28" s="197">
        <f t="shared" si="50"/>
        <v>3.0027277229763914E-2</v>
      </c>
      <c r="T28" s="198">
        <f t="shared" si="51"/>
        <v>2.3161951381264985E-2</v>
      </c>
      <c r="U28" s="198">
        <f t="shared" si="52"/>
        <v>4.6537087196818559E-4</v>
      </c>
      <c r="V28" s="198">
        <f t="shared" si="53"/>
        <v>6.3999592080598109E-3</v>
      </c>
      <c r="W28" s="253">
        <f t="shared" si="54"/>
        <v>2.9794735665768031E-3</v>
      </c>
      <c r="Z28" s="448"/>
      <c r="AA28" s="131" t="s">
        <v>15</v>
      </c>
      <c r="AB28" s="156">
        <v>773581.00099999958</v>
      </c>
      <c r="AC28" s="157">
        <v>744557.56600000092</v>
      </c>
      <c r="AD28" s="158">
        <v>26451.328999999994</v>
      </c>
      <c r="AE28" s="159">
        <v>2362.6310000000003</v>
      </c>
      <c r="AF28" s="160">
        <v>2362.0500000000002</v>
      </c>
      <c r="AG28" s="160">
        <v>0.58099999999999996</v>
      </c>
      <c r="AH28" s="161">
        <v>24088.701999999997</v>
      </c>
      <c r="AI28" s="162">
        <v>18377.805000000004</v>
      </c>
      <c r="AJ28" s="162">
        <v>439.90799999999996</v>
      </c>
      <c r="AK28" s="162">
        <v>5270.9949999999944</v>
      </c>
      <c r="AL28" s="268">
        <v>1542.1789999999999</v>
      </c>
      <c r="AM28" s="261">
        <f t="shared" si="55"/>
        <v>0.96248171172446018</v>
      </c>
      <c r="AN28" s="194">
        <f t="shared" si="56"/>
        <v>3.419335398078114E-2</v>
      </c>
      <c r="AO28" s="195">
        <f t="shared" si="57"/>
        <v>3.0541481718732149E-3</v>
      </c>
      <c r="AP28" s="196">
        <f t="shared" si="58"/>
        <v>3.0533971193017983E-3</v>
      </c>
      <c r="AQ28" s="196">
        <f t="shared" si="59"/>
        <v>7.5105257141650029E-7</v>
      </c>
      <c r="AR28" s="197">
        <f t="shared" si="60"/>
        <v>3.1139210979665734E-2</v>
      </c>
      <c r="AS28" s="198">
        <f t="shared" si="61"/>
        <v>2.3756794668228949E-2</v>
      </c>
      <c r="AT28" s="198">
        <f t="shared" si="62"/>
        <v>5.6866443130239211E-4</v>
      </c>
      <c r="AU28" s="198">
        <f t="shared" si="63"/>
        <v>6.8137596362711052E-3</v>
      </c>
      <c r="AV28" s="253">
        <f t="shared" si="64"/>
        <v>1.9935585258769829E-3</v>
      </c>
      <c r="AY28" s="448"/>
      <c r="AZ28" s="131" t="s">
        <v>15</v>
      </c>
      <c r="BA28" s="156">
        <v>171703.77400000012</v>
      </c>
      <c r="BB28" s="157">
        <v>165084.1740000002</v>
      </c>
      <c r="BC28" s="158">
        <v>5112.9019999999991</v>
      </c>
      <c r="BD28" s="159">
        <v>817.27799999999991</v>
      </c>
      <c r="BE28" s="160">
        <v>813.38599999999985</v>
      </c>
      <c r="BF28" s="160">
        <v>3.8919999999999999</v>
      </c>
      <c r="BG28" s="161">
        <v>4295.6259999999984</v>
      </c>
      <c r="BH28" s="162">
        <v>3516.8349999999978</v>
      </c>
      <c r="BI28" s="162">
        <v>0</v>
      </c>
      <c r="BJ28" s="162">
        <v>778.7890000000001</v>
      </c>
      <c r="BK28" s="268">
        <v>1274.2720000000002</v>
      </c>
      <c r="BL28" s="261">
        <f t="shared" si="65"/>
        <v>0.96144755676715699</v>
      </c>
      <c r="BM28" s="194">
        <f t="shared" si="66"/>
        <v>2.9777458473335568E-2</v>
      </c>
      <c r="BN28" s="195">
        <f t="shared" si="67"/>
        <v>4.7598138407837168E-3</v>
      </c>
      <c r="BO28" s="196">
        <f t="shared" si="68"/>
        <v>4.7371468957927466E-3</v>
      </c>
      <c r="BP28" s="196">
        <f t="shared" si="69"/>
        <v>2.2666944990970305E-5</v>
      </c>
      <c r="BQ28" s="197">
        <f t="shared" si="70"/>
        <v>2.5017656280519468E-2</v>
      </c>
      <c r="BR28" s="198">
        <f t="shared" si="71"/>
        <v>2.0481990104655446E-2</v>
      </c>
      <c r="BS28" s="198">
        <f t="shared" si="72"/>
        <v>0</v>
      </c>
      <c r="BT28" s="198">
        <f t="shared" si="73"/>
        <v>4.5356545278963968E-3</v>
      </c>
      <c r="BU28" s="253">
        <f t="shared" si="74"/>
        <v>7.4213394983385699E-3</v>
      </c>
    </row>
    <row r="29" spans="1:73">
      <c r="A29" s="448"/>
      <c r="B29" s="132" t="s">
        <v>16</v>
      </c>
      <c r="C29" s="163">
        <f t="shared" ref="C29:M29" si="75">IF(COUNT(C26:C28)=0,"",SUM(C26:C28))</f>
        <v>2844718.2490000008</v>
      </c>
      <c r="D29" s="164">
        <f t="shared" si="75"/>
        <v>2766625.100000002</v>
      </c>
      <c r="E29" s="165">
        <f t="shared" si="75"/>
        <v>67023.860999999975</v>
      </c>
      <c r="F29" s="166">
        <f t="shared" si="75"/>
        <v>9519.5030000000006</v>
      </c>
      <c r="G29" s="167">
        <f t="shared" si="75"/>
        <v>9507.3760000000002</v>
      </c>
      <c r="H29" s="167">
        <f t="shared" si="75"/>
        <v>12.126999999999999</v>
      </c>
      <c r="I29" s="168">
        <f t="shared" si="75"/>
        <v>57504.376999999986</v>
      </c>
      <c r="J29" s="169">
        <f t="shared" si="75"/>
        <v>40414.433999999994</v>
      </c>
      <c r="K29" s="169">
        <f t="shared" si="75"/>
        <v>1235.3809999999999</v>
      </c>
      <c r="L29" s="169">
        <f t="shared" si="75"/>
        <v>15854.562999999995</v>
      </c>
      <c r="M29" s="269">
        <f t="shared" si="75"/>
        <v>7657.9939999999997</v>
      </c>
      <c r="N29" s="262">
        <f t="shared" si="45"/>
        <v>0.9725480198162153</v>
      </c>
      <c r="O29" s="199">
        <f t="shared" si="46"/>
        <v>2.356080818322193E-2</v>
      </c>
      <c r="P29" s="200">
        <f t="shared" si="47"/>
        <v>3.3463781530372566E-3</v>
      </c>
      <c r="Q29" s="201">
        <f t="shared" si="48"/>
        <v>3.3421151649524914E-3</v>
      </c>
      <c r="R29" s="201">
        <f t="shared" si="49"/>
        <v>4.2629880847648039E-6</v>
      </c>
      <c r="S29" s="202">
        <f t="shared" si="50"/>
        <v>2.0214436709229254E-2</v>
      </c>
      <c r="T29" s="203">
        <f t="shared" si="51"/>
        <v>1.4206831911809478E-2</v>
      </c>
      <c r="U29" s="203">
        <f t="shared" si="52"/>
        <v>4.3427183006059433E-4</v>
      </c>
      <c r="V29" s="203">
        <f t="shared" si="53"/>
        <v>5.5733333188878456E-3</v>
      </c>
      <c r="W29" s="254">
        <f t="shared" si="54"/>
        <v>2.6920043848602587E-3</v>
      </c>
      <c r="Z29" s="448"/>
      <c r="AA29" s="132" t="s">
        <v>16</v>
      </c>
      <c r="AB29" s="163">
        <f t="shared" ref="AB29:AL29" si="76">IF(COUNT(AB26:AB28)=0,"",SUM(AB26:AB28))</f>
        <v>2280978.0750000011</v>
      </c>
      <c r="AC29" s="164">
        <f t="shared" si="76"/>
        <v>2219347.2770000021</v>
      </c>
      <c r="AD29" s="165">
        <f t="shared" si="76"/>
        <v>53423.320999999982</v>
      </c>
      <c r="AE29" s="166">
        <f t="shared" si="76"/>
        <v>8471.244999999999</v>
      </c>
      <c r="AF29" s="167">
        <f t="shared" si="76"/>
        <v>8470.6640000000007</v>
      </c>
      <c r="AG29" s="167">
        <f t="shared" si="76"/>
        <v>0.58099999999999996</v>
      </c>
      <c r="AH29" s="168">
        <f t="shared" si="76"/>
        <v>44952.088999999993</v>
      </c>
      <c r="AI29" s="169">
        <f t="shared" si="76"/>
        <v>33135.282999999996</v>
      </c>
      <c r="AJ29" s="169">
        <f t="shared" si="76"/>
        <v>1235.3809999999999</v>
      </c>
      <c r="AK29" s="169">
        <f t="shared" si="76"/>
        <v>10581.429999999993</v>
      </c>
      <c r="AL29" s="269">
        <f t="shared" si="76"/>
        <v>5294.8139999999994</v>
      </c>
      <c r="AM29" s="262">
        <f t="shared" si="55"/>
        <v>0.9729805390610784</v>
      </c>
      <c r="AN29" s="199">
        <f t="shared" si="56"/>
        <v>2.3421233893271838E-2</v>
      </c>
      <c r="AO29" s="200">
        <f t="shared" si="57"/>
        <v>3.7138651584803133E-3</v>
      </c>
      <c r="AP29" s="201">
        <f t="shared" si="58"/>
        <v>3.7136104431867442E-3</v>
      </c>
      <c r="AQ29" s="201">
        <f t="shared" si="59"/>
        <v>2.547152935698427E-7</v>
      </c>
      <c r="AR29" s="202">
        <f t="shared" si="60"/>
        <v>1.9707374434101026E-2</v>
      </c>
      <c r="AS29" s="203">
        <f t="shared" si="61"/>
        <v>1.4526787154672663E-2</v>
      </c>
      <c r="AT29" s="203">
        <f t="shared" si="62"/>
        <v>5.4160143560345235E-4</v>
      </c>
      <c r="AU29" s="203">
        <f t="shared" si="63"/>
        <v>4.6389880358670204E-3</v>
      </c>
      <c r="AV29" s="254">
        <f t="shared" si="64"/>
        <v>2.3212910540580259E-3</v>
      </c>
      <c r="AY29" s="448"/>
      <c r="AZ29" s="132" t="s">
        <v>16</v>
      </c>
      <c r="BA29" s="163">
        <f t="shared" ref="BA29:BK29" si="77">IF(COUNT(BA26:BA28)=0,"",SUM(BA26:BA28))</f>
        <v>563740.17399999988</v>
      </c>
      <c r="BB29" s="164">
        <f t="shared" si="77"/>
        <v>547277.82300000009</v>
      </c>
      <c r="BC29" s="165">
        <f t="shared" si="77"/>
        <v>13600.539999999994</v>
      </c>
      <c r="BD29" s="166">
        <f t="shared" si="77"/>
        <v>1048.2579999999998</v>
      </c>
      <c r="BE29" s="167">
        <f t="shared" si="77"/>
        <v>1036.7119999999998</v>
      </c>
      <c r="BF29" s="167">
        <f t="shared" si="77"/>
        <v>11.545999999999998</v>
      </c>
      <c r="BG29" s="168">
        <f t="shared" si="77"/>
        <v>12552.287999999995</v>
      </c>
      <c r="BH29" s="169">
        <f t="shared" si="77"/>
        <v>7279.150999999998</v>
      </c>
      <c r="BI29" s="169">
        <f t="shared" si="77"/>
        <v>0</v>
      </c>
      <c r="BJ29" s="169">
        <f t="shared" si="77"/>
        <v>5273.1330000000007</v>
      </c>
      <c r="BK29" s="269">
        <f t="shared" si="77"/>
        <v>2363.1800000000003</v>
      </c>
      <c r="BL29" s="262">
        <f t="shared" si="65"/>
        <v>0.970797981482867</v>
      </c>
      <c r="BM29" s="199">
        <f t="shared" si="66"/>
        <v>2.4125546887137399E-2</v>
      </c>
      <c r="BN29" s="200">
        <f t="shared" si="67"/>
        <v>1.8594701040412281E-3</v>
      </c>
      <c r="BO29" s="201">
        <f t="shared" si="68"/>
        <v>1.8389890375277741E-3</v>
      </c>
      <c r="BP29" s="201">
        <f t="shared" si="69"/>
        <v>2.0481066513453768E-5</v>
      </c>
      <c r="BQ29" s="202">
        <f t="shared" si="70"/>
        <v>2.2266087426297203E-2</v>
      </c>
      <c r="BR29" s="203">
        <f t="shared" si="71"/>
        <v>1.2912244568896024E-2</v>
      </c>
      <c r="BS29" s="203">
        <f t="shared" si="72"/>
        <v>0</v>
      </c>
      <c r="BT29" s="203">
        <f t="shared" si="73"/>
        <v>9.3538357619338333E-3</v>
      </c>
      <c r="BU29" s="254">
        <f t="shared" si="74"/>
        <v>4.191966634614905E-3</v>
      </c>
    </row>
    <row r="30" spans="1:73">
      <c r="A30" s="448"/>
      <c r="B30" s="129" t="s">
        <v>17</v>
      </c>
      <c r="C30" s="170">
        <v>598398.90399999963</v>
      </c>
      <c r="D30" s="171">
        <v>575030.0989999997</v>
      </c>
      <c r="E30" s="172">
        <v>21793.082000000002</v>
      </c>
      <c r="F30" s="173">
        <v>2884.0790000000006</v>
      </c>
      <c r="G30" s="174">
        <v>2874.0020000000004</v>
      </c>
      <c r="H30" s="174">
        <v>10.077</v>
      </c>
      <c r="I30" s="175">
        <v>18909.004000000004</v>
      </c>
      <c r="J30" s="176">
        <v>17579.775000000001</v>
      </c>
      <c r="K30" s="176">
        <v>370.97099999999995</v>
      </c>
      <c r="L30" s="176">
        <v>958.25899999999945</v>
      </c>
      <c r="M30" s="270">
        <v>516.84899999999993</v>
      </c>
      <c r="N30" s="263">
        <f t="shared" si="45"/>
        <v>0.96094778108082912</v>
      </c>
      <c r="O30" s="204">
        <f t="shared" si="46"/>
        <v>3.6418987157770623E-2</v>
      </c>
      <c r="P30" s="205">
        <f t="shared" si="47"/>
        <v>4.81965956274546E-3</v>
      </c>
      <c r="Q30" s="206">
        <f t="shared" si="48"/>
        <v>4.8028196254851462E-3</v>
      </c>
      <c r="R30" s="206">
        <f t="shared" si="49"/>
        <v>1.6839937260312905E-5</v>
      </c>
      <c r="S30" s="207">
        <f t="shared" si="50"/>
        <v>3.1599329266151222E-2</v>
      </c>
      <c r="T30" s="208">
        <f t="shared" si="51"/>
        <v>2.9378020050651717E-2</v>
      </c>
      <c r="U30" s="208">
        <f t="shared" si="52"/>
        <v>6.1993930389952752E-4</v>
      </c>
      <c r="V30" s="208">
        <f t="shared" si="53"/>
        <v>1.6013715827260272E-3</v>
      </c>
      <c r="W30" s="255">
        <f t="shared" si="54"/>
        <v>8.6371983060985064E-4</v>
      </c>
      <c r="Z30" s="448"/>
      <c r="AA30" s="129" t="s">
        <v>17</v>
      </c>
      <c r="AB30" s="170">
        <v>449787.16899999947</v>
      </c>
      <c r="AC30" s="171">
        <v>433224.6149999997</v>
      </c>
      <c r="AD30" s="172">
        <v>15523.332</v>
      </c>
      <c r="AE30" s="173">
        <v>1137.7260000000003</v>
      </c>
      <c r="AF30" s="174">
        <v>1133.6770000000004</v>
      </c>
      <c r="AG30" s="174">
        <v>4.0489999999999995</v>
      </c>
      <c r="AH30" s="175">
        <v>14385.606000000002</v>
      </c>
      <c r="AI30" s="176">
        <v>13427.347999999998</v>
      </c>
      <c r="AJ30" s="176">
        <v>0</v>
      </c>
      <c r="AK30" s="176">
        <v>958.25899999999945</v>
      </c>
      <c r="AL30" s="270">
        <v>211.80799999999999</v>
      </c>
      <c r="AM30" s="263">
        <f t="shared" si="55"/>
        <v>0.9631769086770019</v>
      </c>
      <c r="AN30" s="204">
        <f t="shared" si="56"/>
        <v>3.4512616343664572E-2</v>
      </c>
      <c r="AO30" s="205">
        <f t="shared" si="57"/>
        <v>2.5294763355065866E-3</v>
      </c>
      <c r="AP30" s="206">
        <f t="shared" si="58"/>
        <v>2.5204743001461692E-3</v>
      </c>
      <c r="AQ30" s="206">
        <f t="shared" si="59"/>
        <v>9.0020353604173271E-6</v>
      </c>
      <c r="AR30" s="207">
        <f t="shared" si="60"/>
        <v>3.1983140008157988E-2</v>
      </c>
      <c r="AS30" s="208">
        <f t="shared" si="61"/>
        <v>2.9852670163652475E-2</v>
      </c>
      <c r="AT30" s="208">
        <f t="shared" si="62"/>
        <v>0</v>
      </c>
      <c r="AU30" s="208">
        <f t="shared" si="63"/>
        <v>2.1304720677792401E-3</v>
      </c>
      <c r="AV30" s="255">
        <f t="shared" si="64"/>
        <v>4.709071636501046E-4</v>
      </c>
      <c r="AY30" s="448"/>
      <c r="AZ30" s="129" t="s">
        <v>17</v>
      </c>
      <c r="BA30" s="170">
        <v>148611.7350000001</v>
      </c>
      <c r="BB30" s="171">
        <v>141805.48400000003</v>
      </c>
      <c r="BC30" s="172">
        <v>6269.7500000000027</v>
      </c>
      <c r="BD30" s="173">
        <v>1746.3530000000001</v>
      </c>
      <c r="BE30" s="174">
        <v>1740.325</v>
      </c>
      <c r="BF30" s="174">
        <v>6.0280000000000005</v>
      </c>
      <c r="BG30" s="175">
        <v>4523.398000000002</v>
      </c>
      <c r="BH30" s="176">
        <v>4152.4270000000015</v>
      </c>
      <c r="BI30" s="176">
        <v>370.97099999999995</v>
      </c>
      <c r="BJ30" s="176">
        <v>0</v>
      </c>
      <c r="BK30" s="270">
        <v>305.04099999999994</v>
      </c>
      <c r="BL30" s="263">
        <f t="shared" si="65"/>
        <v>0.9542011201201569</v>
      </c>
      <c r="BM30" s="204">
        <f t="shared" si="66"/>
        <v>4.2188794848536007E-2</v>
      </c>
      <c r="BN30" s="205">
        <f t="shared" si="67"/>
        <v>1.1751111041130089E-2</v>
      </c>
      <c r="BO30" s="206">
        <f t="shared" si="68"/>
        <v>1.1710548968424323E-2</v>
      </c>
      <c r="BP30" s="206">
        <f t="shared" si="69"/>
        <v>4.0562072705765774E-5</v>
      </c>
      <c r="BQ30" s="207">
        <f t="shared" si="70"/>
        <v>3.0437690536349628E-2</v>
      </c>
      <c r="BR30" s="208">
        <f t="shared" si="71"/>
        <v>2.7941447557960335E-2</v>
      </c>
      <c r="BS30" s="208">
        <f t="shared" si="72"/>
        <v>2.4962429783892885E-3</v>
      </c>
      <c r="BT30" s="208">
        <f t="shared" si="73"/>
        <v>0</v>
      </c>
      <c r="BU30" s="255">
        <f t="shared" si="74"/>
        <v>2.0526037193496177E-3</v>
      </c>
    </row>
    <row r="31" spans="1:73">
      <c r="A31" s="448"/>
      <c r="B31" s="130" t="s">
        <v>18</v>
      </c>
      <c r="C31" s="149">
        <v>594891.52699999977</v>
      </c>
      <c r="D31" s="150">
        <v>572065.71799999988</v>
      </c>
      <c r="E31" s="151">
        <v>21117.135000000009</v>
      </c>
      <c r="F31" s="152">
        <v>3229.1510000000003</v>
      </c>
      <c r="G31" s="153">
        <v>3215.1880000000001</v>
      </c>
      <c r="H31" s="153">
        <v>13.963000000000001</v>
      </c>
      <c r="I31" s="154">
        <v>17887.984</v>
      </c>
      <c r="J31" s="155">
        <v>15680.624000000007</v>
      </c>
      <c r="K31" s="155">
        <v>2.1479999999999997</v>
      </c>
      <c r="L31" s="155">
        <v>2205.2089999999994</v>
      </c>
      <c r="M31" s="267">
        <v>704.89300000000003</v>
      </c>
      <c r="N31" s="260">
        <f t="shared" si="45"/>
        <v>0.96163030071194833</v>
      </c>
      <c r="O31" s="189">
        <f t="shared" si="46"/>
        <v>3.5497454647727765E-2</v>
      </c>
      <c r="P31" s="190">
        <f t="shared" si="47"/>
        <v>5.4281341277197274E-3</v>
      </c>
      <c r="Q31" s="191">
        <f t="shared" si="48"/>
        <v>5.4046626217959248E-3</v>
      </c>
      <c r="R31" s="191">
        <f t="shared" si="49"/>
        <v>2.3471505923801814E-5</v>
      </c>
      <c r="S31" s="192">
        <f t="shared" si="50"/>
        <v>3.0069320520008023E-2</v>
      </c>
      <c r="T31" s="193">
        <f t="shared" si="51"/>
        <v>2.6358795323706153E-2</v>
      </c>
      <c r="U31" s="193">
        <f t="shared" si="52"/>
        <v>3.6107422992427332E-6</v>
      </c>
      <c r="V31" s="193">
        <f t="shared" si="53"/>
        <v>3.7069094110664651E-3</v>
      </c>
      <c r="W31" s="252">
        <f t="shared" si="54"/>
        <v>1.1849101357263075E-3</v>
      </c>
      <c r="Z31" s="448"/>
      <c r="AA31" s="130" t="s">
        <v>18</v>
      </c>
      <c r="AB31" s="149">
        <v>462278.29999999993</v>
      </c>
      <c r="AC31" s="150">
        <v>444683.98199999996</v>
      </c>
      <c r="AD31" s="151">
        <v>16301.80000000001</v>
      </c>
      <c r="AE31" s="152">
        <v>2554.8979999999997</v>
      </c>
      <c r="AF31" s="153">
        <v>2554.8219999999997</v>
      </c>
      <c r="AG31" s="153">
        <v>7.5999999999999998E-2</v>
      </c>
      <c r="AH31" s="154">
        <v>13746.901999999998</v>
      </c>
      <c r="AI31" s="155">
        <v>12062.524000000007</v>
      </c>
      <c r="AJ31" s="155">
        <v>2.1479999999999997</v>
      </c>
      <c r="AK31" s="155">
        <v>1682.2269999999994</v>
      </c>
      <c r="AL31" s="267">
        <v>470.80600000000004</v>
      </c>
      <c r="AM31" s="260">
        <f t="shared" si="55"/>
        <v>0.96193998723279905</v>
      </c>
      <c r="AN31" s="189">
        <f t="shared" si="56"/>
        <v>3.5264038999883861E-2</v>
      </c>
      <c r="AO31" s="190">
        <f t="shared" si="57"/>
        <v>5.5267530403222478E-3</v>
      </c>
      <c r="AP31" s="191">
        <f t="shared" si="58"/>
        <v>5.5265886371910601E-3</v>
      </c>
      <c r="AQ31" s="191">
        <f t="shared" si="59"/>
        <v>1.6440313118742543E-7</v>
      </c>
      <c r="AR31" s="192">
        <f t="shared" si="60"/>
        <v>2.9737285959561589E-2</v>
      </c>
      <c r="AS31" s="193">
        <f t="shared" si="61"/>
        <v>2.6093640995045644E-2</v>
      </c>
      <c r="AT31" s="193">
        <f t="shared" si="62"/>
        <v>4.6465516551393396E-6</v>
      </c>
      <c r="AU31" s="193">
        <f t="shared" si="63"/>
        <v>3.6389919232635397E-3</v>
      </c>
      <c r="AV31" s="252">
        <f t="shared" si="64"/>
        <v>1.0184471129187766E-3</v>
      </c>
      <c r="AY31" s="448"/>
      <c r="AZ31" s="130" t="s">
        <v>18</v>
      </c>
      <c r="BA31" s="149">
        <v>132613.22699999984</v>
      </c>
      <c r="BB31" s="150">
        <v>127381.73599999995</v>
      </c>
      <c r="BC31" s="151">
        <v>4815.335</v>
      </c>
      <c r="BD31" s="152">
        <v>674.25300000000016</v>
      </c>
      <c r="BE31" s="153">
        <v>660.36600000000021</v>
      </c>
      <c r="BF31" s="153">
        <v>13.887</v>
      </c>
      <c r="BG31" s="154">
        <v>4141.0820000000012</v>
      </c>
      <c r="BH31" s="155">
        <v>3618.1000000000008</v>
      </c>
      <c r="BI31" s="155">
        <v>0</v>
      </c>
      <c r="BJ31" s="155">
        <v>522.98200000000008</v>
      </c>
      <c r="BK31" s="267">
        <v>234.08700000000002</v>
      </c>
      <c r="BL31" s="260">
        <f t="shared" si="65"/>
        <v>0.96055076014400964</v>
      </c>
      <c r="BM31" s="189">
        <f t="shared" si="66"/>
        <v>3.6311121514296656E-2</v>
      </c>
      <c r="BN31" s="190">
        <f t="shared" si="67"/>
        <v>5.084357083023106E-3</v>
      </c>
      <c r="BO31" s="191">
        <f t="shared" si="68"/>
        <v>4.9796390219808244E-3</v>
      </c>
      <c r="BP31" s="191">
        <f t="shared" si="69"/>
        <v>1.0471806104228213E-4</v>
      </c>
      <c r="BQ31" s="192">
        <f t="shared" si="70"/>
        <v>3.1226764431273559E-2</v>
      </c>
      <c r="BR31" s="193">
        <f t="shared" si="71"/>
        <v>2.7283100500977969E-2</v>
      </c>
      <c r="BS31" s="193">
        <f t="shared" si="72"/>
        <v>0</v>
      </c>
      <c r="BT31" s="193">
        <f t="shared" si="73"/>
        <v>3.9436639302955863E-3</v>
      </c>
      <c r="BU31" s="252">
        <f t="shared" si="74"/>
        <v>1.7651859116587238E-3</v>
      </c>
    </row>
    <row r="32" spans="1:73">
      <c r="A32" s="448"/>
      <c r="B32" s="131" t="s">
        <v>19</v>
      </c>
      <c r="C32" s="156">
        <v>770830.29299999855</v>
      </c>
      <c r="D32" s="157">
        <v>736544.71900000016</v>
      </c>
      <c r="E32" s="158">
        <v>31710.520000000026</v>
      </c>
      <c r="F32" s="159">
        <v>15843.305999999997</v>
      </c>
      <c r="G32" s="160">
        <v>15843.157999999998</v>
      </c>
      <c r="H32" s="160">
        <v>0.14799999999999999</v>
      </c>
      <c r="I32" s="161">
        <v>15867.214999999986</v>
      </c>
      <c r="J32" s="162">
        <v>13104.357000000007</v>
      </c>
      <c r="K32" s="162">
        <v>616.04000000000019</v>
      </c>
      <c r="L32" s="162">
        <v>2146.8409999999994</v>
      </c>
      <c r="M32" s="268">
        <v>488.28400000000005</v>
      </c>
      <c r="N32" s="261">
        <f t="shared" si="45"/>
        <v>0.95552124207967726</v>
      </c>
      <c r="O32" s="194">
        <f t="shared" si="46"/>
        <v>4.1138134149587821E-2</v>
      </c>
      <c r="P32" s="195">
        <f t="shared" si="47"/>
        <v>2.0553559121735277E-2</v>
      </c>
      <c r="Q32" s="196">
        <f t="shared" si="48"/>
        <v>2.0553367120977988E-2</v>
      </c>
      <c r="R32" s="196">
        <f t="shared" si="49"/>
        <v>1.920007572925008E-7</v>
      </c>
      <c r="S32" s="197">
        <f t="shared" si="50"/>
        <v>2.05845763251549E-2</v>
      </c>
      <c r="T32" s="198">
        <f t="shared" si="51"/>
        <v>1.7000313971833009E-2</v>
      </c>
      <c r="U32" s="198">
        <f t="shared" si="52"/>
        <v>7.9919017920589348E-4</v>
      </c>
      <c r="V32" s="198">
        <f t="shared" si="53"/>
        <v>2.7851020120715515E-3</v>
      </c>
      <c r="W32" s="253">
        <f t="shared" si="54"/>
        <v>6.3345201198521269E-4</v>
      </c>
      <c r="Z32" s="448"/>
      <c r="AA32" s="131" t="s">
        <v>19</v>
      </c>
      <c r="AB32" s="156">
        <v>598927.61799999862</v>
      </c>
      <c r="AC32" s="157">
        <v>573412.37000000034</v>
      </c>
      <c r="AD32" s="158">
        <v>23558.831000000024</v>
      </c>
      <c r="AE32" s="159">
        <v>12568.361999999996</v>
      </c>
      <c r="AF32" s="160">
        <v>12568.213999999996</v>
      </c>
      <c r="AG32" s="160">
        <v>0.14799999999999999</v>
      </c>
      <c r="AH32" s="161">
        <v>10990.469999999987</v>
      </c>
      <c r="AI32" s="162">
        <v>8229.9520000000084</v>
      </c>
      <c r="AJ32" s="162">
        <v>616.04000000000019</v>
      </c>
      <c r="AK32" s="162">
        <v>2144.5009999999993</v>
      </c>
      <c r="AL32" s="268">
        <v>58.233000000000004</v>
      </c>
      <c r="AM32" s="261">
        <f t="shared" si="55"/>
        <v>0.9573984447649927</v>
      </c>
      <c r="AN32" s="194">
        <f t="shared" si="56"/>
        <v>3.9335021949179975E-2</v>
      </c>
      <c r="AO32" s="195">
        <f t="shared" si="57"/>
        <v>2.0984776160380744E-2</v>
      </c>
      <c r="AP32" s="196">
        <f t="shared" si="58"/>
        <v>2.0984529052056545E-2</v>
      </c>
      <c r="AQ32" s="196">
        <f t="shared" si="59"/>
        <v>2.4710832419820111E-7</v>
      </c>
      <c r="AR32" s="197">
        <f t="shared" si="60"/>
        <v>1.835024745845E-2</v>
      </c>
      <c r="AS32" s="198">
        <f t="shared" si="61"/>
        <v>1.3741146263186727E-2</v>
      </c>
      <c r="AT32" s="198">
        <f t="shared" si="62"/>
        <v>1.0285717029666205E-3</v>
      </c>
      <c r="AU32" s="198">
        <f t="shared" si="63"/>
        <v>3.5805678942659883E-3</v>
      </c>
      <c r="AV32" s="253">
        <f t="shared" si="64"/>
        <v>9.7228777317796256E-5</v>
      </c>
      <c r="AY32" s="448"/>
      <c r="AZ32" s="131" t="s">
        <v>19</v>
      </c>
      <c r="BA32" s="156">
        <v>171902.6749999999</v>
      </c>
      <c r="BB32" s="157">
        <v>163132.34899999984</v>
      </c>
      <c r="BC32" s="158">
        <v>8151.6890000000039</v>
      </c>
      <c r="BD32" s="159">
        <v>3274.9440000000013</v>
      </c>
      <c r="BE32" s="160">
        <v>3274.9440000000013</v>
      </c>
      <c r="BF32" s="160">
        <v>0</v>
      </c>
      <c r="BG32" s="161">
        <v>4876.7449999999999</v>
      </c>
      <c r="BH32" s="162">
        <v>4874.4049999999997</v>
      </c>
      <c r="BI32" s="162">
        <v>0</v>
      </c>
      <c r="BJ32" s="162">
        <v>2.34</v>
      </c>
      <c r="BK32" s="268">
        <v>430.05100000000004</v>
      </c>
      <c r="BL32" s="261">
        <f t="shared" si="65"/>
        <v>0.94898086373583157</v>
      </c>
      <c r="BM32" s="194">
        <f t="shared" si="66"/>
        <v>4.7420373185001391E-2</v>
      </c>
      <c r="BN32" s="195">
        <f t="shared" si="67"/>
        <v>1.9051152054498297E-2</v>
      </c>
      <c r="BO32" s="196">
        <f t="shared" si="68"/>
        <v>1.9051152054498297E-2</v>
      </c>
      <c r="BP32" s="196">
        <f t="shared" si="69"/>
        <v>0</v>
      </c>
      <c r="BQ32" s="197">
        <f t="shared" si="70"/>
        <v>2.8369221130503074E-2</v>
      </c>
      <c r="BR32" s="198">
        <f t="shared" si="71"/>
        <v>2.835560877688496E-2</v>
      </c>
      <c r="BS32" s="198">
        <f t="shared" si="72"/>
        <v>0</v>
      </c>
      <c r="BT32" s="198">
        <f t="shared" si="73"/>
        <v>1.3612353618115607E-5</v>
      </c>
      <c r="BU32" s="253">
        <f t="shared" si="74"/>
        <v>2.501712087959075E-3</v>
      </c>
    </row>
    <row r="33" spans="1:73">
      <c r="A33" s="448"/>
      <c r="B33" s="132" t="s">
        <v>20</v>
      </c>
      <c r="C33" s="163">
        <f t="shared" ref="C33:M33" si="78">IF(COUNT(C30:C32)=0,"",SUM(C30:C32))</f>
        <v>1964120.7239999981</v>
      </c>
      <c r="D33" s="164">
        <f t="shared" si="78"/>
        <v>1883640.5359999998</v>
      </c>
      <c r="E33" s="165">
        <f t="shared" si="78"/>
        <v>74620.737000000037</v>
      </c>
      <c r="F33" s="166">
        <f t="shared" si="78"/>
        <v>21956.536</v>
      </c>
      <c r="G33" s="167">
        <f t="shared" si="78"/>
        <v>21932.347999999998</v>
      </c>
      <c r="H33" s="167">
        <f t="shared" si="78"/>
        <v>24.187999999999999</v>
      </c>
      <c r="I33" s="168">
        <f t="shared" si="78"/>
        <v>52664.202999999994</v>
      </c>
      <c r="J33" s="169">
        <f t="shared" si="78"/>
        <v>46364.756000000008</v>
      </c>
      <c r="K33" s="169">
        <f t="shared" si="78"/>
        <v>989.15900000000011</v>
      </c>
      <c r="L33" s="169">
        <f t="shared" si="78"/>
        <v>5310.3089999999984</v>
      </c>
      <c r="M33" s="269">
        <f t="shared" si="78"/>
        <v>1710.0260000000001</v>
      </c>
      <c r="N33" s="262">
        <f t="shared" si="45"/>
        <v>0.95902482621531659</v>
      </c>
      <c r="O33" s="199">
        <f t="shared" si="46"/>
        <v>3.7991929970593863E-2</v>
      </c>
      <c r="P33" s="200">
        <f t="shared" si="47"/>
        <v>1.117881183763734E-2</v>
      </c>
      <c r="Q33" s="201">
        <f t="shared" si="48"/>
        <v>1.1166496912335426E-2</v>
      </c>
      <c r="R33" s="201">
        <f t="shared" si="49"/>
        <v>1.2314925301913377E-5</v>
      </c>
      <c r="S33" s="202">
        <f t="shared" si="50"/>
        <v>2.6813119151223846E-2</v>
      </c>
      <c r="T33" s="203">
        <f t="shared" si="51"/>
        <v>2.3605858557195315E-2</v>
      </c>
      <c r="U33" s="203">
        <f t="shared" si="52"/>
        <v>5.0361415564392829E-4</v>
      </c>
      <c r="V33" s="203">
        <f t="shared" si="53"/>
        <v>2.703657130191761E-3</v>
      </c>
      <c r="W33" s="254">
        <f t="shared" si="54"/>
        <v>8.7063181967627452E-4</v>
      </c>
      <c r="Z33" s="448"/>
      <c r="AA33" s="132" t="s">
        <v>20</v>
      </c>
      <c r="AB33" s="163">
        <f t="shared" ref="AB33:AL33" si="79">IF(COUNT(AB30:AB32)=0,"",SUM(AB30:AB32))</f>
        <v>1510993.086999998</v>
      </c>
      <c r="AC33" s="164">
        <f t="shared" si="79"/>
        <v>1451320.9669999999</v>
      </c>
      <c r="AD33" s="165">
        <f t="shared" si="79"/>
        <v>55383.963000000032</v>
      </c>
      <c r="AE33" s="166">
        <f t="shared" si="79"/>
        <v>16260.985999999995</v>
      </c>
      <c r="AF33" s="167">
        <f t="shared" si="79"/>
        <v>16256.712999999996</v>
      </c>
      <c r="AG33" s="167">
        <f t="shared" si="79"/>
        <v>4.2729999999999988</v>
      </c>
      <c r="AH33" s="168">
        <f t="shared" si="79"/>
        <v>39122.977999999988</v>
      </c>
      <c r="AI33" s="169">
        <f t="shared" si="79"/>
        <v>33719.824000000008</v>
      </c>
      <c r="AJ33" s="169">
        <f t="shared" si="79"/>
        <v>618.18800000000022</v>
      </c>
      <c r="AK33" s="169">
        <f t="shared" si="79"/>
        <v>4784.9869999999983</v>
      </c>
      <c r="AL33" s="269">
        <f t="shared" si="79"/>
        <v>740.84699999999998</v>
      </c>
      <c r="AM33" s="262">
        <f t="shared" si="55"/>
        <v>0.96050801256908858</v>
      </c>
      <c r="AN33" s="199">
        <f t="shared" si="56"/>
        <v>3.6654014817474878E-2</v>
      </c>
      <c r="AO33" s="200">
        <f t="shared" si="57"/>
        <v>1.0761787158328685E-2</v>
      </c>
      <c r="AP33" s="201">
        <f t="shared" si="58"/>
        <v>1.0758959216866369E-2</v>
      </c>
      <c r="AQ33" s="201">
        <f t="shared" si="59"/>
        <v>2.8279414623159059E-6</v>
      </c>
      <c r="AR33" s="202">
        <f t="shared" si="60"/>
        <v>2.5892228320962558E-2</v>
      </c>
      <c r="AS33" s="203">
        <f t="shared" si="61"/>
        <v>2.2316332410857717E-2</v>
      </c>
      <c r="AT33" s="203">
        <f t="shared" si="62"/>
        <v>4.0912695452987273E-4</v>
      </c>
      <c r="AU33" s="203">
        <f t="shared" si="63"/>
        <v>3.1667828537193066E-3</v>
      </c>
      <c r="AV33" s="254">
        <f t="shared" si="64"/>
        <v>4.9030469191021586E-4</v>
      </c>
      <c r="AY33" s="448"/>
      <c r="AZ33" s="132" t="s">
        <v>20</v>
      </c>
      <c r="BA33" s="163">
        <f t="shared" ref="BA33:BK33" si="80">IF(COUNT(BA30:BA32)=0,"",SUM(BA30:BA32))</f>
        <v>453127.63699999987</v>
      </c>
      <c r="BB33" s="164">
        <f t="shared" si="80"/>
        <v>432319.56899999978</v>
      </c>
      <c r="BC33" s="165">
        <f t="shared" si="80"/>
        <v>19236.774000000005</v>
      </c>
      <c r="BD33" s="166">
        <f t="shared" si="80"/>
        <v>5695.5500000000011</v>
      </c>
      <c r="BE33" s="167">
        <f t="shared" si="80"/>
        <v>5675.635000000002</v>
      </c>
      <c r="BF33" s="167">
        <f t="shared" si="80"/>
        <v>19.914999999999999</v>
      </c>
      <c r="BG33" s="168">
        <f t="shared" si="80"/>
        <v>13541.225000000002</v>
      </c>
      <c r="BH33" s="169">
        <f t="shared" si="80"/>
        <v>12644.932000000001</v>
      </c>
      <c r="BI33" s="169">
        <f t="shared" si="80"/>
        <v>370.97099999999995</v>
      </c>
      <c r="BJ33" s="169">
        <f t="shared" si="80"/>
        <v>525.32200000000012</v>
      </c>
      <c r="BK33" s="269">
        <f t="shared" si="80"/>
        <v>969.17899999999997</v>
      </c>
      <c r="BL33" s="262">
        <f t="shared" si="65"/>
        <v>0.95407901372389681</v>
      </c>
      <c r="BM33" s="199">
        <f t="shared" si="66"/>
        <v>4.2453323146122754E-2</v>
      </c>
      <c r="BN33" s="200">
        <f t="shared" si="67"/>
        <v>1.2569416506369491E-2</v>
      </c>
      <c r="BO33" s="201">
        <f t="shared" si="68"/>
        <v>1.2525466417313239E-2</v>
      </c>
      <c r="BP33" s="201">
        <f t="shared" si="69"/>
        <v>4.3950089056254156E-5</v>
      </c>
      <c r="BQ33" s="202">
        <f t="shared" si="70"/>
        <v>2.988390884663697E-2</v>
      </c>
      <c r="BR33" s="203">
        <f t="shared" si="71"/>
        <v>2.7905894426827917E-2</v>
      </c>
      <c r="BS33" s="203">
        <f t="shared" si="72"/>
        <v>8.1868985625346011E-4</v>
      </c>
      <c r="BT33" s="203">
        <f t="shared" si="73"/>
        <v>1.1593245635555887E-3</v>
      </c>
      <c r="BU33" s="254">
        <f t="shared" si="74"/>
        <v>2.1388653457921842E-3</v>
      </c>
    </row>
    <row r="34" spans="1:73">
      <c r="A34" s="448"/>
      <c r="B34" s="129" t="s">
        <v>21</v>
      </c>
      <c r="C34" s="170">
        <v>552792.47199999914</v>
      </c>
      <c r="D34" s="171">
        <v>533426.85399999889</v>
      </c>
      <c r="E34" s="172">
        <v>17809.848999999995</v>
      </c>
      <c r="F34" s="173">
        <v>10105.280999999999</v>
      </c>
      <c r="G34" s="174">
        <v>10105.249</v>
      </c>
      <c r="H34" s="174">
        <v>3.2000000000000001E-2</v>
      </c>
      <c r="I34" s="175">
        <v>7704.5679999999975</v>
      </c>
      <c r="J34" s="176">
        <v>7244.2449999999972</v>
      </c>
      <c r="K34" s="176">
        <v>459.34499999999997</v>
      </c>
      <c r="L34" s="176">
        <v>0.97799999999999998</v>
      </c>
      <c r="M34" s="270">
        <v>206.00400000000002</v>
      </c>
      <c r="N34" s="263">
        <f t="shared" si="45"/>
        <v>0.96496765245384841</v>
      </c>
      <c r="O34" s="204">
        <f t="shared" si="46"/>
        <v>3.2217965877075157E-2</v>
      </c>
      <c r="P34" s="205">
        <f t="shared" si="47"/>
        <v>1.8280424412147233E-2</v>
      </c>
      <c r="Q34" s="206">
        <f t="shared" si="48"/>
        <v>1.8280366524238801E-2</v>
      </c>
      <c r="R34" s="206">
        <f t="shared" si="49"/>
        <v>5.7887908430127916E-8</v>
      </c>
      <c r="S34" s="207">
        <f t="shared" si="50"/>
        <v>1.3937541464927925E-2</v>
      </c>
      <c r="T34" s="208">
        <f t="shared" si="51"/>
        <v>1.310481847516912E-2</v>
      </c>
      <c r="U34" s="208">
        <f t="shared" si="52"/>
        <v>8.3095379055740952E-4</v>
      </c>
      <c r="V34" s="208">
        <f t="shared" si="53"/>
        <v>1.7691992013957843E-6</v>
      </c>
      <c r="W34" s="255">
        <f t="shared" si="54"/>
        <v>3.7266064650750224E-4</v>
      </c>
      <c r="Z34" s="448"/>
      <c r="AA34" s="129" t="s">
        <v>21</v>
      </c>
      <c r="AB34" s="170">
        <v>419217.99199999927</v>
      </c>
      <c r="AC34" s="171">
        <v>406160.38799999899</v>
      </c>
      <c r="AD34" s="172">
        <v>11890.720999999996</v>
      </c>
      <c r="AE34" s="173">
        <v>7164.9439999999995</v>
      </c>
      <c r="AF34" s="174">
        <v>7164.9119999999994</v>
      </c>
      <c r="AG34" s="174">
        <v>3.2000000000000001E-2</v>
      </c>
      <c r="AH34" s="175">
        <v>4725.7769999999964</v>
      </c>
      <c r="AI34" s="176">
        <v>4725.7769999999964</v>
      </c>
      <c r="AJ34" s="176">
        <v>0</v>
      </c>
      <c r="AK34" s="176">
        <v>0</v>
      </c>
      <c r="AL34" s="270">
        <v>106.07400000000001</v>
      </c>
      <c r="AM34" s="263">
        <f t="shared" si="55"/>
        <v>0.96885247234331417</v>
      </c>
      <c r="AN34" s="204">
        <f t="shared" si="56"/>
        <v>2.8364052180279552E-2</v>
      </c>
      <c r="AO34" s="205">
        <f t="shared" si="57"/>
        <v>1.7091213012632368E-2</v>
      </c>
      <c r="AP34" s="206">
        <f t="shared" si="58"/>
        <v>1.7091136680030688E-2</v>
      </c>
      <c r="AQ34" s="206">
        <f t="shared" si="59"/>
        <v>7.6332601678985324E-8</v>
      </c>
      <c r="AR34" s="207">
        <f t="shared" si="60"/>
        <v>1.1272839167647186E-2</v>
      </c>
      <c r="AS34" s="208">
        <f t="shared" si="61"/>
        <v>1.1272839167647186E-2</v>
      </c>
      <c r="AT34" s="208">
        <f t="shared" si="62"/>
        <v>0</v>
      </c>
      <c r="AU34" s="208">
        <f t="shared" si="63"/>
        <v>0</v>
      </c>
      <c r="AV34" s="255">
        <f t="shared" si="64"/>
        <v>2.5302826220302159E-4</v>
      </c>
      <c r="AY34" s="448"/>
      <c r="AZ34" s="129" t="s">
        <v>21</v>
      </c>
      <c r="BA34" s="170">
        <v>133574.47999999986</v>
      </c>
      <c r="BB34" s="171">
        <v>127266.46599999985</v>
      </c>
      <c r="BC34" s="172">
        <v>5919.1279999999997</v>
      </c>
      <c r="BD34" s="173">
        <v>2940.337</v>
      </c>
      <c r="BE34" s="174">
        <v>2940.337</v>
      </c>
      <c r="BF34" s="174">
        <v>0</v>
      </c>
      <c r="BG34" s="175">
        <v>2978.7910000000006</v>
      </c>
      <c r="BH34" s="176">
        <v>2518.4680000000003</v>
      </c>
      <c r="BI34" s="176">
        <v>459.34499999999997</v>
      </c>
      <c r="BJ34" s="176">
        <v>0.97799999999999998</v>
      </c>
      <c r="BK34" s="270">
        <v>99.930000000000021</v>
      </c>
      <c r="BL34" s="263">
        <f t="shared" si="65"/>
        <v>0.95277530558232371</v>
      </c>
      <c r="BM34" s="204">
        <f t="shared" si="66"/>
        <v>4.4313314938602084E-2</v>
      </c>
      <c r="BN34" s="205">
        <f t="shared" si="67"/>
        <v>2.201271530310283E-2</v>
      </c>
      <c r="BO34" s="206">
        <f t="shared" si="68"/>
        <v>2.201271530310283E-2</v>
      </c>
      <c r="BP34" s="206">
        <f t="shared" si="69"/>
        <v>0</v>
      </c>
      <c r="BQ34" s="207">
        <f t="shared" si="70"/>
        <v>2.2300599635499262E-2</v>
      </c>
      <c r="BR34" s="208">
        <f t="shared" si="71"/>
        <v>1.8854409914229146E-2</v>
      </c>
      <c r="BS34" s="208">
        <f t="shared" si="72"/>
        <v>3.4388679634013955E-3</v>
      </c>
      <c r="BT34" s="208">
        <f t="shared" si="73"/>
        <v>7.3217578687186431E-6</v>
      </c>
      <c r="BU34" s="255">
        <f t="shared" si="74"/>
        <v>7.4812194664729465E-4</v>
      </c>
    </row>
    <row r="35" spans="1:73">
      <c r="A35" s="448"/>
      <c r="B35" s="130" t="s">
        <v>22</v>
      </c>
      <c r="C35" s="149">
        <v>600626.09799999907</v>
      </c>
      <c r="D35" s="150">
        <v>581974.27599999961</v>
      </c>
      <c r="E35" s="151">
        <v>17344.221999999994</v>
      </c>
      <c r="F35" s="152">
        <v>11061.911999999998</v>
      </c>
      <c r="G35" s="153">
        <v>11061.911999999998</v>
      </c>
      <c r="H35" s="153">
        <v>0</v>
      </c>
      <c r="I35" s="154">
        <v>6282.3099999999986</v>
      </c>
      <c r="J35" s="155">
        <v>5679.8169999999991</v>
      </c>
      <c r="K35" s="155">
        <v>602.49300000000005</v>
      </c>
      <c r="L35" s="155">
        <v>0</v>
      </c>
      <c r="M35" s="267">
        <v>279.07000000000005</v>
      </c>
      <c r="N35" s="260">
        <f t="shared" si="45"/>
        <v>0.96894603470926854</v>
      </c>
      <c r="O35" s="189">
        <f t="shared" si="46"/>
        <v>2.8876903713897596E-2</v>
      </c>
      <c r="P35" s="190">
        <f t="shared" si="47"/>
        <v>1.8417301607163955E-2</v>
      </c>
      <c r="Q35" s="191">
        <f t="shared" si="48"/>
        <v>1.8417301607163955E-2</v>
      </c>
      <c r="R35" s="191">
        <f t="shared" si="49"/>
        <v>0</v>
      </c>
      <c r="S35" s="192">
        <f t="shared" si="50"/>
        <v>1.0459602106733645E-2</v>
      </c>
      <c r="T35" s="193">
        <f t="shared" si="51"/>
        <v>9.4564938468591278E-3</v>
      </c>
      <c r="U35" s="193">
        <f t="shared" si="52"/>
        <v>1.0031082598745168E-3</v>
      </c>
      <c r="V35" s="193">
        <f t="shared" si="53"/>
        <v>0</v>
      </c>
      <c r="W35" s="252">
        <f t="shared" si="54"/>
        <v>4.6463182490615067E-4</v>
      </c>
      <c r="Z35" s="448"/>
      <c r="AA35" s="130" t="s">
        <v>22</v>
      </c>
      <c r="AB35" s="149">
        <v>455887.27799999941</v>
      </c>
      <c r="AC35" s="150">
        <v>442079.03699999989</v>
      </c>
      <c r="AD35" s="151">
        <v>12855.804999999993</v>
      </c>
      <c r="AE35" s="152">
        <v>7703.8860000000004</v>
      </c>
      <c r="AF35" s="153">
        <v>7703.8860000000004</v>
      </c>
      <c r="AG35" s="153">
        <v>0</v>
      </c>
      <c r="AH35" s="154">
        <v>5151.918999999999</v>
      </c>
      <c r="AI35" s="155">
        <v>5151.918999999999</v>
      </c>
      <c r="AJ35" s="155">
        <v>0</v>
      </c>
      <c r="AK35" s="155">
        <v>0</v>
      </c>
      <c r="AL35" s="267">
        <v>75.181000000000012</v>
      </c>
      <c r="AM35" s="260">
        <f t="shared" si="55"/>
        <v>0.96971128244557081</v>
      </c>
      <c r="AN35" s="189">
        <f t="shared" si="56"/>
        <v>2.8199525673098538E-2</v>
      </c>
      <c r="AO35" s="190">
        <f t="shared" si="57"/>
        <v>1.6898664147412357E-2</v>
      </c>
      <c r="AP35" s="191">
        <f t="shared" si="58"/>
        <v>1.6898664147412357E-2</v>
      </c>
      <c r="AQ35" s="191">
        <f t="shared" si="59"/>
        <v>0</v>
      </c>
      <c r="AR35" s="192">
        <f t="shared" si="60"/>
        <v>1.1300861525686193E-2</v>
      </c>
      <c r="AS35" s="193">
        <f t="shared" si="61"/>
        <v>1.1300861525686193E-2</v>
      </c>
      <c r="AT35" s="193">
        <f t="shared" si="62"/>
        <v>0</v>
      </c>
      <c r="AU35" s="193">
        <f t="shared" si="63"/>
        <v>0</v>
      </c>
      <c r="AV35" s="252">
        <f t="shared" si="64"/>
        <v>1.6491137969417105E-4</v>
      </c>
      <c r="AY35" s="448"/>
      <c r="AZ35" s="130" t="s">
        <v>22</v>
      </c>
      <c r="BA35" s="149">
        <v>144738.81999999966</v>
      </c>
      <c r="BB35" s="150">
        <v>139895.23899999977</v>
      </c>
      <c r="BC35" s="151">
        <v>4488.4170000000013</v>
      </c>
      <c r="BD35" s="152">
        <v>3358.025999999998</v>
      </c>
      <c r="BE35" s="153">
        <v>3358.025999999998</v>
      </c>
      <c r="BF35" s="153">
        <v>0</v>
      </c>
      <c r="BG35" s="154">
        <v>1130.3909999999996</v>
      </c>
      <c r="BH35" s="155">
        <v>527.89800000000002</v>
      </c>
      <c r="BI35" s="155">
        <v>602.49300000000005</v>
      </c>
      <c r="BJ35" s="155">
        <v>0</v>
      </c>
      <c r="BK35" s="267">
        <v>203.88900000000001</v>
      </c>
      <c r="BL35" s="260">
        <f t="shared" si="65"/>
        <v>0.96653571585010922</v>
      </c>
      <c r="BM35" s="189">
        <f t="shared" si="66"/>
        <v>3.1010457318914247E-2</v>
      </c>
      <c r="BN35" s="190">
        <f t="shared" si="67"/>
        <v>2.3200589862484758E-2</v>
      </c>
      <c r="BO35" s="191">
        <f t="shared" si="68"/>
        <v>2.3200589862484758E-2</v>
      </c>
      <c r="BP35" s="191">
        <f t="shared" si="69"/>
        <v>0</v>
      </c>
      <c r="BQ35" s="192">
        <f t="shared" si="70"/>
        <v>7.8098674564294661E-3</v>
      </c>
      <c r="BR35" s="193">
        <f t="shared" si="71"/>
        <v>3.6472454314606219E-3</v>
      </c>
      <c r="BS35" s="193">
        <f t="shared" si="72"/>
        <v>4.1626220249688468E-3</v>
      </c>
      <c r="BT35" s="193">
        <f t="shared" si="73"/>
        <v>0</v>
      </c>
      <c r="BU35" s="252">
        <f t="shared" si="74"/>
        <v>1.4086683862698376E-3</v>
      </c>
    </row>
    <row r="36" spans="1:73">
      <c r="A36" s="448"/>
      <c r="B36" s="131" t="s">
        <v>23</v>
      </c>
      <c r="C36" s="156">
        <v>824461.60500000126</v>
      </c>
      <c r="D36" s="157">
        <v>779542.5470000006</v>
      </c>
      <c r="E36" s="158">
        <v>42094.274000000027</v>
      </c>
      <c r="F36" s="159">
        <v>11349.172999999997</v>
      </c>
      <c r="G36" s="160">
        <v>11348.911999999997</v>
      </c>
      <c r="H36" s="160">
        <v>0.26100000000000001</v>
      </c>
      <c r="I36" s="161">
        <v>30745.101000000021</v>
      </c>
      <c r="J36" s="162">
        <v>29669.191000000028</v>
      </c>
      <c r="K36" s="162">
        <v>0</v>
      </c>
      <c r="L36" s="162">
        <v>1075.9099999999999</v>
      </c>
      <c r="M36" s="268">
        <v>495.15499999999997</v>
      </c>
      <c r="N36" s="261">
        <f t="shared" si="45"/>
        <v>0.94551710143008949</v>
      </c>
      <c r="O36" s="194">
        <f t="shared" si="46"/>
        <v>5.1056682014925317E-2</v>
      </c>
      <c r="P36" s="195">
        <f t="shared" si="47"/>
        <v>1.3765556735658999E-2</v>
      </c>
      <c r="Q36" s="196">
        <f t="shared" si="48"/>
        <v>1.3765240165428903E-2</v>
      </c>
      <c r="R36" s="196">
        <f t="shared" si="49"/>
        <v>3.1657023009579643E-7</v>
      </c>
      <c r="S36" s="197">
        <f t="shared" si="50"/>
        <v>3.7291125279266306E-2</v>
      </c>
      <c r="T36" s="198">
        <f t="shared" si="51"/>
        <v>3.5986140312743831E-2</v>
      </c>
      <c r="U36" s="198">
        <f t="shared" si="52"/>
        <v>0</v>
      </c>
      <c r="V36" s="198">
        <f t="shared" si="53"/>
        <v>1.3049849665224837E-3</v>
      </c>
      <c r="W36" s="253">
        <f t="shared" si="54"/>
        <v>6.0057981717656726E-4</v>
      </c>
      <c r="Z36" s="448"/>
      <c r="AA36" s="131" t="s">
        <v>23</v>
      </c>
      <c r="AB36" s="156">
        <v>630114.69600000081</v>
      </c>
      <c r="AC36" s="157">
        <v>594154.58600000036</v>
      </c>
      <c r="AD36" s="158">
        <v>33939.866000000031</v>
      </c>
      <c r="AE36" s="159">
        <v>8965.9729999999981</v>
      </c>
      <c r="AF36" s="160">
        <v>8965.7239999999983</v>
      </c>
      <c r="AG36" s="160">
        <v>0.249</v>
      </c>
      <c r="AH36" s="161">
        <v>24973.893000000018</v>
      </c>
      <c r="AI36" s="162">
        <v>24028.496000000028</v>
      </c>
      <c r="AJ36" s="162">
        <v>0</v>
      </c>
      <c r="AK36" s="162">
        <v>945.39699999999993</v>
      </c>
      <c r="AL36" s="268">
        <v>47.760000000000005</v>
      </c>
      <c r="AM36" s="261">
        <f t="shared" si="55"/>
        <v>0.94293085016382416</v>
      </c>
      <c r="AN36" s="194">
        <f t="shared" si="56"/>
        <v>5.3862997031257923E-2</v>
      </c>
      <c r="AO36" s="195">
        <f t="shared" si="57"/>
        <v>1.4229112663006334E-2</v>
      </c>
      <c r="AP36" s="196">
        <f t="shared" si="58"/>
        <v>1.4228717496853917E-2</v>
      </c>
      <c r="AQ36" s="196">
        <f t="shared" si="59"/>
        <v>3.9516615241743173E-7</v>
      </c>
      <c r="AR36" s="197">
        <f t="shared" si="60"/>
        <v>3.9633884368251562E-2</v>
      </c>
      <c r="AS36" s="198">
        <f t="shared" si="61"/>
        <v>3.8133527360231567E-2</v>
      </c>
      <c r="AT36" s="198">
        <f t="shared" si="62"/>
        <v>0</v>
      </c>
      <c r="AU36" s="198">
        <f t="shared" si="63"/>
        <v>1.5003570080200108E-3</v>
      </c>
      <c r="AV36" s="253">
        <f t="shared" si="64"/>
        <v>7.579572465645198E-5</v>
      </c>
      <c r="AY36" s="448"/>
      <c r="AZ36" s="131" t="s">
        <v>23</v>
      </c>
      <c r="BA36" s="156">
        <v>194346.90900000048</v>
      </c>
      <c r="BB36" s="157">
        <v>185387.96100000027</v>
      </c>
      <c r="BC36" s="158">
        <v>8154.4079999999967</v>
      </c>
      <c r="BD36" s="159">
        <v>2383.1999999999994</v>
      </c>
      <c r="BE36" s="160">
        <v>2383.1879999999992</v>
      </c>
      <c r="BF36" s="160">
        <v>1.2E-2</v>
      </c>
      <c r="BG36" s="161">
        <v>5771.2080000000014</v>
      </c>
      <c r="BH36" s="162">
        <v>5640.6950000000006</v>
      </c>
      <c r="BI36" s="162">
        <v>0</v>
      </c>
      <c r="BJ36" s="162">
        <v>130.51299999999998</v>
      </c>
      <c r="BK36" s="268">
        <v>447.39499999999998</v>
      </c>
      <c r="BL36" s="261">
        <f t="shared" si="65"/>
        <v>0.95390228717246961</v>
      </c>
      <c r="BM36" s="194">
        <f t="shared" si="66"/>
        <v>4.1958002017927522E-2</v>
      </c>
      <c r="BN36" s="195">
        <f t="shared" si="67"/>
        <v>1.2262608200267252E-2</v>
      </c>
      <c r="BO36" s="196">
        <f t="shared" si="68"/>
        <v>1.2262546455009446E-2</v>
      </c>
      <c r="BP36" s="196">
        <f t="shared" si="69"/>
        <v>6.1745257805978128E-8</v>
      </c>
      <c r="BQ36" s="197">
        <f t="shared" si="70"/>
        <v>2.9695393817660291E-2</v>
      </c>
      <c r="BR36" s="198">
        <f t="shared" si="71"/>
        <v>2.9023847248324318E-2</v>
      </c>
      <c r="BS36" s="198">
        <f t="shared" si="72"/>
        <v>0</v>
      </c>
      <c r="BT36" s="198">
        <f t="shared" si="73"/>
        <v>6.7154656933596842E-4</v>
      </c>
      <c r="BU36" s="253">
        <f t="shared" si="74"/>
        <v>2.3020433013421319E-3</v>
      </c>
    </row>
    <row r="37" spans="1:73">
      <c r="A37" s="448"/>
      <c r="B37" s="132" t="s">
        <v>24</v>
      </c>
      <c r="C37" s="163">
        <f t="shared" ref="C37:M37" si="81">IF(COUNT(C34:C36)=0,"",SUM(C34:C36))</f>
        <v>1977880.1749999993</v>
      </c>
      <c r="D37" s="164">
        <f t="shared" si="81"/>
        <v>1894943.6769999992</v>
      </c>
      <c r="E37" s="165">
        <f t="shared" si="81"/>
        <v>77248.345000000016</v>
      </c>
      <c r="F37" s="166">
        <f t="shared" si="81"/>
        <v>32516.365999999995</v>
      </c>
      <c r="G37" s="167">
        <f t="shared" si="81"/>
        <v>32516.072999999997</v>
      </c>
      <c r="H37" s="167">
        <f t="shared" si="81"/>
        <v>0.29300000000000004</v>
      </c>
      <c r="I37" s="168">
        <f t="shared" si="81"/>
        <v>44731.979000000021</v>
      </c>
      <c r="J37" s="169">
        <f t="shared" si="81"/>
        <v>42593.253000000026</v>
      </c>
      <c r="K37" s="169">
        <f t="shared" si="81"/>
        <v>1061.838</v>
      </c>
      <c r="L37" s="169">
        <f t="shared" si="81"/>
        <v>1076.8879999999999</v>
      </c>
      <c r="M37" s="269">
        <f t="shared" si="81"/>
        <v>980.22900000000004</v>
      </c>
      <c r="N37" s="262">
        <f t="shared" si="45"/>
        <v>0.95806798660085657</v>
      </c>
      <c r="O37" s="199">
        <f t="shared" si="46"/>
        <v>3.9056129879050959E-2</v>
      </c>
      <c r="P37" s="200">
        <f t="shared" si="47"/>
        <v>1.644000805053825E-2</v>
      </c>
      <c r="Q37" s="201">
        <f t="shared" si="48"/>
        <v>1.6439859912140534E-2</v>
      </c>
      <c r="R37" s="201">
        <f t="shared" si="49"/>
        <v>1.4813839771663626E-7</v>
      </c>
      <c r="S37" s="202">
        <f t="shared" si="50"/>
        <v>2.2616121828512709E-2</v>
      </c>
      <c r="T37" s="203">
        <f t="shared" si="51"/>
        <v>2.1534799498154653E-2</v>
      </c>
      <c r="U37" s="203">
        <f t="shared" si="52"/>
        <v>5.3685658687589624E-4</v>
      </c>
      <c r="V37" s="203">
        <f t="shared" si="53"/>
        <v>5.4446574348216022E-4</v>
      </c>
      <c r="W37" s="254">
        <f t="shared" si="54"/>
        <v>4.9559574558150391E-4</v>
      </c>
      <c r="Z37" s="448"/>
      <c r="AA37" s="132" t="s">
        <v>24</v>
      </c>
      <c r="AB37" s="163">
        <f t="shared" ref="AB37:AL37" si="82">IF(COUNT(AB34:AB36)=0,"",SUM(AB34:AB36))</f>
        <v>1505219.9659999995</v>
      </c>
      <c r="AC37" s="164">
        <f t="shared" si="82"/>
        <v>1442394.0109999992</v>
      </c>
      <c r="AD37" s="165">
        <f t="shared" si="82"/>
        <v>58686.392000000022</v>
      </c>
      <c r="AE37" s="166">
        <f t="shared" si="82"/>
        <v>23834.803</v>
      </c>
      <c r="AF37" s="167">
        <f t="shared" si="82"/>
        <v>23834.521999999997</v>
      </c>
      <c r="AG37" s="167">
        <f t="shared" si="82"/>
        <v>0.28100000000000003</v>
      </c>
      <c r="AH37" s="168">
        <f t="shared" si="82"/>
        <v>34851.589000000014</v>
      </c>
      <c r="AI37" s="169">
        <f t="shared" si="82"/>
        <v>33906.192000000025</v>
      </c>
      <c r="AJ37" s="169">
        <f t="shared" si="82"/>
        <v>0</v>
      </c>
      <c r="AK37" s="169">
        <f t="shared" si="82"/>
        <v>945.39699999999993</v>
      </c>
      <c r="AL37" s="269">
        <f t="shared" si="82"/>
        <v>229.01500000000004</v>
      </c>
      <c r="AM37" s="262">
        <f t="shared" si="55"/>
        <v>0.95826127980021736</v>
      </c>
      <c r="AN37" s="199">
        <f t="shared" si="56"/>
        <v>3.8988581951881998E-2</v>
      </c>
      <c r="AO37" s="200">
        <f t="shared" si="57"/>
        <v>1.5834764046705453E-2</v>
      </c>
      <c r="AP37" s="201">
        <f t="shared" si="58"/>
        <v>1.583457736302709E-2</v>
      </c>
      <c r="AQ37" s="201">
        <f t="shared" si="59"/>
        <v>1.8668367836412298E-7</v>
      </c>
      <c r="AR37" s="202">
        <f t="shared" si="60"/>
        <v>2.3153817905176542E-2</v>
      </c>
      <c r="AS37" s="203">
        <f t="shared" si="61"/>
        <v>2.2525738939075456E-2</v>
      </c>
      <c r="AT37" s="203">
        <f t="shared" si="62"/>
        <v>0</v>
      </c>
      <c r="AU37" s="203">
        <f t="shared" si="63"/>
        <v>6.2807896610109161E-4</v>
      </c>
      <c r="AV37" s="254">
        <f t="shared" si="64"/>
        <v>1.5214719786676024E-4</v>
      </c>
      <c r="AY37" s="448"/>
      <c r="AZ37" s="132" t="s">
        <v>24</v>
      </c>
      <c r="BA37" s="163">
        <f t="shared" ref="BA37:BK37" si="83">IF(COUNT(BA34:BA36)=0,"",SUM(BA34:BA36))</f>
        <v>472660.20900000003</v>
      </c>
      <c r="BB37" s="164">
        <f t="shared" si="83"/>
        <v>452549.66599999985</v>
      </c>
      <c r="BC37" s="165">
        <f t="shared" si="83"/>
        <v>18561.952999999998</v>
      </c>
      <c r="BD37" s="166">
        <f t="shared" si="83"/>
        <v>8681.5629999999965</v>
      </c>
      <c r="BE37" s="167">
        <f t="shared" si="83"/>
        <v>8681.5509999999958</v>
      </c>
      <c r="BF37" s="167">
        <f t="shared" si="83"/>
        <v>1.2E-2</v>
      </c>
      <c r="BG37" s="168">
        <f t="shared" si="83"/>
        <v>9880.3900000000031</v>
      </c>
      <c r="BH37" s="169">
        <f t="shared" si="83"/>
        <v>8687.0610000000015</v>
      </c>
      <c r="BI37" s="169">
        <f t="shared" si="83"/>
        <v>1061.838</v>
      </c>
      <c r="BJ37" s="169">
        <f t="shared" si="83"/>
        <v>131.49099999999999</v>
      </c>
      <c r="BK37" s="269">
        <f t="shared" si="83"/>
        <v>751.21399999999994</v>
      </c>
      <c r="BL37" s="262">
        <f t="shared" si="65"/>
        <v>0.95745243069530273</v>
      </c>
      <c r="BM37" s="199">
        <f t="shared" si="66"/>
        <v>3.9271241044959632E-2</v>
      </c>
      <c r="BN37" s="200">
        <f t="shared" si="67"/>
        <v>1.8367450516656451E-2</v>
      </c>
      <c r="BO37" s="201">
        <f t="shared" si="68"/>
        <v>1.8367425128439349E-2</v>
      </c>
      <c r="BP37" s="201">
        <f t="shared" si="69"/>
        <v>2.5388217098681137E-8</v>
      </c>
      <c r="BQ37" s="202">
        <f t="shared" si="70"/>
        <v>2.0903790528303181E-2</v>
      </c>
      <c r="BR37" s="203">
        <f t="shared" si="71"/>
        <v>1.8379082551457173E-2</v>
      </c>
      <c r="BS37" s="203">
        <f t="shared" si="72"/>
        <v>2.2465144723024483E-3</v>
      </c>
      <c r="BT37" s="203">
        <f t="shared" si="73"/>
        <v>2.7819350454355671E-4</v>
      </c>
      <c r="BU37" s="254">
        <f t="shared" si="74"/>
        <v>1.589332009964054E-3</v>
      </c>
    </row>
    <row r="38" spans="1:73">
      <c r="A38" s="448"/>
      <c r="B38" s="129" t="s">
        <v>25</v>
      </c>
      <c r="C38" s="170">
        <v>1067859.371999999</v>
      </c>
      <c r="D38" s="171">
        <v>949792.63200000161</v>
      </c>
      <c r="E38" s="172">
        <v>113259.43299999996</v>
      </c>
      <c r="F38" s="173">
        <v>34712.962000000007</v>
      </c>
      <c r="G38" s="174">
        <v>34712.119000000006</v>
      </c>
      <c r="H38" s="174">
        <v>0.84299999999999997</v>
      </c>
      <c r="I38" s="175">
        <v>78546.470999999961</v>
      </c>
      <c r="J38" s="176">
        <v>67824.413999999961</v>
      </c>
      <c r="K38" s="176">
        <v>28.664000000000001</v>
      </c>
      <c r="L38" s="176">
        <v>10693.392999999998</v>
      </c>
      <c r="M38" s="270">
        <v>415.43000000000006</v>
      </c>
      <c r="N38" s="263">
        <f t="shared" si="45"/>
        <v>0.8894360595638453</v>
      </c>
      <c r="O38" s="204">
        <f t="shared" si="46"/>
        <v>0.10606212388048421</v>
      </c>
      <c r="P38" s="205">
        <f t="shared" si="47"/>
        <v>3.250705374714831E-2</v>
      </c>
      <c r="Q38" s="206">
        <f t="shared" si="48"/>
        <v>3.2506264317358105E-2</v>
      </c>
      <c r="R38" s="206">
        <f t="shared" si="49"/>
        <v>7.8942979019900454E-7</v>
      </c>
      <c r="S38" s="207">
        <f t="shared" si="50"/>
        <v>7.3555070133335898E-2</v>
      </c>
      <c r="T38" s="208">
        <f t="shared" si="51"/>
        <v>6.3514368818968436E-2</v>
      </c>
      <c r="U38" s="208">
        <f t="shared" si="52"/>
        <v>2.6842485772555476E-5</v>
      </c>
      <c r="V38" s="208">
        <f t="shared" si="53"/>
        <v>1.0013858828594902E-2</v>
      </c>
      <c r="W38" s="255">
        <f t="shared" si="54"/>
        <v>3.8903062602891166E-4</v>
      </c>
      <c r="Z38" s="448"/>
      <c r="AA38" s="129" t="s">
        <v>25</v>
      </c>
      <c r="AB38" s="170">
        <v>793982.14099999901</v>
      </c>
      <c r="AC38" s="171">
        <v>717172.16100000113</v>
      </c>
      <c r="AD38" s="172">
        <v>73355.425999999919</v>
      </c>
      <c r="AE38" s="173">
        <v>18748.268</v>
      </c>
      <c r="AF38" s="174">
        <v>18748.268</v>
      </c>
      <c r="AG38" s="174">
        <v>0</v>
      </c>
      <c r="AH38" s="175">
        <v>54607.157999999952</v>
      </c>
      <c r="AI38" s="176">
        <v>46579.257999999958</v>
      </c>
      <c r="AJ38" s="176">
        <v>0</v>
      </c>
      <c r="AK38" s="176">
        <v>8027.8999999999987</v>
      </c>
      <c r="AL38" s="270">
        <v>125.666</v>
      </c>
      <c r="AM38" s="263">
        <f t="shared" si="55"/>
        <v>0.90325981400128497</v>
      </c>
      <c r="AN38" s="204">
        <f t="shared" si="56"/>
        <v>9.2389264458279566E-2</v>
      </c>
      <c r="AO38" s="205">
        <f t="shared" si="57"/>
        <v>2.3612959324736275E-2</v>
      </c>
      <c r="AP38" s="206">
        <f t="shared" si="58"/>
        <v>2.3612959324736275E-2</v>
      </c>
      <c r="AQ38" s="206">
        <f t="shared" si="59"/>
        <v>0</v>
      </c>
      <c r="AR38" s="207">
        <f t="shared" si="60"/>
        <v>6.8776305133543325E-2</v>
      </c>
      <c r="AS38" s="208">
        <f t="shared" si="61"/>
        <v>5.8665372424289854E-2</v>
      </c>
      <c r="AT38" s="208">
        <f t="shared" si="62"/>
        <v>0</v>
      </c>
      <c r="AU38" s="208">
        <f t="shared" si="63"/>
        <v>1.011093270925348E-2</v>
      </c>
      <c r="AV38" s="255">
        <f t="shared" si="64"/>
        <v>1.5827308135889185E-4</v>
      </c>
      <c r="AY38" s="448"/>
      <c r="AZ38" s="129" t="s">
        <v>25</v>
      </c>
      <c r="BA38" s="170">
        <v>273877.23100000003</v>
      </c>
      <c r="BB38" s="171">
        <v>232620.47100000043</v>
      </c>
      <c r="BC38" s="172">
        <v>39904.007000000034</v>
      </c>
      <c r="BD38" s="173">
        <v>15964.694000000009</v>
      </c>
      <c r="BE38" s="174">
        <v>15963.851000000008</v>
      </c>
      <c r="BF38" s="174">
        <v>0.84299999999999997</v>
      </c>
      <c r="BG38" s="175">
        <v>23939.313000000009</v>
      </c>
      <c r="BH38" s="176">
        <v>21245.155999999995</v>
      </c>
      <c r="BI38" s="176">
        <v>28.664000000000001</v>
      </c>
      <c r="BJ38" s="176">
        <v>2665.492999999999</v>
      </c>
      <c r="BK38" s="270">
        <v>289.76400000000007</v>
      </c>
      <c r="BL38" s="263">
        <f t="shared" si="65"/>
        <v>0.84936038731894581</v>
      </c>
      <c r="BM38" s="204">
        <f t="shared" si="66"/>
        <v>0.14570034483808561</v>
      </c>
      <c r="BN38" s="205">
        <f t="shared" si="67"/>
        <v>5.829142474424976E-2</v>
      </c>
      <c r="BO38" s="206">
        <f t="shared" si="68"/>
        <v>5.8288346722769391E-2</v>
      </c>
      <c r="BP38" s="206">
        <f t="shared" si="69"/>
        <v>3.0780214803617606E-6</v>
      </c>
      <c r="BQ38" s="207">
        <f t="shared" si="70"/>
        <v>8.7408920093835787E-2</v>
      </c>
      <c r="BR38" s="208">
        <f t="shared" si="71"/>
        <v>7.7571822682842864E-2</v>
      </c>
      <c r="BS38" s="208">
        <f t="shared" si="72"/>
        <v>1.0466003287436479E-4</v>
      </c>
      <c r="BT38" s="208">
        <f t="shared" si="73"/>
        <v>9.732437378118514E-3</v>
      </c>
      <c r="BU38" s="255">
        <f t="shared" si="74"/>
        <v>1.0580068994490456E-3</v>
      </c>
    </row>
    <row r="39" spans="1:73">
      <c r="A39" s="448"/>
      <c r="B39" s="130" t="s">
        <v>26</v>
      </c>
      <c r="C39" s="149">
        <v>797851.175999998</v>
      </c>
      <c r="D39" s="150">
        <v>774404.04399999732</v>
      </c>
      <c r="E39" s="151">
        <v>21133.717000000011</v>
      </c>
      <c r="F39" s="152">
        <v>12516.970999999992</v>
      </c>
      <c r="G39" s="153">
        <v>12508.574999999992</v>
      </c>
      <c r="H39" s="153">
        <v>8.3960000000000008</v>
      </c>
      <c r="I39" s="154">
        <v>8616.7460000000083</v>
      </c>
      <c r="J39" s="155">
        <v>7417.2570000000023</v>
      </c>
      <c r="K39" s="155">
        <v>0</v>
      </c>
      <c r="L39" s="155">
        <v>1199.489</v>
      </c>
      <c r="M39" s="267">
        <v>1102.8939999999998</v>
      </c>
      <c r="N39" s="260">
        <f t="shared" si="45"/>
        <v>0.97061214834882847</v>
      </c>
      <c r="O39" s="189">
        <f t="shared" si="46"/>
        <v>2.6488294603955142E-2</v>
      </c>
      <c r="P39" s="190">
        <f t="shared" si="47"/>
        <v>1.5688353137177081E-2</v>
      </c>
      <c r="Q39" s="191">
        <f t="shared" si="48"/>
        <v>1.5677829871369422E-2</v>
      </c>
      <c r="R39" s="191">
        <f t="shared" si="49"/>
        <v>1.0523265807657369E-5</v>
      </c>
      <c r="S39" s="192">
        <f t="shared" si="50"/>
        <v>1.0799941466778047E-2</v>
      </c>
      <c r="T39" s="193">
        <f t="shared" si="51"/>
        <v>9.2965420408179251E-3</v>
      </c>
      <c r="U39" s="193">
        <f t="shared" si="52"/>
        <v>0</v>
      </c>
      <c r="V39" s="193">
        <f t="shared" si="53"/>
        <v>1.5033994259601154E-3</v>
      </c>
      <c r="W39" s="252">
        <f t="shared" si="54"/>
        <v>1.3823304811422658E-3</v>
      </c>
      <c r="Z39" s="448"/>
      <c r="AA39" s="130" t="s">
        <v>26</v>
      </c>
      <c r="AB39" s="149">
        <v>615032.62599999818</v>
      </c>
      <c r="AC39" s="150">
        <v>597782.12999999744</v>
      </c>
      <c r="AD39" s="151">
        <v>15230.284000000012</v>
      </c>
      <c r="AE39" s="152">
        <v>7658.5439999999953</v>
      </c>
      <c r="AF39" s="153">
        <v>7657.6989999999951</v>
      </c>
      <c r="AG39" s="153">
        <v>0.84499999999999997</v>
      </c>
      <c r="AH39" s="154">
        <v>7571.740000000008</v>
      </c>
      <c r="AI39" s="155">
        <v>6372.251000000002</v>
      </c>
      <c r="AJ39" s="155">
        <v>0</v>
      </c>
      <c r="AK39" s="155">
        <v>1199.489</v>
      </c>
      <c r="AL39" s="267">
        <v>1057.3759999999997</v>
      </c>
      <c r="AM39" s="260">
        <f t="shared" si="55"/>
        <v>0.97195190097118389</v>
      </c>
      <c r="AN39" s="189">
        <f t="shared" si="56"/>
        <v>2.4763375723745845E-2</v>
      </c>
      <c r="AO39" s="190">
        <f t="shared" si="57"/>
        <v>1.2452256475902821E-2</v>
      </c>
      <c r="AP39" s="191">
        <f t="shared" si="58"/>
        <v>1.2450882565049512E-2</v>
      </c>
      <c r="AQ39" s="191">
        <f t="shared" si="59"/>
        <v>1.373910853308134E-6</v>
      </c>
      <c r="AR39" s="192">
        <f t="shared" si="60"/>
        <v>1.2311119247843009E-2</v>
      </c>
      <c r="AS39" s="193">
        <f t="shared" si="61"/>
        <v>1.0360834093377057E-2</v>
      </c>
      <c r="AT39" s="193">
        <f t="shared" si="62"/>
        <v>0</v>
      </c>
      <c r="AU39" s="193">
        <f t="shared" si="63"/>
        <v>1.9502851544659415E-3</v>
      </c>
      <c r="AV39" s="252">
        <f t="shared" si="64"/>
        <v>1.7192193638195755E-3</v>
      </c>
      <c r="AY39" s="448"/>
      <c r="AZ39" s="130" t="s">
        <v>26</v>
      </c>
      <c r="BA39" s="149">
        <v>182818.54999999984</v>
      </c>
      <c r="BB39" s="150">
        <v>176621.9139999999</v>
      </c>
      <c r="BC39" s="151">
        <v>5903.4329999999982</v>
      </c>
      <c r="BD39" s="152">
        <v>4858.426999999997</v>
      </c>
      <c r="BE39" s="153">
        <v>4850.8759999999966</v>
      </c>
      <c r="BF39" s="153">
        <v>7.5510000000000002</v>
      </c>
      <c r="BG39" s="154">
        <v>1045.0060000000001</v>
      </c>
      <c r="BH39" s="155">
        <v>1045.0060000000001</v>
      </c>
      <c r="BI39" s="155">
        <v>0</v>
      </c>
      <c r="BJ39" s="155">
        <v>0</v>
      </c>
      <c r="BK39" s="267">
        <v>45.518000000000015</v>
      </c>
      <c r="BL39" s="260">
        <f t="shared" si="65"/>
        <v>0.96610499317492704</v>
      </c>
      <c r="BM39" s="189">
        <f t="shared" si="66"/>
        <v>3.2291214430920728E-2</v>
      </c>
      <c r="BN39" s="190">
        <f t="shared" si="67"/>
        <v>2.6575131462316055E-2</v>
      </c>
      <c r="BO39" s="191">
        <f t="shared" si="68"/>
        <v>2.6533828213821851E-2</v>
      </c>
      <c r="BP39" s="191">
        <f t="shared" si="69"/>
        <v>4.1303248494203717E-5</v>
      </c>
      <c r="BQ39" s="192">
        <f t="shared" si="70"/>
        <v>5.7160829686046686E-3</v>
      </c>
      <c r="BR39" s="193">
        <f t="shared" si="71"/>
        <v>5.7160829686046686E-3</v>
      </c>
      <c r="BS39" s="193">
        <f t="shared" si="72"/>
        <v>0</v>
      </c>
      <c r="BT39" s="193">
        <f t="shared" si="73"/>
        <v>0</v>
      </c>
      <c r="BU39" s="252">
        <f t="shared" si="74"/>
        <v>2.4897911070840488E-4</v>
      </c>
    </row>
    <row r="40" spans="1:73">
      <c r="A40" s="448"/>
      <c r="B40" s="131" t="s">
        <v>27</v>
      </c>
      <c r="C40" s="156">
        <v>1048370.8570000002</v>
      </c>
      <c r="D40" s="157">
        <v>1010522.7429999989</v>
      </c>
      <c r="E40" s="158">
        <v>32569.384000000042</v>
      </c>
      <c r="F40" s="159">
        <v>8100.8670000000002</v>
      </c>
      <c r="G40" s="160">
        <v>8100.8670000000002</v>
      </c>
      <c r="H40" s="160">
        <v>0</v>
      </c>
      <c r="I40" s="161">
        <v>24468.517000000007</v>
      </c>
      <c r="J40" s="162">
        <v>20622.371000000006</v>
      </c>
      <c r="K40" s="162">
        <v>62.146000000000001</v>
      </c>
      <c r="L40" s="162">
        <v>3784.0000000000005</v>
      </c>
      <c r="M40" s="268">
        <v>2257.1080000000002</v>
      </c>
      <c r="N40" s="261">
        <f t="shared" si="45"/>
        <v>0.9638981628044232</v>
      </c>
      <c r="O40" s="194">
        <f t="shared" si="46"/>
        <v>3.106666289179387E-2</v>
      </c>
      <c r="P40" s="195">
        <f t="shared" si="47"/>
        <v>7.7271005254584248E-3</v>
      </c>
      <c r="Q40" s="196">
        <f t="shared" si="48"/>
        <v>7.7271005254584248E-3</v>
      </c>
      <c r="R40" s="196">
        <f t="shared" si="49"/>
        <v>0</v>
      </c>
      <c r="S40" s="197">
        <f t="shared" si="50"/>
        <v>2.3339562366335411E-2</v>
      </c>
      <c r="T40" s="198">
        <f t="shared" si="51"/>
        <v>1.9670873968218292E-2</v>
      </c>
      <c r="U40" s="198">
        <f t="shared" si="52"/>
        <v>5.927864131766874E-5</v>
      </c>
      <c r="V40" s="198">
        <f t="shared" si="53"/>
        <v>3.6094097567994487E-3</v>
      </c>
      <c r="W40" s="253">
        <f t="shared" si="54"/>
        <v>2.1529671346062606E-3</v>
      </c>
      <c r="Z40" s="448"/>
      <c r="AA40" s="131" t="s">
        <v>27</v>
      </c>
      <c r="AB40" s="156">
        <v>826152.89900000033</v>
      </c>
      <c r="AC40" s="157">
        <v>800811.14499999897</v>
      </c>
      <c r="AD40" s="158">
        <v>20691.347000000042</v>
      </c>
      <c r="AE40" s="159">
        <v>3505.4459999999985</v>
      </c>
      <c r="AF40" s="160">
        <v>3505.4459999999985</v>
      </c>
      <c r="AG40" s="160">
        <v>0</v>
      </c>
      <c r="AH40" s="161">
        <v>17185.901000000005</v>
      </c>
      <c r="AI40" s="162">
        <v>16096.150000000007</v>
      </c>
      <c r="AJ40" s="162">
        <v>0</v>
      </c>
      <c r="AK40" s="162">
        <v>1089.7510000000002</v>
      </c>
      <c r="AL40" s="268">
        <v>2050.252</v>
      </c>
      <c r="AM40" s="261">
        <f t="shared" si="55"/>
        <v>0.96932558848286343</v>
      </c>
      <c r="AN40" s="194">
        <f t="shared" si="56"/>
        <v>2.5045420799279957E-2</v>
      </c>
      <c r="AO40" s="195">
        <f t="shared" si="57"/>
        <v>4.243095926000009E-3</v>
      </c>
      <c r="AP40" s="196">
        <f t="shared" si="58"/>
        <v>4.243095926000009E-3</v>
      </c>
      <c r="AQ40" s="196">
        <f t="shared" si="59"/>
        <v>0</v>
      </c>
      <c r="AR40" s="197">
        <f t="shared" si="60"/>
        <v>2.08023248732799E-2</v>
      </c>
      <c r="AS40" s="198">
        <f t="shared" si="61"/>
        <v>1.9483257904781618E-2</v>
      </c>
      <c r="AT40" s="198">
        <f t="shared" si="62"/>
        <v>0</v>
      </c>
      <c r="AU40" s="198">
        <f t="shared" si="63"/>
        <v>1.3190669684982849E-3</v>
      </c>
      <c r="AV40" s="253">
        <f t="shared" si="64"/>
        <v>2.4816858991618682E-3</v>
      </c>
      <c r="AY40" s="448"/>
      <c r="AZ40" s="131" t="s">
        <v>27</v>
      </c>
      <c r="BA40" s="156">
        <v>222217.9579999999</v>
      </c>
      <c r="BB40" s="157">
        <v>209711.59799999982</v>
      </c>
      <c r="BC40" s="158">
        <v>11878.037</v>
      </c>
      <c r="BD40" s="159">
        <v>4595.4210000000012</v>
      </c>
      <c r="BE40" s="160">
        <v>4595.4210000000012</v>
      </c>
      <c r="BF40" s="160">
        <v>0</v>
      </c>
      <c r="BG40" s="161">
        <v>7282.616</v>
      </c>
      <c r="BH40" s="162">
        <v>4526.2210000000005</v>
      </c>
      <c r="BI40" s="162">
        <v>62.146000000000001</v>
      </c>
      <c r="BJ40" s="162">
        <v>2694.2490000000003</v>
      </c>
      <c r="BK40" s="268">
        <v>206.85599999999999</v>
      </c>
      <c r="BL40" s="261">
        <f t="shared" si="65"/>
        <v>0.94372030004883734</v>
      </c>
      <c r="BM40" s="194">
        <f t="shared" si="66"/>
        <v>5.3452192194116038E-2</v>
      </c>
      <c r="BN40" s="195">
        <f t="shared" si="67"/>
        <v>2.067979132451574E-2</v>
      </c>
      <c r="BO40" s="196">
        <f t="shared" si="68"/>
        <v>2.067979132451574E-2</v>
      </c>
      <c r="BP40" s="196">
        <f t="shared" si="69"/>
        <v>0</v>
      </c>
      <c r="BQ40" s="197">
        <f t="shared" si="70"/>
        <v>3.2772400869600302E-2</v>
      </c>
      <c r="BR40" s="198">
        <f t="shared" si="71"/>
        <v>2.0368385348946472E-2</v>
      </c>
      <c r="BS40" s="198">
        <f t="shared" si="72"/>
        <v>2.796623664411498E-4</v>
      </c>
      <c r="BT40" s="198">
        <f t="shared" si="73"/>
        <v>1.2124353154212683E-2</v>
      </c>
      <c r="BU40" s="253">
        <f t="shared" si="74"/>
        <v>9.3086986246179119E-4</v>
      </c>
    </row>
    <row r="41" spans="1:73">
      <c r="A41" s="448"/>
      <c r="B41" s="132" t="s">
        <v>28</v>
      </c>
      <c r="C41" s="163">
        <f t="shared" ref="C41:M41" si="84">IF(COUNT(C38:C40)=0,"",SUM(C38:C40))</f>
        <v>2914081.4049999975</v>
      </c>
      <c r="D41" s="164">
        <f t="shared" si="84"/>
        <v>2734719.4189999979</v>
      </c>
      <c r="E41" s="165">
        <f t="shared" si="84"/>
        <v>166962.53400000001</v>
      </c>
      <c r="F41" s="166">
        <f t="shared" si="84"/>
        <v>55330.799999999996</v>
      </c>
      <c r="G41" s="167">
        <f t="shared" si="84"/>
        <v>55321.560999999994</v>
      </c>
      <c r="H41" s="167">
        <f t="shared" si="84"/>
        <v>9.2390000000000008</v>
      </c>
      <c r="I41" s="168">
        <f t="shared" si="84"/>
        <v>111631.73399999998</v>
      </c>
      <c r="J41" s="169">
        <f t="shared" si="84"/>
        <v>95864.041999999958</v>
      </c>
      <c r="K41" s="169">
        <f t="shared" si="84"/>
        <v>90.81</v>
      </c>
      <c r="L41" s="169">
        <f t="shared" si="84"/>
        <v>15676.881999999998</v>
      </c>
      <c r="M41" s="269">
        <f t="shared" si="84"/>
        <v>3775.4319999999998</v>
      </c>
      <c r="N41" s="262">
        <f t="shared" si="45"/>
        <v>0.93844990545142315</v>
      </c>
      <c r="O41" s="199">
        <f t="shared" si="46"/>
        <v>5.7295082324579111E-2</v>
      </c>
      <c r="P41" s="200">
        <f t="shared" si="47"/>
        <v>1.8987389955909637E-2</v>
      </c>
      <c r="Q41" s="201">
        <f t="shared" si="48"/>
        <v>1.8984219488542408E-2</v>
      </c>
      <c r="R41" s="201">
        <f t="shared" si="49"/>
        <v>3.1704673672285446E-6</v>
      </c>
      <c r="S41" s="202">
        <f t="shared" si="50"/>
        <v>3.830769236866946E-2</v>
      </c>
      <c r="T41" s="203">
        <f t="shared" si="51"/>
        <v>3.2896830485077008E-2</v>
      </c>
      <c r="U41" s="203">
        <f t="shared" si="52"/>
        <v>3.1162478798357411E-5</v>
      </c>
      <c r="V41" s="203">
        <f t="shared" si="53"/>
        <v>5.3796994047940853E-3</v>
      </c>
      <c r="W41" s="254">
        <f t="shared" si="54"/>
        <v>1.2955822007999131E-3</v>
      </c>
      <c r="Z41" s="448"/>
      <c r="AA41" s="132" t="s">
        <v>28</v>
      </c>
      <c r="AB41" s="163">
        <f t="shared" ref="AB41:AL41" si="85">IF(COUNT(AB38:AB40)=0,"",SUM(AB38:AB40))</f>
        <v>2235167.6659999974</v>
      </c>
      <c r="AC41" s="164">
        <f t="shared" si="85"/>
        <v>2115765.4359999974</v>
      </c>
      <c r="AD41" s="165">
        <f t="shared" si="85"/>
        <v>109277.05699999997</v>
      </c>
      <c r="AE41" s="166">
        <f t="shared" si="85"/>
        <v>29912.257999999994</v>
      </c>
      <c r="AF41" s="167">
        <f t="shared" si="85"/>
        <v>29911.412999999997</v>
      </c>
      <c r="AG41" s="167">
        <f t="shared" si="85"/>
        <v>0.84499999999999997</v>
      </c>
      <c r="AH41" s="168">
        <f t="shared" si="85"/>
        <v>79364.79899999997</v>
      </c>
      <c r="AI41" s="169">
        <f t="shared" si="85"/>
        <v>69047.658999999971</v>
      </c>
      <c r="AJ41" s="169">
        <f t="shared" si="85"/>
        <v>0</v>
      </c>
      <c r="AK41" s="169">
        <f t="shared" si="85"/>
        <v>10317.14</v>
      </c>
      <c r="AL41" s="269">
        <f t="shared" si="85"/>
        <v>3233.2939999999999</v>
      </c>
      <c r="AM41" s="262">
        <f t="shared" si="55"/>
        <v>0.94658019091083245</v>
      </c>
      <c r="AN41" s="199">
        <f t="shared" si="56"/>
        <v>4.8889870170482366E-2</v>
      </c>
      <c r="AO41" s="200">
        <f t="shared" si="57"/>
        <v>1.3382556689149972E-2</v>
      </c>
      <c r="AP41" s="201">
        <f t="shared" si="58"/>
        <v>1.3382178641447846E-2</v>
      </c>
      <c r="AQ41" s="201">
        <f t="shared" si="59"/>
        <v>3.7804770212705865E-7</v>
      </c>
      <c r="AR41" s="202">
        <f t="shared" si="60"/>
        <v>3.5507313481332396E-2</v>
      </c>
      <c r="AS41" s="203">
        <f t="shared" si="61"/>
        <v>3.0891489730417408E-2</v>
      </c>
      <c r="AT41" s="203">
        <f t="shared" si="62"/>
        <v>0</v>
      </c>
      <c r="AU41" s="203">
        <f t="shared" si="63"/>
        <v>4.6158237509149845E-3</v>
      </c>
      <c r="AV41" s="254">
        <f t="shared" si="64"/>
        <v>1.4465554639067526E-3</v>
      </c>
      <c r="AY41" s="448"/>
      <c r="AZ41" s="132" t="s">
        <v>28</v>
      </c>
      <c r="BA41" s="163">
        <f t="shared" ref="BA41:BK41" si="86">IF(COUNT(BA38:BA40)=0,"",SUM(BA38:BA40))</f>
        <v>678913.73899999971</v>
      </c>
      <c r="BB41" s="164">
        <f t="shared" si="86"/>
        <v>618953.98300000024</v>
      </c>
      <c r="BC41" s="165">
        <f t="shared" si="86"/>
        <v>57685.477000000028</v>
      </c>
      <c r="BD41" s="166">
        <f t="shared" si="86"/>
        <v>25418.542000000009</v>
      </c>
      <c r="BE41" s="167">
        <f t="shared" si="86"/>
        <v>25410.148000000008</v>
      </c>
      <c r="BF41" s="167">
        <f t="shared" si="86"/>
        <v>8.3940000000000001</v>
      </c>
      <c r="BG41" s="168">
        <f t="shared" si="86"/>
        <v>32266.935000000012</v>
      </c>
      <c r="BH41" s="169">
        <f t="shared" si="86"/>
        <v>26816.382999999998</v>
      </c>
      <c r="BI41" s="169">
        <f t="shared" si="86"/>
        <v>90.81</v>
      </c>
      <c r="BJ41" s="169">
        <f t="shared" si="86"/>
        <v>5359.7419999999993</v>
      </c>
      <c r="BK41" s="269">
        <f t="shared" si="86"/>
        <v>542.13800000000015</v>
      </c>
      <c r="BL41" s="262">
        <f t="shared" si="65"/>
        <v>0.91168280658406375</v>
      </c>
      <c r="BM41" s="199">
        <f t="shared" si="66"/>
        <v>8.4967314234894356E-2</v>
      </c>
      <c r="BN41" s="200">
        <f t="shared" si="67"/>
        <v>3.7440017103557273E-2</v>
      </c>
      <c r="BO41" s="201">
        <f t="shared" si="68"/>
        <v>3.7427653235339843E-2</v>
      </c>
      <c r="BP41" s="201">
        <f t="shared" si="69"/>
        <v>1.236386821743197E-5</v>
      </c>
      <c r="BQ41" s="202">
        <f t="shared" si="70"/>
        <v>4.7527297131337069E-2</v>
      </c>
      <c r="BR41" s="203">
        <f t="shared" si="71"/>
        <v>3.9498954667641521E-2</v>
      </c>
      <c r="BS41" s="203">
        <f t="shared" si="72"/>
        <v>1.3375778804205351E-4</v>
      </c>
      <c r="BT41" s="203">
        <f t="shared" si="73"/>
        <v>7.8945846756534738E-3</v>
      </c>
      <c r="BU41" s="254">
        <f t="shared" si="74"/>
        <v>7.9853738237576071E-4</v>
      </c>
    </row>
    <row r="42" spans="1:73" ht="14.5" thickBot="1">
      <c r="A42" s="449"/>
      <c r="B42" s="133" t="s">
        <v>55</v>
      </c>
      <c r="C42" s="177">
        <f t="shared" ref="C42:M42" si="87">SUM(C41,C37,C33,C29)</f>
        <v>9700800.5529999956</v>
      </c>
      <c r="D42" s="178">
        <f t="shared" si="87"/>
        <v>9279928.7319999989</v>
      </c>
      <c r="E42" s="179">
        <f t="shared" si="87"/>
        <v>385855.47700000001</v>
      </c>
      <c r="F42" s="180">
        <f t="shared" si="87"/>
        <v>119323.20499999999</v>
      </c>
      <c r="G42" s="181">
        <f t="shared" si="87"/>
        <v>119277.35799999999</v>
      </c>
      <c r="H42" s="181">
        <f t="shared" si="87"/>
        <v>45.846999999999994</v>
      </c>
      <c r="I42" s="182">
        <f t="shared" si="87"/>
        <v>266532.29299999995</v>
      </c>
      <c r="J42" s="183">
        <f t="shared" si="87"/>
        <v>225236.48499999999</v>
      </c>
      <c r="K42" s="183">
        <f t="shared" si="87"/>
        <v>3377.1879999999996</v>
      </c>
      <c r="L42" s="183">
        <f t="shared" si="87"/>
        <v>37918.641999999993</v>
      </c>
      <c r="M42" s="271">
        <f t="shared" si="87"/>
        <v>14123.681</v>
      </c>
      <c r="N42" s="264">
        <f t="shared" si="45"/>
        <v>0.95661473311397571</v>
      </c>
      <c r="O42" s="209">
        <f t="shared" si="46"/>
        <v>3.9775632422488397E-2</v>
      </c>
      <c r="P42" s="210">
        <f t="shared" si="47"/>
        <v>1.2300346177419244E-2</v>
      </c>
      <c r="Q42" s="211">
        <f t="shared" si="48"/>
        <v>1.229562007262516E-2</v>
      </c>
      <c r="R42" s="211">
        <f t="shared" si="49"/>
        <v>4.7261047940854425E-6</v>
      </c>
      <c r="S42" s="212">
        <f t="shared" si="50"/>
        <v>2.7475288409838938E-2</v>
      </c>
      <c r="T42" s="213">
        <f t="shared" si="51"/>
        <v>2.3218339947247455E-2</v>
      </c>
      <c r="U42" s="213">
        <f t="shared" si="52"/>
        <v>3.4813497932967979E-4</v>
      </c>
      <c r="V42" s="213">
        <f t="shared" si="53"/>
        <v>3.9088157511158773E-3</v>
      </c>
      <c r="W42" s="256">
        <f t="shared" si="54"/>
        <v>1.4559294279720264E-3</v>
      </c>
      <c r="Z42" s="449"/>
      <c r="AA42" s="133" t="s">
        <v>55</v>
      </c>
      <c r="AB42" s="177">
        <f t="shared" ref="AB42:AL42" si="88">SUM(AB41,AB37,AB33,AB29)</f>
        <v>7532358.793999996</v>
      </c>
      <c r="AC42" s="178">
        <f t="shared" si="88"/>
        <v>7228827.6909999996</v>
      </c>
      <c r="AD42" s="179">
        <f t="shared" si="88"/>
        <v>276770.73300000001</v>
      </c>
      <c r="AE42" s="180">
        <f t="shared" si="88"/>
        <v>78479.291999999987</v>
      </c>
      <c r="AF42" s="181">
        <f t="shared" si="88"/>
        <v>78473.311999999991</v>
      </c>
      <c r="AG42" s="181">
        <f t="shared" si="88"/>
        <v>5.9799999999999986</v>
      </c>
      <c r="AH42" s="182">
        <f t="shared" si="88"/>
        <v>198291.45499999996</v>
      </c>
      <c r="AI42" s="183">
        <f t="shared" si="88"/>
        <v>169808.95799999998</v>
      </c>
      <c r="AJ42" s="183">
        <f t="shared" si="88"/>
        <v>1853.569</v>
      </c>
      <c r="AK42" s="183">
        <f t="shared" si="88"/>
        <v>26628.953999999991</v>
      </c>
      <c r="AL42" s="271">
        <f t="shared" si="88"/>
        <v>9497.9699999999993</v>
      </c>
      <c r="AM42" s="264">
        <f t="shared" si="55"/>
        <v>0.95970304770375803</v>
      </c>
      <c r="AN42" s="209">
        <f t="shared" si="56"/>
        <v>3.67442311989261E-2</v>
      </c>
      <c r="AO42" s="210">
        <f t="shared" si="57"/>
        <v>1.0418952966302368E-2</v>
      </c>
      <c r="AP42" s="211">
        <f t="shared" si="58"/>
        <v>1.0418159058289814E-2</v>
      </c>
      <c r="AQ42" s="211">
        <f t="shared" si="59"/>
        <v>7.9390801255556889E-7</v>
      </c>
      <c r="AR42" s="212">
        <f t="shared" si="60"/>
        <v>2.6325280091271244E-2</v>
      </c>
      <c r="AS42" s="213">
        <f t="shared" si="61"/>
        <v>2.2543928488279612E-2</v>
      </c>
      <c r="AT42" s="213">
        <f t="shared" si="62"/>
        <v>2.4608081620812938E-4</v>
      </c>
      <c r="AU42" s="213">
        <f t="shared" si="63"/>
        <v>3.5352742385574691E-3</v>
      </c>
      <c r="AV42" s="256">
        <f t="shared" si="64"/>
        <v>1.2609555996676285E-3</v>
      </c>
      <c r="AY42" s="449"/>
      <c r="AZ42" s="133" t="s">
        <v>55</v>
      </c>
      <c r="BA42" s="177">
        <f t="shared" ref="BA42:BK42" si="89">SUM(BA41,BA37,BA33,BA29)</f>
        <v>2168441.7589999996</v>
      </c>
      <c r="BB42" s="178">
        <f t="shared" si="89"/>
        <v>2051101.041</v>
      </c>
      <c r="BC42" s="179">
        <f t="shared" si="89"/>
        <v>109084.74400000002</v>
      </c>
      <c r="BD42" s="180">
        <f t="shared" si="89"/>
        <v>40843.913000000008</v>
      </c>
      <c r="BE42" s="181">
        <f t="shared" si="89"/>
        <v>40804.046000000009</v>
      </c>
      <c r="BF42" s="181">
        <f t="shared" si="89"/>
        <v>39.866999999999997</v>
      </c>
      <c r="BG42" s="182">
        <f t="shared" si="89"/>
        <v>68240.838000000018</v>
      </c>
      <c r="BH42" s="183">
        <f t="shared" si="89"/>
        <v>55427.527000000002</v>
      </c>
      <c r="BI42" s="183">
        <f t="shared" si="89"/>
        <v>1523.6189999999999</v>
      </c>
      <c r="BJ42" s="183">
        <f t="shared" si="89"/>
        <v>11289.688</v>
      </c>
      <c r="BK42" s="271">
        <f t="shared" si="89"/>
        <v>4625.7110000000002</v>
      </c>
      <c r="BL42" s="264">
        <f t="shared" si="65"/>
        <v>0.9458870788145527</v>
      </c>
      <c r="BM42" s="209">
        <f t="shared" si="66"/>
        <v>5.0305590891362301E-2</v>
      </c>
      <c r="BN42" s="210">
        <f t="shared" si="67"/>
        <v>1.8835605259158825E-2</v>
      </c>
      <c r="BO42" s="211">
        <f t="shared" si="68"/>
        <v>1.8817220167728754E-2</v>
      </c>
      <c r="BP42" s="211">
        <f t="shared" si="69"/>
        <v>1.8385091430071472E-5</v>
      </c>
      <c r="BQ42" s="212">
        <f t="shared" si="70"/>
        <v>3.1469988860327987E-2</v>
      </c>
      <c r="BR42" s="213">
        <f t="shared" si="71"/>
        <v>2.5560994096314123E-2</v>
      </c>
      <c r="BS42" s="213">
        <f t="shared" si="72"/>
        <v>7.0263312061589946E-4</v>
      </c>
      <c r="BT42" s="213">
        <f t="shared" si="73"/>
        <v>5.2063597987553802E-3</v>
      </c>
      <c r="BU42" s="256">
        <f t="shared" si="74"/>
        <v>2.1331958678628272E-3</v>
      </c>
    </row>
    <row r="44" spans="1:73" ht="14.5" thickBot="1"/>
    <row r="45" spans="1:73" ht="16.399999999999999" customHeight="1" thickBot="1">
      <c r="A45" s="465" t="s">
        <v>63</v>
      </c>
      <c r="B45" s="466"/>
      <c r="C45" s="469" t="s">
        <v>61</v>
      </c>
      <c r="D45" s="470"/>
      <c r="E45" s="470"/>
      <c r="F45" s="470"/>
      <c r="G45" s="470"/>
      <c r="H45" s="470"/>
      <c r="I45" s="470"/>
      <c r="J45" s="470"/>
      <c r="K45" s="470"/>
      <c r="L45" s="470"/>
      <c r="M45" s="471"/>
      <c r="N45" s="470" t="s">
        <v>62</v>
      </c>
      <c r="O45" s="470"/>
      <c r="P45" s="470"/>
      <c r="Q45" s="470"/>
      <c r="R45" s="470"/>
      <c r="S45" s="470"/>
      <c r="T45" s="470"/>
      <c r="U45" s="470"/>
      <c r="V45" s="470"/>
      <c r="W45" s="472"/>
      <c r="Z45" s="465" t="s">
        <v>64</v>
      </c>
      <c r="AA45" s="466"/>
      <c r="AB45" s="469" t="s">
        <v>61</v>
      </c>
      <c r="AC45" s="470"/>
      <c r="AD45" s="470"/>
      <c r="AE45" s="470"/>
      <c r="AF45" s="470"/>
      <c r="AG45" s="470"/>
      <c r="AH45" s="470"/>
      <c r="AI45" s="470"/>
      <c r="AJ45" s="470"/>
      <c r="AK45" s="470"/>
      <c r="AL45" s="471"/>
      <c r="AM45" s="470" t="s">
        <v>62</v>
      </c>
      <c r="AN45" s="470"/>
      <c r="AO45" s="470"/>
      <c r="AP45" s="470"/>
      <c r="AQ45" s="470"/>
      <c r="AR45" s="470"/>
      <c r="AS45" s="470"/>
      <c r="AT45" s="470"/>
      <c r="AU45" s="470"/>
      <c r="AV45" s="472"/>
      <c r="AY45" s="465" t="s">
        <v>65</v>
      </c>
      <c r="AZ45" s="466"/>
      <c r="BA45" s="469" t="s">
        <v>61</v>
      </c>
      <c r="BB45" s="470"/>
      <c r="BC45" s="470"/>
      <c r="BD45" s="470"/>
      <c r="BE45" s="470"/>
      <c r="BF45" s="470"/>
      <c r="BG45" s="470"/>
      <c r="BH45" s="470"/>
      <c r="BI45" s="470"/>
      <c r="BJ45" s="470"/>
      <c r="BK45" s="471"/>
      <c r="BL45" s="470" t="s">
        <v>62</v>
      </c>
      <c r="BM45" s="470"/>
      <c r="BN45" s="470"/>
      <c r="BO45" s="470"/>
      <c r="BP45" s="470"/>
      <c r="BQ45" s="470"/>
      <c r="BR45" s="470"/>
      <c r="BS45" s="470"/>
      <c r="BT45" s="470"/>
      <c r="BU45" s="472"/>
    </row>
    <row r="46" spans="1:73" ht="66" thickBot="1">
      <c r="A46" s="467"/>
      <c r="B46" s="468"/>
      <c r="C46" s="135" t="s">
        <v>52</v>
      </c>
      <c r="D46" s="136" t="s">
        <v>53</v>
      </c>
      <c r="E46" s="137" t="s">
        <v>51</v>
      </c>
      <c r="F46" s="138" t="s">
        <v>30</v>
      </c>
      <c r="G46" s="139" t="s">
        <v>59</v>
      </c>
      <c r="H46" s="139" t="s">
        <v>56</v>
      </c>
      <c r="I46" s="140" t="s">
        <v>31</v>
      </c>
      <c r="J46" s="141" t="s">
        <v>57</v>
      </c>
      <c r="K46" s="141" t="s">
        <v>58</v>
      </c>
      <c r="L46" s="141" t="s">
        <v>54</v>
      </c>
      <c r="M46" s="265" t="s">
        <v>60</v>
      </c>
      <c r="N46" s="258" t="s">
        <v>53</v>
      </c>
      <c r="O46" s="137" t="s">
        <v>51</v>
      </c>
      <c r="P46" s="138" t="s">
        <v>30</v>
      </c>
      <c r="Q46" s="139" t="s">
        <v>59</v>
      </c>
      <c r="R46" s="139" t="s">
        <v>56</v>
      </c>
      <c r="S46" s="140" t="s">
        <v>31</v>
      </c>
      <c r="T46" s="141" t="s">
        <v>57</v>
      </c>
      <c r="U46" s="141" t="s">
        <v>58</v>
      </c>
      <c r="V46" s="141" t="s">
        <v>54</v>
      </c>
      <c r="W46" s="250" t="s">
        <v>60</v>
      </c>
      <c r="Z46" s="467"/>
      <c r="AA46" s="468"/>
      <c r="AB46" s="135" t="s">
        <v>52</v>
      </c>
      <c r="AC46" s="136" t="s">
        <v>53</v>
      </c>
      <c r="AD46" s="137" t="s">
        <v>51</v>
      </c>
      <c r="AE46" s="138" t="s">
        <v>30</v>
      </c>
      <c r="AF46" s="139" t="s">
        <v>59</v>
      </c>
      <c r="AG46" s="139" t="s">
        <v>56</v>
      </c>
      <c r="AH46" s="140" t="s">
        <v>31</v>
      </c>
      <c r="AI46" s="141" t="s">
        <v>57</v>
      </c>
      <c r="AJ46" s="141" t="s">
        <v>58</v>
      </c>
      <c r="AK46" s="141" t="s">
        <v>54</v>
      </c>
      <c r="AL46" s="265" t="s">
        <v>60</v>
      </c>
      <c r="AM46" s="258" t="s">
        <v>53</v>
      </c>
      <c r="AN46" s="137" t="s">
        <v>51</v>
      </c>
      <c r="AO46" s="138" t="s">
        <v>30</v>
      </c>
      <c r="AP46" s="139" t="s">
        <v>59</v>
      </c>
      <c r="AQ46" s="139" t="s">
        <v>56</v>
      </c>
      <c r="AR46" s="140" t="s">
        <v>31</v>
      </c>
      <c r="AS46" s="141" t="s">
        <v>57</v>
      </c>
      <c r="AT46" s="141" t="s">
        <v>58</v>
      </c>
      <c r="AU46" s="141" t="s">
        <v>54</v>
      </c>
      <c r="AV46" s="250" t="s">
        <v>60</v>
      </c>
      <c r="AY46" s="467"/>
      <c r="AZ46" s="468"/>
      <c r="BA46" s="135" t="s">
        <v>52</v>
      </c>
      <c r="BB46" s="136" t="s">
        <v>53</v>
      </c>
      <c r="BC46" s="137" t="s">
        <v>51</v>
      </c>
      <c r="BD46" s="138" t="s">
        <v>30</v>
      </c>
      <c r="BE46" s="139" t="s">
        <v>59</v>
      </c>
      <c r="BF46" s="139" t="s">
        <v>56</v>
      </c>
      <c r="BG46" s="140" t="s">
        <v>31</v>
      </c>
      <c r="BH46" s="141" t="s">
        <v>57</v>
      </c>
      <c r="BI46" s="141" t="s">
        <v>58</v>
      </c>
      <c r="BJ46" s="141" t="s">
        <v>54</v>
      </c>
      <c r="BK46" s="265" t="s">
        <v>60</v>
      </c>
      <c r="BL46" s="258" t="s">
        <v>53</v>
      </c>
      <c r="BM46" s="137" t="s">
        <v>51</v>
      </c>
      <c r="BN46" s="138" t="s">
        <v>30</v>
      </c>
      <c r="BO46" s="139" t="s">
        <v>59</v>
      </c>
      <c r="BP46" s="139" t="s">
        <v>56</v>
      </c>
      <c r="BQ46" s="140" t="s">
        <v>31</v>
      </c>
      <c r="BR46" s="141" t="s">
        <v>57</v>
      </c>
      <c r="BS46" s="141" t="s">
        <v>58</v>
      </c>
      <c r="BT46" s="141" t="s">
        <v>54</v>
      </c>
      <c r="BU46" s="250" t="s">
        <v>60</v>
      </c>
    </row>
    <row r="47" spans="1:73">
      <c r="A47" s="447">
        <v>2018</v>
      </c>
      <c r="B47" s="134" t="s">
        <v>13</v>
      </c>
      <c r="C47" s="142">
        <v>1490190.464000002</v>
      </c>
      <c r="D47" s="143">
        <v>1423116.3830000013</v>
      </c>
      <c r="E47" s="144">
        <v>58539.296999999962</v>
      </c>
      <c r="F47" s="145">
        <v>11004.901000000005</v>
      </c>
      <c r="G47" s="146">
        <v>11002.524000000005</v>
      </c>
      <c r="H47" s="146">
        <v>2.3769999999999998</v>
      </c>
      <c r="I47" s="147">
        <v>47534.396000000015</v>
      </c>
      <c r="J47" s="148">
        <v>39141.976999999999</v>
      </c>
      <c r="K47" s="148">
        <v>1.089</v>
      </c>
      <c r="L47" s="148">
        <v>8391.3299999999872</v>
      </c>
      <c r="M47" s="266">
        <v>3959.8359999999989</v>
      </c>
      <c r="N47" s="259">
        <f t="shared" ref="N47:N63" si="90">IF(AND(ISNUMBER($C47),ISNUMBER(D47)),IF($C47=0,0,D47/$C47),"")</f>
        <v>0.95498959185394394</v>
      </c>
      <c r="O47" s="184">
        <f t="shared" ref="O47:O63" si="91">IF(AND(ISNUMBER($C47),ISNUMBER(E47)),IF($C47=0,0,E47/$C47),"")</f>
        <v>3.9283097304801895E-2</v>
      </c>
      <c r="P47" s="185">
        <f t="shared" ref="P47:P63" si="92">IF(AND(ISNUMBER($C47),ISNUMBER(F47)),IF($C47=0,0,F47/$C47),"")</f>
        <v>7.3848955994929725E-3</v>
      </c>
      <c r="Q47" s="186">
        <f t="shared" ref="Q47:Q63" si="93">IF(AND(ISNUMBER($C47),ISNUMBER(G47)),IF($C47=0,0,G47/$C47),"")</f>
        <v>7.3833005013780508E-3</v>
      </c>
      <c r="R47" s="186">
        <f t="shared" ref="R47:R63" si="94">IF(AND(ISNUMBER($C47),ISNUMBER(H47)),IF($C47=0,0,H47/$C47),"")</f>
        <v>1.5950981149212323E-6</v>
      </c>
      <c r="S47" s="187">
        <f t="shared" ref="S47:S63" si="95">IF(AND(ISNUMBER($C47),ISNUMBER(I47)),IF($C47=0,0,I47/$C47),"")</f>
        <v>3.1898201705308958E-2</v>
      </c>
      <c r="T47" s="188">
        <f t="shared" ref="T47:T63" si="96">IF(AND(ISNUMBER($C47),ISNUMBER(J47)),IF($C47=0,0,J47/$C47),"")</f>
        <v>2.6266425631884829E-2</v>
      </c>
      <c r="U47" s="188">
        <f t="shared" ref="U47:U63" si="97">IF(AND(ISNUMBER($C47),ISNUMBER(K47)),IF($C47=0,0,K47/$C47),"")</f>
        <v>7.3077906905730839E-7</v>
      </c>
      <c r="V47" s="188">
        <f t="shared" ref="V47:V63" si="98">IF(AND(ISNUMBER($C47),ISNUMBER(L47)),IF($C47=0,0,L47/$C47),"")</f>
        <v>5.6310452943550545E-3</v>
      </c>
      <c r="W47" s="251">
        <f t="shared" ref="W47:W63" si="99">IF(AND(ISNUMBER($C47),ISNUMBER(M47)),IF($C47=0,0,M47/$C47),"")</f>
        <v>2.6572683798894541E-3</v>
      </c>
      <c r="Z47" s="447">
        <v>2018</v>
      </c>
      <c r="AA47" s="134" t="s">
        <v>13</v>
      </c>
      <c r="AB47" s="142">
        <v>1175474.8390000018</v>
      </c>
      <c r="AC47" s="143">
        <v>1127423.6360000018</v>
      </c>
      <c r="AD47" s="144">
        <v>40755.744999999952</v>
      </c>
      <c r="AE47" s="145">
        <v>8273.8570000000036</v>
      </c>
      <c r="AF47" s="146">
        <v>8273.8570000000036</v>
      </c>
      <c r="AG47" s="146">
        <v>0</v>
      </c>
      <c r="AH47" s="147">
        <v>32481.888000000003</v>
      </c>
      <c r="AI47" s="148">
        <v>25938.320999999978</v>
      </c>
      <c r="AJ47" s="148">
        <v>0</v>
      </c>
      <c r="AK47" s="148">
        <v>6543.5669999999882</v>
      </c>
      <c r="AL47" s="266">
        <v>3605.5429999999988</v>
      </c>
      <c r="AM47" s="259">
        <f t="shared" ref="AM47:AM63" si="100">IF(AND(ISNUMBER($AB47),ISNUMBER(AC47)),IF($AB47=0,0,AC47/$AB47),"")</f>
        <v>0.95912187874571775</v>
      </c>
      <c r="AN47" s="184">
        <f t="shared" ref="AN47:AN63" si="101">IF(AND(ISNUMBER($AB47),ISNUMBER(AD47)),IF($AB47=0,0,AD47/$AB47),"")</f>
        <v>3.4671728945446095E-2</v>
      </c>
      <c r="AO47" s="185">
        <f t="shared" ref="AO47:AO63" si="102">IF(AND(ISNUMBER($AB47),ISNUMBER(AE47)),IF($AB47=0,0,AE47/$AB47),"")</f>
        <v>7.0387359435432296E-3</v>
      </c>
      <c r="AP47" s="186">
        <f t="shared" ref="AP47:AP63" si="103">IF(AND(ISNUMBER($AB47),ISNUMBER(AF47)),IF($AB47=0,0,AF47/$AB47),"")</f>
        <v>7.0387359435432296E-3</v>
      </c>
      <c r="AQ47" s="186">
        <f t="shared" ref="AQ47:AQ63" si="104">IF(AND(ISNUMBER($AB47),ISNUMBER(AG47)),IF($AB47=0,0,AG47/$AB47),"")</f>
        <v>0</v>
      </c>
      <c r="AR47" s="187">
        <f t="shared" ref="AR47:AR63" si="105">IF(AND(ISNUMBER($AB47),ISNUMBER(AH47)),IF($AB47=0,0,AH47/$AB47),"")</f>
        <v>2.7632993001902913E-2</v>
      </c>
      <c r="AS47" s="188">
        <f t="shared" ref="AS47:AS63" si="106">IF(AND(ISNUMBER($AB47),ISNUMBER(AI47)),IF($AB47=0,0,AI47/$AB47),"")</f>
        <v>2.2066249433349155E-2</v>
      </c>
      <c r="AT47" s="188">
        <f t="shared" ref="AT47:AT63" si="107">IF(AND(ISNUMBER($AB47),ISNUMBER(AJ47)),IF($AB47=0,0,AJ47/$AB47),"")</f>
        <v>0</v>
      </c>
      <c r="AU47" s="188">
        <f t="shared" ref="AU47:AU63" si="108">IF(AND(ISNUMBER($AB47),ISNUMBER(AK47)),IF($AB47=0,0,AK47/$AB47),"")</f>
        <v>5.5667435685537274E-3</v>
      </c>
      <c r="AV47" s="251">
        <f t="shared" ref="AV47:AV63" si="109">IF(AND(ISNUMBER($AB47),ISNUMBER(AL47)),IF($AB47=0,0,AL47/$AB47),"")</f>
        <v>3.067307678884306E-3</v>
      </c>
      <c r="AY47" s="447">
        <v>2018</v>
      </c>
      <c r="AZ47" s="134" t="s">
        <v>13</v>
      </c>
      <c r="BA47" s="142">
        <v>314715.62500000012</v>
      </c>
      <c r="BB47" s="143">
        <v>295692.74699999939</v>
      </c>
      <c r="BC47" s="144">
        <v>17783.552000000007</v>
      </c>
      <c r="BD47" s="145">
        <v>2731.0440000000003</v>
      </c>
      <c r="BE47" s="146">
        <v>2728.6670000000004</v>
      </c>
      <c r="BF47" s="146">
        <v>2.3769999999999998</v>
      </c>
      <c r="BG47" s="147">
        <v>15052.508000000014</v>
      </c>
      <c r="BH47" s="148">
        <v>13203.656000000017</v>
      </c>
      <c r="BI47" s="148">
        <v>1.089</v>
      </c>
      <c r="BJ47" s="148">
        <v>1847.7629999999986</v>
      </c>
      <c r="BK47" s="266">
        <v>354.29300000000006</v>
      </c>
      <c r="BL47" s="259">
        <f t="shared" ref="BL47:BL63" si="110">IF(AND(ISNUMBER($BA47),ISNUMBER(BB47)),IF($BA47=0,0,BB47/$BA47),"")</f>
        <v>0.93955534301800003</v>
      </c>
      <c r="BM47" s="184">
        <f t="shared" ref="BM47:BM63" si="111">IF(AND(ISNUMBER($BA47),ISNUMBER(BC47)),IF($BA47=0,0,BC47/$BA47),"")</f>
        <v>5.6506733658362215E-2</v>
      </c>
      <c r="BN47" s="185">
        <f t="shared" ref="BN47:BN63" si="112">IF(AND(ISNUMBER($BA47),ISNUMBER(BD47)),IF($BA47=0,0,BD47/$BA47),"")</f>
        <v>8.6778150910047733E-3</v>
      </c>
      <c r="BO47" s="186">
        <f t="shared" ref="BO47:BO63" si="113">IF(AND(ISNUMBER($BA47),ISNUMBER(BE47)),IF($BA47=0,0,BE47/$BA47),"")</f>
        <v>8.6702622407133396E-3</v>
      </c>
      <c r="BP47" s="186">
        <f t="shared" ref="BP47:BP63" si="114">IF(AND(ISNUMBER($BA47),ISNUMBER(BF47)),IF($BA47=0,0,BF47/$BA47),"")</f>
        <v>7.5528502914337312E-6</v>
      </c>
      <c r="BQ47" s="187">
        <f t="shared" ref="BQ47:BQ63" si="115">IF(AND(ISNUMBER($BA47),ISNUMBER(BG47)),IF($BA47=0,0,BG47/$BA47),"")</f>
        <v>4.7828918567357465E-2</v>
      </c>
      <c r="BR47" s="188">
        <f t="shared" ref="BR47:BR63" si="116">IF(AND(ISNUMBER($BA47),ISNUMBER(BH47)),IF($BA47=0,0,BH47/$BA47),"")</f>
        <v>4.1954243612785394E-2</v>
      </c>
      <c r="BS47" s="188">
        <f t="shared" ref="BS47:BS63" si="117">IF(AND(ISNUMBER($BA47),ISNUMBER(BI47)),IF($BA47=0,0,BI47/$BA47),"")</f>
        <v>3.4602667090329551E-6</v>
      </c>
      <c r="BT47" s="188">
        <f t="shared" ref="BT47:BT63" si="118">IF(AND(ISNUMBER($BA47),ISNUMBER(BJ47)),IF($BA47=0,0,BJ47/$BA47),"")</f>
        <v>5.8712146878630439E-3</v>
      </c>
      <c r="BU47" s="251">
        <f t="shared" ref="BU47:BU63" si="119">IF(AND(ISNUMBER($BA47),ISNUMBER(BK47)),IF($BA47=0,0,BK47/$BA47),"")</f>
        <v>1.1257559900306822E-3</v>
      </c>
    </row>
    <row r="48" spans="1:73">
      <c r="A48" s="448"/>
      <c r="B48" s="130" t="s">
        <v>14</v>
      </c>
      <c r="C48" s="149">
        <v>1073430.9210000003</v>
      </c>
      <c r="D48" s="150">
        <v>1046495.8609999974</v>
      </c>
      <c r="E48" s="151">
        <v>23379.220999999983</v>
      </c>
      <c r="F48" s="152">
        <v>3142.3039999999996</v>
      </c>
      <c r="G48" s="153">
        <v>3142.3039999999996</v>
      </c>
      <c r="H48" s="153">
        <v>0</v>
      </c>
      <c r="I48" s="154">
        <v>20236.916999999983</v>
      </c>
      <c r="J48" s="155">
        <v>17522.353999999963</v>
      </c>
      <c r="K48" s="155">
        <v>549.8900000000001</v>
      </c>
      <c r="L48" s="155">
        <v>2164.6730000000007</v>
      </c>
      <c r="M48" s="267">
        <v>1492.2669999999996</v>
      </c>
      <c r="N48" s="260">
        <f t="shared" si="90"/>
        <v>0.97490750501680123</v>
      </c>
      <c r="O48" s="189">
        <f t="shared" si="91"/>
        <v>2.1779902686444017E-2</v>
      </c>
      <c r="P48" s="190">
        <f t="shared" si="92"/>
        <v>2.9273462674921386E-3</v>
      </c>
      <c r="Q48" s="191">
        <f t="shared" si="93"/>
        <v>2.9273462674921386E-3</v>
      </c>
      <c r="R48" s="191">
        <f t="shared" si="94"/>
        <v>0</v>
      </c>
      <c r="S48" s="192">
        <f t="shared" si="95"/>
        <v>1.885255641895188E-2</v>
      </c>
      <c r="T48" s="193">
        <f t="shared" si="96"/>
        <v>1.6323690381190314E-2</v>
      </c>
      <c r="U48" s="193">
        <f t="shared" si="97"/>
        <v>5.122732997925257E-4</v>
      </c>
      <c r="V48" s="193">
        <f t="shared" si="98"/>
        <v>2.0165927379690229E-3</v>
      </c>
      <c r="W48" s="252">
        <f t="shared" si="99"/>
        <v>1.3901844737338241E-3</v>
      </c>
      <c r="Z48" s="448"/>
      <c r="AA48" s="130" t="s">
        <v>14</v>
      </c>
      <c r="AB48" s="149">
        <v>854290.91500000027</v>
      </c>
      <c r="AC48" s="150">
        <v>834091.8629999971</v>
      </c>
      <c r="AD48" s="151">
        <v>17041.319999999985</v>
      </c>
      <c r="AE48" s="152">
        <v>1327.825</v>
      </c>
      <c r="AF48" s="153">
        <v>1327.825</v>
      </c>
      <c r="AG48" s="153">
        <v>0</v>
      </c>
      <c r="AH48" s="154">
        <v>15713.494999999984</v>
      </c>
      <c r="AI48" s="155">
        <v>14233.701999999967</v>
      </c>
      <c r="AJ48" s="155">
        <v>0</v>
      </c>
      <c r="AK48" s="155">
        <v>1479.7930000000003</v>
      </c>
      <c r="AL48" s="267">
        <v>1449.6209999999996</v>
      </c>
      <c r="AM48" s="260">
        <f t="shared" si="100"/>
        <v>0.97635576869033758</v>
      </c>
      <c r="AN48" s="189">
        <f t="shared" si="101"/>
        <v>1.9947912006064092E-2</v>
      </c>
      <c r="AO48" s="190">
        <f t="shared" si="102"/>
        <v>1.554300738408297E-3</v>
      </c>
      <c r="AP48" s="191">
        <f t="shared" si="103"/>
        <v>1.554300738408297E-3</v>
      </c>
      <c r="AQ48" s="191">
        <f t="shared" si="104"/>
        <v>0</v>
      </c>
      <c r="AR48" s="192">
        <f t="shared" si="105"/>
        <v>1.8393611267655794E-2</v>
      </c>
      <c r="AS48" s="193">
        <f t="shared" si="106"/>
        <v>1.6661422648981305E-2</v>
      </c>
      <c r="AT48" s="193">
        <f t="shared" si="107"/>
        <v>0</v>
      </c>
      <c r="AU48" s="193">
        <f t="shared" si="108"/>
        <v>1.732188618674471E-3</v>
      </c>
      <c r="AV48" s="252">
        <f t="shared" si="109"/>
        <v>1.6968704390353949E-3</v>
      </c>
      <c r="AY48" s="448"/>
      <c r="AZ48" s="130" t="s">
        <v>14</v>
      </c>
      <c r="BA48" s="149">
        <v>219140.00599999996</v>
      </c>
      <c r="BB48" s="150">
        <v>212403.99800000028</v>
      </c>
      <c r="BC48" s="151">
        <v>6337.9009999999989</v>
      </c>
      <c r="BD48" s="152">
        <v>1814.4789999999996</v>
      </c>
      <c r="BE48" s="153">
        <v>1814.4789999999996</v>
      </c>
      <c r="BF48" s="153">
        <v>0</v>
      </c>
      <c r="BG48" s="154">
        <v>4523.4219999999987</v>
      </c>
      <c r="BH48" s="155">
        <v>3288.6519999999978</v>
      </c>
      <c r="BI48" s="155">
        <v>549.8900000000001</v>
      </c>
      <c r="BJ48" s="155">
        <v>684.88000000000034</v>
      </c>
      <c r="BK48" s="267">
        <v>42.646000000000015</v>
      </c>
      <c r="BL48" s="260">
        <f t="shared" si="110"/>
        <v>0.96926162354855605</v>
      </c>
      <c r="BM48" s="189">
        <f t="shared" si="111"/>
        <v>2.8921697665737947E-2</v>
      </c>
      <c r="BN48" s="190">
        <f t="shared" si="112"/>
        <v>8.279998860637067E-3</v>
      </c>
      <c r="BO48" s="191">
        <f t="shared" si="113"/>
        <v>8.279998860637067E-3</v>
      </c>
      <c r="BP48" s="191">
        <f t="shared" si="114"/>
        <v>0</v>
      </c>
      <c r="BQ48" s="192">
        <f t="shared" si="115"/>
        <v>2.0641698805100878E-2</v>
      </c>
      <c r="BR48" s="193">
        <f t="shared" si="116"/>
        <v>1.5007081819647291E-2</v>
      </c>
      <c r="BS48" s="193">
        <f t="shared" si="117"/>
        <v>2.5093090487548868E-3</v>
      </c>
      <c r="BT48" s="193">
        <f t="shared" si="118"/>
        <v>3.1253079366986986E-3</v>
      </c>
      <c r="BU48" s="252">
        <f t="shared" si="119"/>
        <v>1.9460618249686468E-4</v>
      </c>
    </row>
    <row r="49" spans="1:73">
      <c r="A49" s="448"/>
      <c r="B49" s="131" t="s">
        <v>15</v>
      </c>
      <c r="C49" s="156">
        <v>1043149.4510000024</v>
      </c>
      <c r="D49" s="157">
        <v>990259.30400000128</v>
      </c>
      <c r="E49" s="158">
        <v>49459.942999999977</v>
      </c>
      <c r="F49" s="159">
        <v>4332.0080000000025</v>
      </c>
      <c r="G49" s="160">
        <v>4332.0080000000025</v>
      </c>
      <c r="H49" s="160">
        <v>0</v>
      </c>
      <c r="I49" s="161">
        <v>45127.934999999976</v>
      </c>
      <c r="J49" s="162">
        <v>37602.207999999962</v>
      </c>
      <c r="K49" s="162">
        <v>112.29099999999995</v>
      </c>
      <c r="L49" s="162">
        <v>7413.4360000000033</v>
      </c>
      <c r="M49" s="268">
        <v>289.82600000000002</v>
      </c>
      <c r="N49" s="261">
        <f t="shared" si="90"/>
        <v>0.94929763232938613</v>
      </c>
      <c r="O49" s="194">
        <f t="shared" si="91"/>
        <v>4.7414052658117024E-2</v>
      </c>
      <c r="P49" s="195">
        <f t="shared" si="92"/>
        <v>4.1528162583483854E-3</v>
      </c>
      <c r="Q49" s="196">
        <f t="shared" si="93"/>
        <v>4.1528162583483854E-3</v>
      </c>
      <c r="R49" s="196">
        <f t="shared" si="94"/>
        <v>0</v>
      </c>
      <c r="S49" s="197">
        <f t="shared" si="95"/>
        <v>4.3261236399768636E-2</v>
      </c>
      <c r="T49" s="198">
        <f t="shared" si="96"/>
        <v>3.6046808023484138E-2</v>
      </c>
      <c r="U49" s="198">
        <f t="shared" si="97"/>
        <v>1.0764612864662255E-4</v>
      </c>
      <c r="V49" s="198">
        <f t="shared" si="98"/>
        <v>7.1067822476378658E-3</v>
      </c>
      <c r="W49" s="253">
        <f t="shared" si="99"/>
        <v>2.7783746588004419E-4</v>
      </c>
      <c r="Z49" s="448"/>
      <c r="AA49" s="131" t="s">
        <v>15</v>
      </c>
      <c r="AB49" s="156">
        <v>808347.40700000233</v>
      </c>
      <c r="AC49" s="157">
        <v>769944.33800000139</v>
      </c>
      <c r="AD49" s="158">
        <v>35578.821999999978</v>
      </c>
      <c r="AE49" s="159">
        <v>1536.1720000000005</v>
      </c>
      <c r="AF49" s="160">
        <v>1536.1720000000005</v>
      </c>
      <c r="AG49" s="160">
        <v>0</v>
      </c>
      <c r="AH49" s="161">
        <v>34042.649999999987</v>
      </c>
      <c r="AI49" s="162">
        <v>26662.410999999975</v>
      </c>
      <c r="AJ49" s="162">
        <v>112.29099999999995</v>
      </c>
      <c r="AK49" s="162">
        <v>7267.948000000003</v>
      </c>
      <c r="AL49" s="268">
        <v>248.89800000000002</v>
      </c>
      <c r="AM49" s="261">
        <f t="shared" si="100"/>
        <v>0.95249187581051908</v>
      </c>
      <c r="AN49" s="194">
        <f t="shared" si="101"/>
        <v>4.4014271205548475E-2</v>
      </c>
      <c r="AO49" s="195">
        <f t="shared" si="102"/>
        <v>1.9003858819825422E-3</v>
      </c>
      <c r="AP49" s="196">
        <f t="shared" si="103"/>
        <v>1.9003858819825422E-3</v>
      </c>
      <c r="AQ49" s="196">
        <f t="shared" si="104"/>
        <v>0</v>
      </c>
      <c r="AR49" s="197">
        <f t="shared" si="105"/>
        <v>4.2113885323565949E-2</v>
      </c>
      <c r="AS49" s="198">
        <f t="shared" si="106"/>
        <v>3.2983851706720323E-2</v>
      </c>
      <c r="AT49" s="198">
        <f t="shared" si="107"/>
        <v>1.3891428243302279E-4</v>
      </c>
      <c r="AU49" s="198">
        <f t="shared" si="108"/>
        <v>8.9911193344125884E-3</v>
      </c>
      <c r="AV49" s="253">
        <f t="shared" si="109"/>
        <v>3.0790969061647442E-4</v>
      </c>
      <c r="AY49" s="448"/>
      <c r="AZ49" s="131" t="s">
        <v>15</v>
      </c>
      <c r="BA49" s="156">
        <v>234802.04400000014</v>
      </c>
      <c r="BB49" s="157">
        <v>220314.96599999993</v>
      </c>
      <c r="BC49" s="158">
        <v>13881.121000000001</v>
      </c>
      <c r="BD49" s="159">
        <v>2795.8360000000021</v>
      </c>
      <c r="BE49" s="160">
        <v>2795.8360000000021</v>
      </c>
      <c r="BF49" s="160">
        <v>0</v>
      </c>
      <c r="BG49" s="161">
        <v>11085.284999999989</v>
      </c>
      <c r="BH49" s="162">
        <v>10939.79699999999</v>
      </c>
      <c r="BI49" s="162">
        <v>0</v>
      </c>
      <c r="BJ49" s="162">
        <v>145.48800000000003</v>
      </c>
      <c r="BK49" s="268">
        <v>40.928000000000004</v>
      </c>
      <c r="BL49" s="261">
        <f t="shared" si="110"/>
        <v>0.93830088634151665</v>
      </c>
      <c r="BM49" s="194">
        <f t="shared" si="111"/>
        <v>5.9118399327051825E-2</v>
      </c>
      <c r="BN49" s="195">
        <f t="shared" si="112"/>
        <v>1.1907204691965972E-2</v>
      </c>
      <c r="BO49" s="196">
        <f t="shared" si="113"/>
        <v>1.1907204691965972E-2</v>
      </c>
      <c r="BP49" s="196">
        <f t="shared" si="114"/>
        <v>0</v>
      </c>
      <c r="BQ49" s="197">
        <f t="shared" si="115"/>
        <v>4.7211194635085808E-2</v>
      </c>
      <c r="BR49" s="198">
        <f t="shared" si="116"/>
        <v>4.6591574816103321E-2</v>
      </c>
      <c r="BS49" s="198">
        <f t="shared" si="117"/>
        <v>0</v>
      </c>
      <c r="BT49" s="198">
        <f t="shared" si="118"/>
        <v>6.196198189824955E-4</v>
      </c>
      <c r="BU49" s="253">
        <f t="shared" si="119"/>
        <v>1.7430853370254299E-4</v>
      </c>
    </row>
    <row r="50" spans="1:73">
      <c r="A50" s="448"/>
      <c r="B50" s="132" t="s">
        <v>16</v>
      </c>
      <c r="C50" s="163">
        <f t="shared" ref="C50:M50" si="120">IF(COUNT(C47:C49)=0,"",SUM(C47:C49))</f>
        <v>3606770.8360000048</v>
      </c>
      <c r="D50" s="164">
        <f t="shared" si="120"/>
        <v>3459871.548</v>
      </c>
      <c r="E50" s="165">
        <f t="shared" si="120"/>
        <v>131378.46099999992</v>
      </c>
      <c r="F50" s="166">
        <f t="shared" si="120"/>
        <v>18479.213000000007</v>
      </c>
      <c r="G50" s="167">
        <f t="shared" si="120"/>
        <v>18476.836000000007</v>
      </c>
      <c r="H50" s="167">
        <f t="shared" si="120"/>
        <v>2.3769999999999998</v>
      </c>
      <c r="I50" s="168">
        <f t="shared" si="120"/>
        <v>112899.24799999996</v>
      </c>
      <c r="J50" s="169">
        <f t="shared" si="120"/>
        <v>94266.538999999932</v>
      </c>
      <c r="K50" s="169">
        <f t="shared" si="120"/>
        <v>663.2700000000001</v>
      </c>
      <c r="L50" s="169">
        <f t="shared" si="120"/>
        <v>17969.438999999991</v>
      </c>
      <c r="M50" s="269">
        <f t="shared" si="120"/>
        <v>5741.9289999999983</v>
      </c>
      <c r="N50" s="262">
        <f t="shared" si="90"/>
        <v>0.95927124436801769</v>
      </c>
      <c r="O50" s="199">
        <f t="shared" si="91"/>
        <v>3.6425508293646339E-2</v>
      </c>
      <c r="P50" s="200">
        <f t="shared" si="92"/>
        <v>5.1234785463924555E-3</v>
      </c>
      <c r="Q50" s="201">
        <f t="shared" si="93"/>
        <v>5.1228195081257947E-3</v>
      </c>
      <c r="R50" s="201">
        <f t="shared" si="94"/>
        <v>6.5903826666075342E-7</v>
      </c>
      <c r="S50" s="202">
        <f t="shared" si="95"/>
        <v>3.13020297472539E-2</v>
      </c>
      <c r="T50" s="203">
        <f t="shared" si="96"/>
        <v>2.6135993465152829E-2</v>
      </c>
      <c r="U50" s="203">
        <f t="shared" si="97"/>
        <v>1.838957976979714E-4</v>
      </c>
      <c r="V50" s="203">
        <f t="shared" si="98"/>
        <v>4.9821404844030874E-3</v>
      </c>
      <c r="W50" s="254">
        <f t="shared" si="99"/>
        <v>1.5919860897976915E-3</v>
      </c>
      <c r="Z50" s="448"/>
      <c r="AA50" s="132" t="s">
        <v>16</v>
      </c>
      <c r="AB50" s="163">
        <f t="shared" ref="AB50:AL50" si="121">IF(COUNT(AB47:AB49)=0,"",SUM(AB47:AB49))</f>
        <v>2838113.1610000045</v>
      </c>
      <c r="AC50" s="164">
        <f t="shared" si="121"/>
        <v>2731459.8370000003</v>
      </c>
      <c r="AD50" s="165">
        <f t="shared" si="121"/>
        <v>93375.886999999915</v>
      </c>
      <c r="AE50" s="166">
        <f t="shared" si="121"/>
        <v>11137.854000000005</v>
      </c>
      <c r="AF50" s="167">
        <f t="shared" si="121"/>
        <v>11137.854000000005</v>
      </c>
      <c r="AG50" s="167">
        <f t="shared" si="121"/>
        <v>0</v>
      </c>
      <c r="AH50" s="168">
        <f t="shared" si="121"/>
        <v>82238.032999999967</v>
      </c>
      <c r="AI50" s="169">
        <f t="shared" si="121"/>
        <v>66834.433999999921</v>
      </c>
      <c r="AJ50" s="169">
        <f t="shared" si="121"/>
        <v>112.29099999999995</v>
      </c>
      <c r="AK50" s="169">
        <f t="shared" si="121"/>
        <v>15291.307999999992</v>
      </c>
      <c r="AL50" s="269">
        <f t="shared" si="121"/>
        <v>5304.061999999999</v>
      </c>
      <c r="AM50" s="262">
        <f t="shared" si="100"/>
        <v>0.96242104597322498</v>
      </c>
      <c r="AN50" s="199">
        <f t="shared" si="101"/>
        <v>3.2900692010144894E-2</v>
      </c>
      <c r="AO50" s="200">
        <f t="shared" si="102"/>
        <v>3.9243868613313502E-3</v>
      </c>
      <c r="AP50" s="201">
        <f t="shared" si="103"/>
        <v>3.9243868613313502E-3</v>
      </c>
      <c r="AQ50" s="201">
        <f t="shared" si="104"/>
        <v>0</v>
      </c>
      <c r="AR50" s="202">
        <f t="shared" si="105"/>
        <v>2.8976305148813563E-2</v>
      </c>
      <c r="AS50" s="203">
        <f t="shared" si="106"/>
        <v>2.354889682286344E-2</v>
      </c>
      <c r="AT50" s="203">
        <f t="shared" si="107"/>
        <v>3.9565370945404586E-5</v>
      </c>
      <c r="AU50" s="203">
        <f t="shared" si="108"/>
        <v>5.3878429550046989E-3</v>
      </c>
      <c r="AV50" s="254">
        <f t="shared" si="109"/>
        <v>1.8688691039123759E-3</v>
      </c>
      <c r="AY50" s="448"/>
      <c r="AZ50" s="132" t="s">
        <v>16</v>
      </c>
      <c r="BA50" s="163">
        <f t="shared" ref="BA50:BK50" si="122">IF(COUNT(BA47:BA49)=0,"",SUM(BA47:BA49))</f>
        <v>768657.67500000016</v>
      </c>
      <c r="BB50" s="164">
        <f t="shared" si="122"/>
        <v>728411.71099999954</v>
      </c>
      <c r="BC50" s="165">
        <f t="shared" si="122"/>
        <v>38002.574000000008</v>
      </c>
      <c r="BD50" s="166">
        <f t="shared" si="122"/>
        <v>7341.3590000000022</v>
      </c>
      <c r="BE50" s="167">
        <f t="shared" si="122"/>
        <v>7338.9820000000018</v>
      </c>
      <c r="BF50" s="167">
        <f t="shared" si="122"/>
        <v>2.3769999999999998</v>
      </c>
      <c r="BG50" s="168">
        <f t="shared" si="122"/>
        <v>30661.215000000004</v>
      </c>
      <c r="BH50" s="169">
        <f t="shared" si="122"/>
        <v>27432.105000000003</v>
      </c>
      <c r="BI50" s="169">
        <f t="shared" si="122"/>
        <v>550.97900000000016</v>
      </c>
      <c r="BJ50" s="169">
        <f t="shared" si="122"/>
        <v>2678.1309999999989</v>
      </c>
      <c r="BK50" s="269">
        <f t="shared" si="122"/>
        <v>437.86700000000008</v>
      </c>
      <c r="BL50" s="262">
        <f t="shared" si="110"/>
        <v>0.94764123834449376</v>
      </c>
      <c r="BM50" s="199">
        <f t="shared" si="111"/>
        <v>4.9440180246687837E-2</v>
      </c>
      <c r="BN50" s="200">
        <f t="shared" si="112"/>
        <v>9.5508823222249101E-3</v>
      </c>
      <c r="BO50" s="201">
        <f t="shared" si="113"/>
        <v>9.5477899183144185E-3</v>
      </c>
      <c r="BP50" s="201">
        <f t="shared" si="114"/>
        <v>3.0924039104924038E-6</v>
      </c>
      <c r="BQ50" s="202">
        <f t="shared" si="115"/>
        <v>3.9889297924462927E-2</v>
      </c>
      <c r="BR50" s="203">
        <f t="shared" si="116"/>
        <v>3.5688325105190676E-2</v>
      </c>
      <c r="BS50" s="203">
        <f t="shared" si="117"/>
        <v>7.1680673714732642E-4</v>
      </c>
      <c r="BT50" s="203">
        <f t="shared" si="118"/>
        <v>3.4841660821249179E-3</v>
      </c>
      <c r="BU50" s="254">
        <f t="shared" si="119"/>
        <v>5.6965150318703318E-4</v>
      </c>
    </row>
    <row r="51" spans="1:73">
      <c r="A51" s="448"/>
      <c r="B51" s="129" t="s">
        <v>17</v>
      </c>
      <c r="C51" s="170">
        <v>982486.05300000019</v>
      </c>
      <c r="D51" s="171">
        <v>879237.19099999813</v>
      </c>
      <c r="E51" s="172">
        <v>97123.078000000038</v>
      </c>
      <c r="F51" s="173">
        <v>9879.0259999999998</v>
      </c>
      <c r="G51" s="174">
        <v>9879.0259999999998</v>
      </c>
      <c r="H51" s="174">
        <v>0</v>
      </c>
      <c r="I51" s="175">
        <v>87244.052000000025</v>
      </c>
      <c r="J51" s="176">
        <v>58633.336000000018</v>
      </c>
      <c r="K51" s="176">
        <v>47.048000000000002</v>
      </c>
      <c r="L51" s="176">
        <v>28563.668000000012</v>
      </c>
      <c r="M51" s="270">
        <v>816.66199999999992</v>
      </c>
      <c r="N51" s="263">
        <f t="shared" si="90"/>
        <v>0.89491060795750343</v>
      </c>
      <c r="O51" s="204">
        <f t="shared" si="91"/>
        <v>9.8854408877802169E-2</v>
      </c>
      <c r="P51" s="205">
        <f t="shared" si="92"/>
        <v>1.005513103197201E-2</v>
      </c>
      <c r="Q51" s="206">
        <f t="shared" si="93"/>
        <v>1.005513103197201E-2</v>
      </c>
      <c r="R51" s="206">
        <f t="shared" si="94"/>
        <v>0</v>
      </c>
      <c r="S51" s="207">
        <f t="shared" si="95"/>
        <v>8.8799277845830152E-2</v>
      </c>
      <c r="T51" s="208">
        <f t="shared" si="96"/>
        <v>5.9678542836271699E-2</v>
      </c>
      <c r="U51" s="208">
        <f t="shared" si="97"/>
        <v>4.7886684860655209E-5</v>
      </c>
      <c r="V51" s="208">
        <f t="shared" si="98"/>
        <v>2.9072848324697802E-2</v>
      </c>
      <c r="W51" s="255">
        <f t="shared" si="99"/>
        <v>8.3121994200970072E-4</v>
      </c>
      <c r="Z51" s="448"/>
      <c r="AA51" s="129" t="s">
        <v>17</v>
      </c>
      <c r="AB51" s="170">
        <v>778764.96299999999</v>
      </c>
      <c r="AC51" s="171">
        <v>715881.17299999797</v>
      </c>
      <c r="AD51" s="172">
        <v>57919.829000000042</v>
      </c>
      <c r="AE51" s="173">
        <v>7552.9180000000006</v>
      </c>
      <c r="AF51" s="174">
        <v>7552.9180000000006</v>
      </c>
      <c r="AG51" s="174">
        <v>0</v>
      </c>
      <c r="AH51" s="175">
        <v>50366.911000000015</v>
      </c>
      <c r="AI51" s="176">
        <v>23591.579999999994</v>
      </c>
      <c r="AJ51" s="176">
        <v>0</v>
      </c>
      <c r="AK51" s="176">
        <v>26775.331000000013</v>
      </c>
      <c r="AL51" s="270">
        <v>816.66199999999992</v>
      </c>
      <c r="AM51" s="263">
        <f t="shared" si="100"/>
        <v>0.9192519014238163</v>
      </c>
      <c r="AN51" s="204">
        <f t="shared" si="101"/>
        <v>7.4373953313048621E-2</v>
      </c>
      <c r="AO51" s="205">
        <f t="shared" si="102"/>
        <v>9.6985847577223377E-3</v>
      </c>
      <c r="AP51" s="206">
        <f t="shared" si="103"/>
        <v>9.6985847577223377E-3</v>
      </c>
      <c r="AQ51" s="206">
        <f t="shared" si="104"/>
        <v>0</v>
      </c>
      <c r="AR51" s="207">
        <f t="shared" si="105"/>
        <v>6.4675368555326254E-2</v>
      </c>
      <c r="AS51" s="208">
        <f t="shared" si="106"/>
        <v>3.0293581659245748E-2</v>
      </c>
      <c r="AT51" s="208">
        <f t="shared" si="107"/>
        <v>0</v>
      </c>
      <c r="AU51" s="208">
        <f t="shared" si="108"/>
        <v>3.4381786896080499E-2</v>
      </c>
      <c r="AV51" s="255">
        <f t="shared" si="109"/>
        <v>1.0486629969252994E-3</v>
      </c>
      <c r="AY51" s="448"/>
      <c r="AZ51" s="129" t="s">
        <v>17</v>
      </c>
      <c r="BA51" s="170">
        <v>203721.09000000023</v>
      </c>
      <c r="BB51" s="171">
        <v>163356.01800000019</v>
      </c>
      <c r="BC51" s="172">
        <v>39203.249000000003</v>
      </c>
      <c r="BD51" s="173">
        <v>2326.1079999999997</v>
      </c>
      <c r="BE51" s="174">
        <v>2326.1079999999997</v>
      </c>
      <c r="BF51" s="174">
        <v>0</v>
      </c>
      <c r="BG51" s="175">
        <v>36877.141000000011</v>
      </c>
      <c r="BH51" s="176">
        <v>35041.756000000023</v>
      </c>
      <c r="BI51" s="176">
        <v>47.048000000000002</v>
      </c>
      <c r="BJ51" s="176">
        <v>1788.337</v>
      </c>
      <c r="BK51" s="270">
        <v>0</v>
      </c>
      <c r="BL51" s="263">
        <f t="shared" si="110"/>
        <v>0.80186110333495664</v>
      </c>
      <c r="BM51" s="204">
        <f t="shared" si="111"/>
        <v>0.19243588869468525</v>
      </c>
      <c r="BN51" s="205">
        <f t="shared" si="112"/>
        <v>1.1418101091055408E-2</v>
      </c>
      <c r="BO51" s="206">
        <f t="shared" si="113"/>
        <v>1.1418101091055408E-2</v>
      </c>
      <c r="BP51" s="206">
        <f t="shared" si="114"/>
        <v>0</v>
      </c>
      <c r="BQ51" s="207">
        <f t="shared" si="115"/>
        <v>0.18101778760362988</v>
      </c>
      <c r="BR51" s="208">
        <f t="shared" si="116"/>
        <v>0.17200848473763802</v>
      </c>
      <c r="BS51" s="208">
        <f t="shared" si="117"/>
        <v>2.3094319787902149E-4</v>
      </c>
      <c r="BT51" s="208">
        <f t="shared" si="118"/>
        <v>8.7783596681128995E-3</v>
      </c>
      <c r="BU51" s="255">
        <f t="shared" si="119"/>
        <v>0</v>
      </c>
    </row>
    <row r="52" spans="1:73">
      <c r="A52" s="448"/>
      <c r="B52" s="130" t="s">
        <v>18</v>
      </c>
      <c r="C52" s="149">
        <v>688779.93000000017</v>
      </c>
      <c r="D52" s="150">
        <v>652498.34000000008</v>
      </c>
      <c r="E52" s="151">
        <v>34250.208000000042</v>
      </c>
      <c r="F52" s="152">
        <v>16519.163000000008</v>
      </c>
      <c r="G52" s="153">
        <v>16519.163000000008</v>
      </c>
      <c r="H52" s="153">
        <v>0</v>
      </c>
      <c r="I52" s="154">
        <v>17731.044999999998</v>
      </c>
      <c r="J52" s="155">
        <v>17729.344999999998</v>
      </c>
      <c r="K52" s="155">
        <v>0</v>
      </c>
      <c r="L52" s="155">
        <v>1.7</v>
      </c>
      <c r="M52" s="267">
        <v>108.18300000000001</v>
      </c>
      <c r="N52" s="260">
        <f t="shared" si="90"/>
        <v>0.94732484438099107</v>
      </c>
      <c r="O52" s="189">
        <f t="shared" si="91"/>
        <v>4.972590882547933E-2</v>
      </c>
      <c r="P52" s="190">
        <f t="shared" si="92"/>
        <v>2.3983223494912234E-2</v>
      </c>
      <c r="Q52" s="191">
        <f t="shared" si="93"/>
        <v>2.3983223494912234E-2</v>
      </c>
      <c r="R52" s="191">
        <f t="shared" si="94"/>
        <v>0</v>
      </c>
      <c r="S52" s="192">
        <f t="shared" si="95"/>
        <v>2.574268533056704E-2</v>
      </c>
      <c r="T52" s="193">
        <f t="shared" si="96"/>
        <v>2.5740217198256622E-2</v>
      </c>
      <c r="U52" s="193">
        <f t="shared" si="97"/>
        <v>0</v>
      </c>
      <c r="V52" s="193">
        <f t="shared" si="98"/>
        <v>2.4681323104173486E-6</v>
      </c>
      <c r="W52" s="252">
        <f t="shared" si="99"/>
        <v>1.5706468102228238E-4</v>
      </c>
      <c r="Z52" s="448"/>
      <c r="AA52" s="130" t="s">
        <v>18</v>
      </c>
      <c r="AB52" s="149">
        <v>535940.80300000007</v>
      </c>
      <c r="AC52" s="150">
        <v>509379.01299999992</v>
      </c>
      <c r="AD52" s="151">
        <v>24982.352000000046</v>
      </c>
      <c r="AE52" s="152">
        <v>13086.965000000004</v>
      </c>
      <c r="AF52" s="153">
        <v>13086.965000000004</v>
      </c>
      <c r="AG52" s="153">
        <v>0</v>
      </c>
      <c r="AH52" s="154">
        <v>11895.386999999999</v>
      </c>
      <c r="AI52" s="155">
        <v>11893.689</v>
      </c>
      <c r="AJ52" s="155">
        <v>0</v>
      </c>
      <c r="AK52" s="155">
        <v>1.698</v>
      </c>
      <c r="AL52" s="267">
        <v>108.18300000000001</v>
      </c>
      <c r="AM52" s="260">
        <f t="shared" si="100"/>
        <v>0.95043894801195017</v>
      </c>
      <c r="AN52" s="189">
        <f t="shared" si="101"/>
        <v>4.6614013824209689E-2</v>
      </c>
      <c r="AO52" s="190">
        <f t="shared" si="102"/>
        <v>2.4418676329072117E-2</v>
      </c>
      <c r="AP52" s="191">
        <f t="shared" si="103"/>
        <v>2.4418676329072117E-2</v>
      </c>
      <c r="AQ52" s="191">
        <f t="shared" si="104"/>
        <v>0</v>
      </c>
      <c r="AR52" s="192">
        <f t="shared" si="105"/>
        <v>2.2195337495137493E-2</v>
      </c>
      <c r="AS52" s="193">
        <f t="shared" si="106"/>
        <v>2.2192169234780207E-2</v>
      </c>
      <c r="AT52" s="193">
        <f t="shared" si="107"/>
        <v>0</v>
      </c>
      <c r="AU52" s="193">
        <f t="shared" si="108"/>
        <v>3.1682603572917358E-6</v>
      </c>
      <c r="AV52" s="252">
        <f t="shared" si="109"/>
        <v>2.0185624866483621E-4</v>
      </c>
      <c r="AY52" s="448"/>
      <c r="AZ52" s="130" t="s">
        <v>18</v>
      </c>
      <c r="BA52" s="149">
        <v>152839.12700000007</v>
      </c>
      <c r="BB52" s="150">
        <v>143119.32700000019</v>
      </c>
      <c r="BC52" s="151">
        <v>9267.8559999999925</v>
      </c>
      <c r="BD52" s="152">
        <v>3432.1980000000021</v>
      </c>
      <c r="BE52" s="153">
        <v>3432.1980000000021</v>
      </c>
      <c r="BF52" s="153">
        <v>0</v>
      </c>
      <c r="BG52" s="154">
        <v>5835.6579999999976</v>
      </c>
      <c r="BH52" s="155">
        <v>5835.6559999999972</v>
      </c>
      <c r="BI52" s="155">
        <v>0</v>
      </c>
      <c r="BJ52" s="155">
        <v>2E-3</v>
      </c>
      <c r="BK52" s="267">
        <v>0</v>
      </c>
      <c r="BL52" s="260">
        <f t="shared" si="110"/>
        <v>0.93640502801354086</v>
      </c>
      <c r="BM52" s="189">
        <f t="shared" si="111"/>
        <v>6.0637980482576223E-2</v>
      </c>
      <c r="BN52" s="190">
        <f t="shared" si="112"/>
        <v>2.2456278489473448E-2</v>
      </c>
      <c r="BO52" s="191">
        <f t="shared" si="113"/>
        <v>2.2456278489473448E-2</v>
      </c>
      <c r="BP52" s="191">
        <f t="shared" si="114"/>
        <v>0</v>
      </c>
      <c r="BQ52" s="192">
        <f t="shared" si="115"/>
        <v>3.8181701993102821E-2</v>
      </c>
      <c r="BR52" s="193">
        <f t="shared" si="116"/>
        <v>3.8181688907448386E-2</v>
      </c>
      <c r="BS52" s="193">
        <f t="shared" si="117"/>
        <v>0</v>
      </c>
      <c r="BT52" s="193">
        <f t="shared" si="118"/>
        <v>1.3085654434548028E-8</v>
      </c>
      <c r="BU52" s="252">
        <f t="shared" si="119"/>
        <v>0</v>
      </c>
    </row>
    <row r="53" spans="1:73">
      <c r="A53" s="448"/>
      <c r="B53" s="131" t="s">
        <v>19</v>
      </c>
      <c r="C53" s="156">
        <v>457862.60700000025</v>
      </c>
      <c r="D53" s="157">
        <v>413761.80900000042</v>
      </c>
      <c r="E53" s="158">
        <v>39311.433000000019</v>
      </c>
      <c r="F53" s="159">
        <v>27465.033999999992</v>
      </c>
      <c r="G53" s="160">
        <v>27465.033999999992</v>
      </c>
      <c r="H53" s="160">
        <v>0</v>
      </c>
      <c r="I53" s="161">
        <v>11846.399000000001</v>
      </c>
      <c r="J53" s="162">
        <v>11846.399000000001</v>
      </c>
      <c r="K53" s="162">
        <v>0</v>
      </c>
      <c r="L53" s="162">
        <v>0</v>
      </c>
      <c r="M53" s="268">
        <v>435.67000000000007</v>
      </c>
      <c r="N53" s="261">
        <f t="shared" si="90"/>
        <v>0.90368115385321302</v>
      </c>
      <c r="O53" s="194">
        <f t="shared" si="91"/>
        <v>8.5858579405677468E-2</v>
      </c>
      <c r="P53" s="195">
        <f t="shared" si="92"/>
        <v>5.9985317822645379E-2</v>
      </c>
      <c r="Q53" s="196">
        <f t="shared" si="93"/>
        <v>5.9985317822645379E-2</v>
      </c>
      <c r="R53" s="196">
        <f t="shared" si="94"/>
        <v>0</v>
      </c>
      <c r="S53" s="197">
        <f t="shared" si="95"/>
        <v>2.5873261583032034E-2</v>
      </c>
      <c r="T53" s="198">
        <f t="shared" si="96"/>
        <v>2.5873261583032034E-2</v>
      </c>
      <c r="U53" s="198">
        <f t="shared" si="97"/>
        <v>0</v>
      </c>
      <c r="V53" s="198">
        <f t="shared" si="98"/>
        <v>0</v>
      </c>
      <c r="W53" s="253">
        <f t="shared" si="99"/>
        <v>9.5152998593746232E-4</v>
      </c>
      <c r="Z53" s="448"/>
      <c r="AA53" s="131" t="s">
        <v>19</v>
      </c>
      <c r="AB53" s="156">
        <v>364073.4750000005</v>
      </c>
      <c r="AC53" s="157">
        <v>330608.41200000048</v>
      </c>
      <c r="AD53" s="158">
        <v>29029.471000000012</v>
      </c>
      <c r="AE53" s="159">
        <v>22732.993999999988</v>
      </c>
      <c r="AF53" s="160">
        <v>22732.993999999988</v>
      </c>
      <c r="AG53" s="160">
        <v>0</v>
      </c>
      <c r="AH53" s="161">
        <v>6296.4770000000044</v>
      </c>
      <c r="AI53" s="162">
        <v>6296.4770000000044</v>
      </c>
      <c r="AJ53" s="162">
        <v>0</v>
      </c>
      <c r="AK53" s="162">
        <v>0</v>
      </c>
      <c r="AL53" s="268">
        <v>435.67000000000007</v>
      </c>
      <c r="AM53" s="261">
        <f t="shared" si="100"/>
        <v>0.90808156787582517</v>
      </c>
      <c r="AN53" s="194">
        <f t="shared" si="101"/>
        <v>7.9735199055630104E-2</v>
      </c>
      <c r="AO53" s="195">
        <f t="shared" si="102"/>
        <v>6.2440676294805486E-2</v>
      </c>
      <c r="AP53" s="196">
        <f t="shared" si="103"/>
        <v>6.2440676294805486E-2</v>
      </c>
      <c r="AQ53" s="196">
        <f t="shared" si="104"/>
        <v>0</v>
      </c>
      <c r="AR53" s="197">
        <f t="shared" si="105"/>
        <v>1.7294522760824573E-2</v>
      </c>
      <c r="AS53" s="198">
        <f t="shared" si="106"/>
        <v>1.7294522760824573E-2</v>
      </c>
      <c r="AT53" s="198">
        <f t="shared" si="107"/>
        <v>0</v>
      </c>
      <c r="AU53" s="198">
        <f t="shared" si="108"/>
        <v>0</v>
      </c>
      <c r="AV53" s="253">
        <f t="shared" si="109"/>
        <v>1.1966540545146813E-3</v>
      </c>
      <c r="AY53" s="448"/>
      <c r="AZ53" s="131" t="s">
        <v>19</v>
      </c>
      <c r="BA53" s="156">
        <v>93789.131999999765</v>
      </c>
      <c r="BB53" s="157">
        <v>83153.396999999939</v>
      </c>
      <c r="BC53" s="158">
        <v>10281.962000000005</v>
      </c>
      <c r="BD53" s="159">
        <v>4732.0400000000036</v>
      </c>
      <c r="BE53" s="160">
        <v>4732.0400000000036</v>
      </c>
      <c r="BF53" s="160">
        <v>0</v>
      </c>
      <c r="BG53" s="161">
        <v>5549.9219999999978</v>
      </c>
      <c r="BH53" s="162">
        <v>5549.9219999999978</v>
      </c>
      <c r="BI53" s="162">
        <v>0</v>
      </c>
      <c r="BJ53" s="162">
        <v>0</v>
      </c>
      <c r="BK53" s="268">
        <v>0</v>
      </c>
      <c r="BL53" s="261">
        <f t="shared" si="110"/>
        <v>0.88659949427829388</v>
      </c>
      <c r="BM53" s="194">
        <f t="shared" si="111"/>
        <v>0.1096285015197713</v>
      </c>
      <c r="BN53" s="195">
        <f t="shared" si="112"/>
        <v>5.0454033416153329E-2</v>
      </c>
      <c r="BO53" s="196">
        <f t="shared" si="113"/>
        <v>5.0454033416153329E-2</v>
      </c>
      <c r="BP53" s="196">
        <f t="shared" si="114"/>
        <v>0</v>
      </c>
      <c r="BQ53" s="197">
        <f t="shared" si="115"/>
        <v>5.9174468103617928E-2</v>
      </c>
      <c r="BR53" s="198">
        <f t="shared" si="116"/>
        <v>5.9174468103617928E-2</v>
      </c>
      <c r="BS53" s="198">
        <f t="shared" si="117"/>
        <v>0</v>
      </c>
      <c r="BT53" s="198">
        <f t="shared" si="118"/>
        <v>0</v>
      </c>
      <c r="BU53" s="253">
        <f t="shared" si="119"/>
        <v>0</v>
      </c>
    </row>
    <row r="54" spans="1:73">
      <c r="A54" s="448"/>
      <c r="B54" s="132" t="s">
        <v>20</v>
      </c>
      <c r="C54" s="163">
        <f t="shared" ref="C54:M54" si="123">IF(COUNT(C51:C53)=0,"",SUM(C51:C53))</f>
        <v>2129128.5900000008</v>
      </c>
      <c r="D54" s="164">
        <f t="shared" si="123"/>
        <v>1945497.3399999985</v>
      </c>
      <c r="E54" s="165">
        <f t="shared" si="123"/>
        <v>170684.7190000001</v>
      </c>
      <c r="F54" s="166">
        <f t="shared" si="123"/>
        <v>53863.222999999998</v>
      </c>
      <c r="G54" s="167">
        <f t="shared" si="123"/>
        <v>53863.222999999998</v>
      </c>
      <c r="H54" s="167">
        <f t="shared" si="123"/>
        <v>0</v>
      </c>
      <c r="I54" s="168">
        <f t="shared" si="123"/>
        <v>116821.49600000003</v>
      </c>
      <c r="J54" s="169">
        <f t="shared" si="123"/>
        <v>88209.080000000016</v>
      </c>
      <c r="K54" s="169">
        <f t="shared" si="123"/>
        <v>47.048000000000002</v>
      </c>
      <c r="L54" s="169">
        <f t="shared" si="123"/>
        <v>28565.368000000013</v>
      </c>
      <c r="M54" s="269">
        <f t="shared" si="123"/>
        <v>1360.5149999999999</v>
      </c>
      <c r="N54" s="262">
        <f t="shared" si="90"/>
        <v>0.91375286074196094</v>
      </c>
      <c r="O54" s="199">
        <f t="shared" si="91"/>
        <v>8.0166468010276465E-2</v>
      </c>
      <c r="P54" s="200">
        <f t="shared" si="92"/>
        <v>2.5298247955986529E-2</v>
      </c>
      <c r="Q54" s="201">
        <f t="shared" si="93"/>
        <v>2.5298247955986529E-2</v>
      </c>
      <c r="R54" s="201">
        <f t="shared" si="94"/>
        <v>0</v>
      </c>
      <c r="S54" s="202">
        <f t="shared" si="95"/>
        <v>5.4868220054289901E-2</v>
      </c>
      <c r="T54" s="203">
        <f t="shared" si="96"/>
        <v>4.1429663015327779E-2</v>
      </c>
      <c r="U54" s="203">
        <f t="shared" si="97"/>
        <v>2.2097303197642932E-5</v>
      </c>
      <c r="V54" s="203">
        <f t="shared" si="98"/>
        <v>1.3416459735764481E-2</v>
      </c>
      <c r="W54" s="254">
        <f t="shared" si="99"/>
        <v>6.3900085997154322E-4</v>
      </c>
      <c r="Z54" s="448"/>
      <c r="AA54" s="132" t="s">
        <v>20</v>
      </c>
      <c r="AB54" s="163">
        <f t="shared" ref="AB54:AL54" si="124">IF(COUNT(AB51:AB53)=0,"",SUM(AB51:AB53))</f>
        <v>1678779.2410000006</v>
      </c>
      <c r="AC54" s="164">
        <f t="shared" si="124"/>
        <v>1555868.5979999984</v>
      </c>
      <c r="AD54" s="165">
        <f t="shared" si="124"/>
        <v>111931.65200000009</v>
      </c>
      <c r="AE54" s="166">
        <f t="shared" si="124"/>
        <v>43372.876999999993</v>
      </c>
      <c r="AF54" s="167">
        <f t="shared" si="124"/>
        <v>43372.876999999993</v>
      </c>
      <c r="AG54" s="167">
        <f t="shared" si="124"/>
        <v>0</v>
      </c>
      <c r="AH54" s="168">
        <f t="shared" si="124"/>
        <v>68558.775000000009</v>
      </c>
      <c r="AI54" s="169">
        <f t="shared" si="124"/>
        <v>41781.745999999999</v>
      </c>
      <c r="AJ54" s="169">
        <f t="shared" si="124"/>
        <v>0</v>
      </c>
      <c r="AK54" s="169">
        <f t="shared" si="124"/>
        <v>26777.029000000013</v>
      </c>
      <c r="AL54" s="269">
        <f t="shared" si="124"/>
        <v>1360.5149999999999</v>
      </c>
      <c r="AM54" s="262">
        <f t="shared" si="100"/>
        <v>0.926785702373358</v>
      </c>
      <c r="AN54" s="199">
        <f t="shared" si="101"/>
        <v>6.6674431793262837E-2</v>
      </c>
      <c r="AO54" s="200">
        <f t="shared" si="102"/>
        <v>2.5835962192482208E-2</v>
      </c>
      <c r="AP54" s="201">
        <f t="shared" si="103"/>
        <v>2.5835962192482208E-2</v>
      </c>
      <c r="AQ54" s="201">
        <f t="shared" si="104"/>
        <v>0</v>
      </c>
      <c r="AR54" s="202">
        <f t="shared" si="105"/>
        <v>4.0838469600780573E-2</v>
      </c>
      <c r="AS54" s="203">
        <f t="shared" si="106"/>
        <v>2.4888171702142213E-2</v>
      </c>
      <c r="AT54" s="203">
        <f t="shared" si="107"/>
        <v>0</v>
      </c>
      <c r="AU54" s="203">
        <f t="shared" si="108"/>
        <v>1.595029789863836E-2</v>
      </c>
      <c r="AV54" s="254">
        <f t="shared" si="109"/>
        <v>8.1041924201396491E-4</v>
      </c>
      <c r="AY54" s="448"/>
      <c r="AZ54" s="132" t="s">
        <v>20</v>
      </c>
      <c r="BA54" s="163">
        <f t="shared" ref="BA54:BK54" si="125">IF(COUNT(BA51:BA53)=0,"",SUM(BA51:BA53))</f>
        <v>450349.34900000005</v>
      </c>
      <c r="BB54" s="164">
        <f t="shared" si="125"/>
        <v>389628.74200000032</v>
      </c>
      <c r="BC54" s="165">
        <f t="shared" si="125"/>
        <v>58753.067000000003</v>
      </c>
      <c r="BD54" s="166">
        <f t="shared" si="125"/>
        <v>10490.346000000005</v>
      </c>
      <c r="BE54" s="167">
        <f t="shared" si="125"/>
        <v>10490.346000000005</v>
      </c>
      <c r="BF54" s="167">
        <f t="shared" si="125"/>
        <v>0</v>
      </c>
      <c r="BG54" s="168">
        <f t="shared" si="125"/>
        <v>48262.721000000005</v>
      </c>
      <c r="BH54" s="169">
        <f t="shared" si="125"/>
        <v>46427.334000000017</v>
      </c>
      <c r="BI54" s="169">
        <f t="shared" si="125"/>
        <v>47.048000000000002</v>
      </c>
      <c r="BJ54" s="169">
        <f t="shared" si="125"/>
        <v>1788.3389999999999</v>
      </c>
      <c r="BK54" s="269">
        <f t="shared" si="125"/>
        <v>0</v>
      </c>
      <c r="BL54" s="262">
        <f t="shared" si="110"/>
        <v>0.86516999050885779</v>
      </c>
      <c r="BM54" s="199">
        <f t="shared" si="111"/>
        <v>0.13046109010807075</v>
      </c>
      <c r="BN54" s="200">
        <f t="shared" si="112"/>
        <v>2.3293796301235476E-2</v>
      </c>
      <c r="BO54" s="201">
        <f t="shared" si="113"/>
        <v>2.3293796301235476E-2</v>
      </c>
      <c r="BP54" s="201">
        <f t="shared" si="114"/>
        <v>0</v>
      </c>
      <c r="BQ54" s="202">
        <f t="shared" si="115"/>
        <v>0.10716729380683528</v>
      </c>
      <c r="BR54" s="203">
        <f t="shared" si="116"/>
        <v>0.10309181994620806</v>
      </c>
      <c r="BS54" s="203">
        <f t="shared" si="117"/>
        <v>1.0447000779388269E-4</v>
      </c>
      <c r="BT54" s="203">
        <f t="shared" si="118"/>
        <v>3.9710038528333698E-3</v>
      </c>
      <c r="BU54" s="254">
        <f t="shared" si="119"/>
        <v>0</v>
      </c>
    </row>
    <row r="55" spans="1:73">
      <c r="A55" s="448"/>
      <c r="B55" s="129" t="s">
        <v>21</v>
      </c>
      <c r="C55" s="170">
        <v>441170.01199999964</v>
      </c>
      <c r="D55" s="171">
        <v>431240.28400000033</v>
      </c>
      <c r="E55" s="172">
        <v>8687.5039999999935</v>
      </c>
      <c r="F55" s="173">
        <v>4780.7090000000007</v>
      </c>
      <c r="G55" s="174">
        <v>4780.7090000000007</v>
      </c>
      <c r="H55" s="174">
        <v>0</v>
      </c>
      <c r="I55" s="175">
        <v>3906.7950000000005</v>
      </c>
      <c r="J55" s="176">
        <v>3847.7480000000005</v>
      </c>
      <c r="K55" s="176">
        <v>59.046999999999997</v>
      </c>
      <c r="L55" s="176">
        <v>0</v>
      </c>
      <c r="M55" s="270">
        <v>424.62099999999998</v>
      </c>
      <c r="N55" s="263">
        <f t="shared" si="90"/>
        <v>0.97749228703242119</v>
      </c>
      <c r="O55" s="204">
        <f t="shared" si="91"/>
        <v>1.9691964013184106E-2</v>
      </c>
      <c r="P55" s="205">
        <f t="shared" si="92"/>
        <v>1.0836432372923853E-2</v>
      </c>
      <c r="Q55" s="206">
        <f t="shared" si="93"/>
        <v>1.0836432372923853E-2</v>
      </c>
      <c r="R55" s="206">
        <f t="shared" si="94"/>
        <v>0</v>
      </c>
      <c r="S55" s="207">
        <f t="shared" si="95"/>
        <v>8.8555316402602717E-3</v>
      </c>
      <c r="T55" s="208">
        <f t="shared" si="96"/>
        <v>8.7216898142206539E-3</v>
      </c>
      <c r="U55" s="208">
        <f t="shared" si="97"/>
        <v>1.3384182603961767E-4</v>
      </c>
      <c r="V55" s="208">
        <f t="shared" si="98"/>
        <v>0</v>
      </c>
      <c r="W55" s="255">
        <f t="shared" si="99"/>
        <v>9.6248835698288656E-4</v>
      </c>
      <c r="Z55" s="448"/>
      <c r="AA55" s="129" t="s">
        <v>21</v>
      </c>
      <c r="AB55" s="170">
        <v>349968.79599999962</v>
      </c>
      <c r="AC55" s="171">
        <v>342413.43700000027</v>
      </c>
      <c r="AD55" s="172">
        <v>6744.8019999999942</v>
      </c>
      <c r="AE55" s="173">
        <v>3512.1340000000014</v>
      </c>
      <c r="AF55" s="174">
        <v>3512.1340000000014</v>
      </c>
      <c r="AG55" s="174">
        <v>0</v>
      </c>
      <c r="AH55" s="175">
        <v>3232.6680000000006</v>
      </c>
      <c r="AI55" s="176">
        <v>3232.6680000000006</v>
      </c>
      <c r="AJ55" s="176">
        <v>0</v>
      </c>
      <c r="AK55" s="176">
        <v>0</v>
      </c>
      <c r="AL55" s="270">
        <v>107.47200000000001</v>
      </c>
      <c r="AM55" s="263">
        <f t="shared" si="100"/>
        <v>0.97841133527801905</v>
      </c>
      <c r="AN55" s="204">
        <f t="shared" si="101"/>
        <v>1.927258109034384E-2</v>
      </c>
      <c r="AO55" s="205">
        <f t="shared" si="102"/>
        <v>1.0035563284904993E-2</v>
      </c>
      <c r="AP55" s="206">
        <f t="shared" si="103"/>
        <v>1.0035563284904993E-2</v>
      </c>
      <c r="AQ55" s="206">
        <f t="shared" si="104"/>
        <v>0</v>
      </c>
      <c r="AR55" s="207">
        <f t="shared" si="105"/>
        <v>9.237017805438872E-3</v>
      </c>
      <c r="AS55" s="208">
        <f t="shared" si="106"/>
        <v>9.237017805438872E-3</v>
      </c>
      <c r="AT55" s="208">
        <f t="shared" si="107"/>
        <v>0</v>
      </c>
      <c r="AU55" s="208">
        <f t="shared" si="108"/>
        <v>0</v>
      </c>
      <c r="AV55" s="255">
        <f t="shared" si="109"/>
        <v>3.0709023555345808E-4</v>
      </c>
      <c r="AY55" s="448"/>
      <c r="AZ55" s="129" t="s">
        <v>21</v>
      </c>
      <c r="BA55" s="170">
        <v>91201.216000000029</v>
      </c>
      <c r="BB55" s="171">
        <v>88826.847000000096</v>
      </c>
      <c r="BC55" s="172">
        <v>1942.7019999999998</v>
      </c>
      <c r="BD55" s="173">
        <v>1268.5749999999994</v>
      </c>
      <c r="BE55" s="174">
        <v>1268.5749999999994</v>
      </c>
      <c r="BF55" s="174">
        <v>0</v>
      </c>
      <c r="BG55" s="175">
        <v>674.12699999999984</v>
      </c>
      <c r="BH55" s="176">
        <v>615.07999999999993</v>
      </c>
      <c r="BI55" s="176">
        <v>59.046999999999997</v>
      </c>
      <c r="BJ55" s="176">
        <v>0</v>
      </c>
      <c r="BK55" s="270">
        <v>317.14899999999994</v>
      </c>
      <c r="BL55" s="263">
        <f t="shared" si="110"/>
        <v>0.9739655993183256</v>
      </c>
      <c r="BM55" s="204">
        <f t="shared" si="111"/>
        <v>2.1301273000570508E-2</v>
      </c>
      <c r="BN55" s="205">
        <f t="shared" si="112"/>
        <v>1.3909628134782753E-2</v>
      </c>
      <c r="BO55" s="206">
        <f t="shared" si="113"/>
        <v>1.3909628134782753E-2</v>
      </c>
      <c r="BP55" s="206">
        <f t="shared" si="114"/>
        <v>0</v>
      </c>
      <c r="BQ55" s="207">
        <f t="shared" si="115"/>
        <v>7.3916448657877507E-3</v>
      </c>
      <c r="BR55" s="208">
        <f t="shared" si="116"/>
        <v>6.7442083228363946E-3</v>
      </c>
      <c r="BS55" s="208">
        <f t="shared" si="117"/>
        <v>6.4743654295135687E-4</v>
      </c>
      <c r="BT55" s="208">
        <f t="shared" si="118"/>
        <v>0</v>
      </c>
      <c r="BU55" s="255">
        <f t="shared" si="119"/>
        <v>3.4774645987176293E-3</v>
      </c>
    </row>
    <row r="56" spans="1:73">
      <c r="A56" s="448"/>
      <c r="B56" s="130" t="s">
        <v>22</v>
      </c>
      <c r="C56" s="149">
        <v>742929.0190000009</v>
      </c>
      <c r="D56" s="150">
        <v>718011.89300000062</v>
      </c>
      <c r="E56" s="151">
        <v>22636.805</v>
      </c>
      <c r="F56" s="152">
        <v>18764.892999999993</v>
      </c>
      <c r="G56" s="153">
        <v>18764.868999999992</v>
      </c>
      <c r="H56" s="153">
        <v>2.4E-2</v>
      </c>
      <c r="I56" s="154">
        <v>3871.9119999999994</v>
      </c>
      <c r="J56" s="155">
        <v>3447.9239999999995</v>
      </c>
      <c r="K56" s="155">
        <v>88.781999999999982</v>
      </c>
      <c r="L56" s="155">
        <v>335.2059999999999</v>
      </c>
      <c r="M56" s="267">
        <v>380.04500000000007</v>
      </c>
      <c r="N56" s="260">
        <f t="shared" si="90"/>
        <v>0.96646096011495242</v>
      </c>
      <c r="O56" s="189">
        <f t="shared" si="91"/>
        <v>3.0469673981061672E-2</v>
      </c>
      <c r="P56" s="190">
        <f t="shared" si="92"/>
        <v>2.5257989013887167E-2</v>
      </c>
      <c r="Q56" s="191">
        <f t="shared" si="93"/>
        <v>2.5257956709320527E-2</v>
      </c>
      <c r="R56" s="191">
        <f t="shared" si="94"/>
        <v>3.2304566635860498E-8</v>
      </c>
      <c r="S56" s="192">
        <f t="shared" si="95"/>
        <v>5.2116849671744944E-3</v>
      </c>
      <c r="T56" s="193">
        <f t="shared" si="96"/>
        <v>4.6409871088909441E-3</v>
      </c>
      <c r="U56" s="193">
        <f t="shared" si="97"/>
        <v>1.1950266812770692E-4</v>
      </c>
      <c r="V56" s="193">
        <f t="shared" si="98"/>
        <v>4.5119519015584381E-4</v>
      </c>
      <c r="W56" s="252">
        <f t="shared" si="99"/>
        <v>5.1154954279690023E-4</v>
      </c>
      <c r="Z56" s="448"/>
      <c r="AA56" s="130" t="s">
        <v>22</v>
      </c>
      <c r="AB56" s="149">
        <v>576950.48200000089</v>
      </c>
      <c r="AC56" s="150">
        <v>562603.24100000062</v>
      </c>
      <c r="AD56" s="151">
        <v>12971.251999999999</v>
      </c>
      <c r="AE56" s="152">
        <v>10001.319999999994</v>
      </c>
      <c r="AF56" s="153">
        <v>10001.295999999995</v>
      </c>
      <c r="AG56" s="153">
        <v>2.4E-2</v>
      </c>
      <c r="AH56" s="154">
        <v>2969.9319999999989</v>
      </c>
      <c r="AI56" s="155">
        <v>2771.5719999999992</v>
      </c>
      <c r="AJ56" s="155">
        <v>0</v>
      </c>
      <c r="AK56" s="155">
        <v>198.35999999999996</v>
      </c>
      <c r="AL56" s="267">
        <v>165.01800000000003</v>
      </c>
      <c r="AM56" s="260">
        <f t="shared" si="100"/>
        <v>0.97513263018644947</v>
      </c>
      <c r="AN56" s="189">
        <f t="shared" si="101"/>
        <v>2.2482435503017706E-2</v>
      </c>
      <c r="AO56" s="190">
        <f t="shared" si="102"/>
        <v>1.7334797893452457E-2</v>
      </c>
      <c r="AP56" s="191">
        <f t="shared" si="103"/>
        <v>1.7334756295428452E-2</v>
      </c>
      <c r="AQ56" s="191">
        <f t="shared" si="104"/>
        <v>4.1598024005117244E-8</v>
      </c>
      <c r="AR56" s="192">
        <f t="shared" si="105"/>
        <v>5.1476376095652421E-3</v>
      </c>
      <c r="AS56" s="193">
        <f t="shared" si="106"/>
        <v>4.8038299411629487E-3</v>
      </c>
      <c r="AT56" s="193">
        <f t="shared" si="107"/>
        <v>0</v>
      </c>
      <c r="AU56" s="193">
        <f t="shared" si="108"/>
        <v>3.4380766840229392E-4</v>
      </c>
      <c r="AV56" s="252">
        <f t="shared" si="109"/>
        <v>2.8601761355318494E-4</v>
      </c>
      <c r="AY56" s="448"/>
      <c r="AZ56" s="130" t="s">
        <v>22</v>
      </c>
      <c r="BA56" s="149">
        <v>165978.53699999998</v>
      </c>
      <c r="BB56" s="150">
        <v>155408.65199999994</v>
      </c>
      <c r="BC56" s="151">
        <v>9665.5530000000035</v>
      </c>
      <c r="BD56" s="152">
        <v>8763.5729999999949</v>
      </c>
      <c r="BE56" s="153">
        <v>8763.5729999999949</v>
      </c>
      <c r="BF56" s="153">
        <v>0</v>
      </c>
      <c r="BG56" s="154">
        <v>901.98000000000025</v>
      </c>
      <c r="BH56" s="155">
        <v>676.3520000000002</v>
      </c>
      <c r="BI56" s="155">
        <v>88.781999999999982</v>
      </c>
      <c r="BJ56" s="155">
        <v>136.84599999999998</v>
      </c>
      <c r="BK56" s="267">
        <v>215.02700000000004</v>
      </c>
      <c r="BL56" s="260">
        <f t="shared" si="110"/>
        <v>0.93631776016919566</v>
      </c>
      <c r="BM56" s="189">
        <f t="shared" si="111"/>
        <v>5.8233752235085701E-2</v>
      </c>
      <c r="BN56" s="190">
        <f t="shared" si="112"/>
        <v>5.2799435146244217E-2</v>
      </c>
      <c r="BO56" s="191">
        <f t="shared" si="113"/>
        <v>5.2799435146244217E-2</v>
      </c>
      <c r="BP56" s="191">
        <f t="shared" si="114"/>
        <v>0</v>
      </c>
      <c r="BQ56" s="192">
        <f t="shared" si="115"/>
        <v>5.4343170888414343E-3</v>
      </c>
      <c r="BR56" s="193">
        <f t="shared" si="116"/>
        <v>4.0749365082064816E-3</v>
      </c>
      <c r="BS56" s="193">
        <f t="shared" si="117"/>
        <v>5.3490048535612762E-4</v>
      </c>
      <c r="BT56" s="193">
        <f t="shared" si="118"/>
        <v>8.2448009527882503E-4</v>
      </c>
      <c r="BU56" s="252">
        <f t="shared" si="119"/>
        <v>1.2955108768069215E-3</v>
      </c>
    </row>
    <row r="57" spans="1:73">
      <c r="A57" s="448"/>
      <c r="B57" s="131" t="s">
        <v>23</v>
      </c>
      <c r="C57" s="156">
        <v>948561.60399999889</v>
      </c>
      <c r="D57" s="157">
        <v>872519.49699999916</v>
      </c>
      <c r="E57" s="158">
        <v>70358.717000000004</v>
      </c>
      <c r="F57" s="159">
        <v>42485.725999999988</v>
      </c>
      <c r="G57" s="160">
        <v>42443.817999999985</v>
      </c>
      <c r="H57" s="160">
        <v>41.908000000000001</v>
      </c>
      <c r="I57" s="161">
        <v>27872.991000000009</v>
      </c>
      <c r="J57" s="162">
        <v>13217.515000000001</v>
      </c>
      <c r="K57" s="162">
        <v>134.15600000000003</v>
      </c>
      <c r="L57" s="162">
        <v>14521.319999999996</v>
      </c>
      <c r="M57" s="268">
        <v>1077.0319999999999</v>
      </c>
      <c r="N57" s="261">
        <f t="shared" si="90"/>
        <v>0.91983429786812265</v>
      </c>
      <c r="O57" s="194">
        <f t="shared" si="91"/>
        <v>7.4174114473223071E-2</v>
      </c>
      <c r="P57" s="195">
        <f t="shared" si="92"/>
        <v>4.4789632872384362E-2</v>
      </c>
      <c r="Q57" s="196">
        <f t="shared" si="93"/>
        <v>4.4745452294314071E-2</v>
      </c>
      <c r="R57" s="196">
        <f t="shared" si="94"/>
        <v>4.4180578070288463E-5</v>
      </c>
      <c r="S57" s="197">
        <f t="shared" si="95"/>
        <v>2.9384481600838695E-2</v>
      </c>
      <c r="T57" s="198">
        <f t="shared" si="96"/>
        <v>1.3934271579476683E-2</v>
      </c>
      <c r="U57" s="198">
        <f t="shared" si="97"/>
        <v>1.4143098290535507E-4</v>
      </c>
      <c r="V57" s="198">
        <f t="shared" si="98"/>
        <v>1.5308779038456646E-2</v>
      </c>
      <c r="W57" s="253">
        <f t="shared" si="99"/>
        <v>1.1354370611863826E-3</v>
      </c>
      <c r="Z57" s="448"/>
      <c r="AA57" s="131" t="s">
        <v>23</v>
      </c>
      <c r="AB57" s="156">
        <v>706578.80099999858</v>
      </c>
      <c r="AC57" s="157">
        <v>664248.30799999903</v>
      </c>
      <c r="AD57" s="158">
        <v>38772.978999999999</v>
      </c>
      <c r="AE57" s="159">
        <v>20778.699999999975</v>
      </c>
      <c r="AF57" s="160">
        <v>20742.262999999974</v>
      </c>
      <c r="AG57" s="160">
        <v>36.437000000000005</v>
      </c>
      <c r="AH57" s="161">
        <v>17994.279000000013</v>
      </c>
      <c r="AI57" s="162">
        <v>9153.5300000000007</v>
      </c>
      <c r="AJ57" s="162">
        <v>0</v>
      </c>
      <c r="AK57" s="162">
        <v>8840.7489999999962</v>
      </c>
      <c r="AL57" s="268">
        <v>750.96299999999997</v>
      </c>
      <c r="AM57" s="261">
        <f t="shared" si="100"/>
        <v>0.94009090997339495</v>
      </c>
      <c r="AN57" s="194">
        <f t="shared" si="101"/>
        <v>5.4874246078605575E-2</v>
      </c>
      <c r="AO57" s="195">
        <f t="shared" si="102"/>
        <v>2.9407477227723983E-2</v>
      </c>
      <c r="AP57" s="196">
        <f t="shared" si="103"/>
        <v>2.9355909023373056E-2</v>
      </c>
      <c r="AQ57" s="196">
        <f t="shared" si="104"/>
        <v>5.1568204350925719E-5</v>
      </c>
      <c r="AR57" s="197">
        <f t="shared" si="105"/>
        <v>2.5466768850881574E-2</v>
      </c>
      <c r="AS57" s="198">
        <f t="shared" si="106"/>
        <v>1.2954719257137775E-2</v>
      </c>
      <c r="AT57" s="198">
        <f t="shared" si="107"/>
        <v>0</v>
      </c>
      <c r="AU57" s="198">
        <f t="shared" si="108"/>
        <v>1.2512049593743775E-2</v>
      </c>
      <c r="AV57" s="253">
        <f t="shared" si="109"/>
        <v>1.0628156391575658E-3</v>
      </c>
      <c r="AY57" s="448"/>
      <c r="AZ57" s="131" t="s">
        <v>23</v>
      </c>
      <c r="BA57" s="156">
        <v>241982.80300000028</v>
      </c>
      <c r="BB57" s="157">
        <v>208271.18900000016</v>
      </c>
      <c r="BC57" s="158">
        <v>31585.738000000012</v>
      </c>
      <c r="BD57" s="159">
        <v>21707.026000000009</v>
      </c>
      <c r="BE57" s="160">
        <v>21701.555000000008</v>
      </c>
      <c r="BF57" s="160">
        <v>5.4709999999999992</v>
      </c>
      <c r="BG57" s="161">
        <v>9878.7119999999941</v>
      </c>
      <c r="BH57" s="162">
        <v>4063.9850000000001</v>
      </c>
      <c r="BI57" s="162">
        <v>134.15600000000003</v>
      </c>
      <c r="BJ57" s="162">
        <v>5680.5709999999999</v>
      </c>
      <c r="BK57" s="268">
        <v>326.0689999999999</v>
      </c>
      <c r="BL57" s="261">
        <f t="shared" si="110"/>
        <v>0.86068590998179284</v>
      </c>
      <c r="BM57" s="194">
        <f t="shared" si="111"/>
        <v>0.13052885415167281</v>
      </c>
      <c r="BN57" s="195">
        <f t="shared" si="112"/>
        <v>8.9704829148540707E-2</v>
      </c>
      <c r="BO57" s="196">
        <f t="shared" si="113"/>
        <v>8.9682220103880619E-2</v>
      </c>
      <c r="BP57" s="196">
        <f t="shared" si="114"/>
        <v>2.260904466008683E-5</v>
      </c>
      <c r="BQ57" s="197">
        <f t="shared" si="115"/>
        <v>4.0824025003132071E-2</v>
      </c>
      <c r="BR57" s="198">
        <f t="shared" si="116"/>
        <v>1.6794519898176381E-2</v>
      </c>
      <c r="BS57" s="198">
        <f t="shared" si="117"/>
        <v>5.544030333428276E-4</v>
      </c>
      <c r="BT57" s="198">
        <f t="shared" si="118"/>
        <v>2.3475102071612887E-2</v>
      </c>
      <c r="BU57" s="253">
        <f t="shared" si="119"/>
        <v>1.3474883171759918E-3</v>
      </c>
    </row>
    <row r="58" spans="1:73">
      <c r="A58" s="448"/>
      <c r="B58" s="132" t="s">
        <v>24</v>
      </c>
      <c r="C58" s="163">
        <f t="shared" ref="C58:M58" si="126">IF(COUNT(C55:C57)=0,"",SUM(C55:C57))</f>
        <v>2132660.6349999993</v>
      </c>
      <c r="D58" s="164">
        <f t="shared" si="126"/>
        <v>2021771.6740000001</v>
      </c>
      <c r="E58" s="165">
        <f t="shared" si="126"/>
        <v>101683.026</v>
      </c>
      <c r="F58" s="166">
        <f t="shared" si="126"/>
        <v>66031.32799999998</v>
      </c>
      <c r="G58" s="167">
        <f t="shared" si="126"/>
        <v>65989.395999999979</v>
      </c>
      <c r="H58" s="167">
        <f t="shared" si="126"/>
        <v>41.932000000000002</v>
      </c>
      <c r="I58" s="168">
        <f t="shared" si="126"/>
        <v>35651.698000000011</v>
      </c>
      <c r="J58" s="169">
        <f t="shared" si="126"/>
        <v>20513.187000000002</v>
      </c>
      <c r="K58" s="169">
        <f t="shared" si="126"/>
        <v>281.98500000000001</v>
      </c>
      <c r="L58" s="169">
        <f t="shared" si="126"/>
        <v>14856.525999999996</v>
      </c>
      <c r="M58" s="269">
        <f t="shared" si="126"/>
        <v>1881.6979999999999</v>
      </c>
      <c r="N58" s="262">
        <f t="shared" si="90"/>
        <v>0.94800440389804486</v>
      </c>
      <c r="O58" s="199">
        <f t="shared" si="91"/>
        <v>4.7678952915075505E-2</v>
      </c>
      <c r="P58" s="200">
        <f t="shared" si="92"/>
        <v>3.0961948148867109E-2</v>
      </c>
      <c r="Q58" s="201">
        <f t="shared" si="93"/>
        <v>3.0942286323956084E-2</v>
      </c>
      <c r="R58" s="201">
        <f t="shared" si="94"/>
        <v>1.9661824911022479E-5</v>
      </c>
      <c r="S58" s="202">
        <f t="shared" si="95"/>
        <v>1.6717004766208396E-2</v>
      </c>
      <c r="T58" s="203">
        <f t="shared" si="96"/>
        <v>9.6185894104994386E-3</v>
      </c>
      <c r="U58" s="203">
        <f t="shared" si="97"/>
        <v>1.3222216201313252E-4</v>
      </c>
      <c r="V58" s="203">
        <f t="shared" si="98"/>
        <v>6.9661931936958179E-3</v>
      </c>
      <c r="W58" s="254">
        <f t="shared" si="99"/>
        <v>8.8232415843320544E-4</v>
      </c>
      <c r="Z58" s="448"/>
      <c r="AA58" s="132" t="s">
        <v>24</v>
      </c>
      <c r="AB58" s="163">
        <f t="shared" ref="AB58:AL58" si="127">IF(COUNT(AB55:AB57)=0,"",SUM(AB55:AB57))</f>
        <v>1633498.078999999</v>
      </c>
      <c r="AC58" s="164">
        <f t="shared" si="127"/>
        <v>1569264.986</v>
      </c>
      <c r="AD58" s="165">
        <f t="shared" si="127"/>
        <v>58489.032999999996</v>
      </c>
      <c r="AE58" s="166">
        <f t="shared" si="127"/>
        <v>34292.153999999973</v>
      </c>
      <c r="AF58" s="167">
        <f t="shared" si="127"/>
        <v>34255.69299999997</v>
      </c>
      <c r="AG58" s="167">
        <f t="shared" si="127"/>
        <v>36.461000000000006</v>
      </c>
      <c r="AH58" s="168">
        <f t="shared" si="127"/>
        <v>24196.879000000012</v>
      </c>
      <c r="AI58" s="169">
        <f t="shared" si="127"/>
        <v>15157.77</v>
      </c>
      <c r="AJ58" s="169">
        <f t="shared" si="127"/>
        <v>0</v>
      </c>
      <c r="AK58" s="169">
        <f t="shared" si="127"/>
        <v>9039.1089999999967</v>
      </c>
      <c r="AL58" s="269">
        <f t="shared" si="127"/>
        <v>1023.453</v>
      </c>
      <c r="AM58" s="262">
        <f t="shared" si="100"/>
        <v>0.96067758277418891</v>
      </c>
      <c r="AN58" s="199">
        <f t="shared" si="101"/>
        <v>3.5806000479538996E-2</v>
      </c>
      <c r="AO58" s="200">
        <f t="shared" si="102"/>
        <v>2.0993078866057238E-2</v>
      </c>
      <c r="AP58" s="201">
        <f t="shared" si="103"/>
        <v>2.0970758056214397E-2</v>
      </c>
      <c r="AQ58" s="201">
        <f t="shared" si="104"/>
        <v>2.2320809842837918E-5</v>
      </c>
      <c r="AR58" s="202">
        <f t="shared" si="105"/>
        <v>1.4812921613481755E-2</v>
      </c>
      <c r="AS58" s="203">
        <f t="shared" si="106"/>
        <v>9.2793313900187396E-3</v>
      </c>
      <c r="AT58" s="203">
        <f t="shared" si="107"/>
        <v>0</v>
      </c>
      <c r="AU58" s="203">
        <f t="shared" si="108"/>
        <v>5.5335902234630065E-3</v>
      </c>
      <c r="AV58" s="254">
        <f t="shared" si="109"/>
        <v>6.265406817169576E-4</v>
      </c>
      <c r="AY58" s="448"/>
      <c r="AZ58" s="132" t="s">
        <v>24</v>
      </c>
      <c r="BA58" s="163">
        <f t="shared" ref="BA58:BK58" si="128">IF(COUNT(BA55:BA57)=0,"",SUM(BA55:BA57))</f>
        <v>499162.55600000033</v>
      </c>
      <c r="BB58" s="164">
        <f t="shared" si="128"/>
        <v>452506.6880000002</v>
      </c>
      <c r="BC58" s="165">
        <f t="shared" si="128"/>
        <v>43193.993000000017</v>
      </c>
      <c r="BD58" s="166">
        <f t="shared" si="128"/>
        <v>31739.174000000003</v>
      </c>
      <c r="BE58" s="167">
        <f t="shared" si="128"/>
        <v>31733.703000000001</v>
      </c>
      <c r="BF58" s="167">
        <f t="shared" si="128"/>
        <v>5.4709999999999992</v>
      </c>
      <c r="BG58" s="168">
        <f t="shared" si="128"/>
        <v>11454.818999999994</v>
      </c>
      <c r="BH58" s="169">
        <f t="shared" si="128"/>
        <v>5355.4170000000004</v>
      </c>
      <c r="BI58" s="169">
        <f t="shared" si="128"/>
        <v>281.98500000000001</v>
      </c>
      <c r="BJ58" s="169">
        <f t="shared" si="128"/>
        <v>5817.4169999999995</v>
      </c>
      <c r="BK58" s="269">
        <f t="shared" si="128"/>
        <v>858.24499999999989</v>
      </c>
      <c r="BL58" s="262">
        <f t="shared" si="110"/>
        <v>0.90653171509122554</v>
      </c>
      <c r="BM58" s="199">
        <f t="shared" si="111"/>
        <v>8.6532918947550205E-2</v>
      </c>
      <c r="BN58" s="200">
        <f t="shared" si="112"/>
        <v>6.3584845494700892E-2</v>
      </c>
      <c r="BO58" s="201">
        <f t="shared" si="113"/>
        <v>6.3573885137329852E-2</v>
      </c>
      <c r="BP58" s="201">
        <f t="shared" si="114"/>
        <v>1.0960357371036452E-5</v>
      </c>
      <c r="BQ58" s="202">
        <f t="shared" si="115"/>
        <v>2.2948073452849268E-2</v>
      </c>
      <c r="BR58" s="203">
        <f t="shared" si="116"/>
        <v>1.0728803544310717E-2</v>
      </c>
      <c r="BS58" s="203">
        <f t="shared" si="117"/>
        <v>5.6491617131634332E-4</v>
      </c>
      <c r="BT58" s="203">
        <f t="shared" si="118"/>
        <v>1.165435373722222E-2</v>
      </c>
      <c r="BU58" s="254">
        <f t="shared" si="119"/>
        <v>1.7193697517647924E-3</v>
      </c>
    </row>
    <row r="59" spans="1:73">
      <c r="A59" s="448"/>
      <c r="B59" s="129" t="s">
        <v>25</v>
      </c>
      <c r="C59" s="170">
        <v>1094519.4969999993</v>
      </c>
      <c r="D59" s="171">
        <v>1002655.8059999999</v>
      </c>
      <c r="E59" s="172">
        <v>84550.623999999967</v>
      </c>
      <c r="F59" s="173">
        <v>46585.869999999974</v>
      </c>
      <c r="G59" s="174">
        <v>46585.624999999971</v>
      </c>
      <c r="H59" s="174">
        <v>0.245</v>
      </c>
      <c r="I59" s="175">
        <v>37964.754000000015</v>
      </c>
      <c r="J59" s="176">
        <v>37176.337</v>
      </c>
      <c r="K59" s="176">
        <v>209.38899999999998</v>
      </c>
      <c r="L59" s="176">
        <v>579.02800000000025</v>
      </c>
      <c r="M59" s="270">
        <v>3222.4949999999994</v>
      </c>
      <c r="N59" s="263">
        <f t="shared" si="90"/>
        <v>0.91606938820935457</v>
      </c>
      <c r="O59" s="204">
        <f t="shared" si="91"/>
        <v>7.7249079830690334E-2</v>
      </c>
      <c r="P59" s="205">
        <f t="shared" si="92"/>
        <v>4.256285075568645E-2</v>
      </c>
      <c r="Q59" s="206">
        <f t="shared" si="93"/>
        <v>4.2562626913168637E-2</v>
      </c>
      <c r="R59" s="206">
        <f t="shared" si="94"/>
        <v>2.238425178094385E-7</v>
      </c>
      <c r="S59" s="207">
        <f t="shared" si="95"/>
        <v>3.4686229075003898E-2</v>
      </c>
      <c r="T59" s="208">
        <f t="shared" si="96"/>
        <v>3.3965897457192598E-2</v>
      </c>
      <c r="U59" s="208">
        <f t="shared" si="97"/>
        <v>1.9130677943510413E-4</v>
      </c>
      <c r="V59" s="208">
        <f t="shared" si="98"/>
        <v>5.2902483837617795E-4</v>
      </c>
      <c r="W59" s="255">
        <f t="shared" si="99"/>
        <v>2.9442097731768421E-3</v>
      </c>
      <c r="Z59" s="448"/>
      <c r="AA59" s="129" t="s">
        <v>25</v>
      </c>
      <c r="AB59" s="170">
        <v>820717.69799999928</v>
      </c>
      <c r="AC59" s="171">
        <v>760477.84399999969</v>
      </c>
      <c r="AD59" s="172">
        <v>56621.203999999962</v>
      </c>
      <c r="AE59" s="173">
        <v>29780.028999999999</v>
      </c>
      <c r="AF59" s="174">
        <v>29780.028999999999</v>
      </c>
      <c r="AG59" s="174">
        <v>0</v>
      </c>
      <c r="AH59" s="175">
        <v>26841.175000000028</v>
      </c>
      <c r="AI59" s="176">
        <v>26567.92400000001</v>
      </c>
      <c r="AJ59" s="176">
        <v>0</v>
      </c>
      <c r="AK59" s="176">
        <v>273.25100000000003</v>
      </c>
      <c r="AL59" s="270">
        <v>624.84799999999984</v>
      </c>
      <c r="AM59" s="263">
        <f t="shared" si="100"/>
        <v>0.92660100525820555</v>
      </c>
      <c r="AN59" s="204">
        <f t="shared" si="101"/>
        <v>6.8989865989218635E-2</v>
      </c>
      <c r="AO59" s="205">
        <f t="shared" si="102"/>
        <v>3.62853500936689E-2</v>
      </c>
      <c r="AP59" s="206">
        <f t="shared" si="103"/>
        <v>3.62853500936689E-2</v>
      </c>
      <c r="AQ59" s="206">
        <f t="shared" si="104"/>
        <v>0</v>
      </c>
      <c r="AR59" s="207">
        <f t="shared" si="105"/>
        <v>3.2704515895549811E-2</v>
      </c>
      <c r="AS59" s="208">
        <f t="shared" si="106"/>
        <v>3.2371574372946001E-2</v>
      </c>
      <c r="AT59" s="208">
        <f t="shared" si="107"/>
        <v>0</v>
      </c>
      <c r="AU59" s="208">
        <f t="shared" si="108"/>
        <v>3.3294152260379337E-4</v>
      </c>
      <c r="AV59" s="255">
        <f t="shared" si="109"/>
        <v>7.6134339678879501E-4</v>
      </c>
      <c r="AY59" s="448"/>
      <c r="AZ59" s="129" t="s">
        <v>25</v>
      </c>
      <c r="BA59" s="170">
        <v>273801.799</v>
      </c>
      <c r="BB59" s="171">
        <v>242177.96200000012</v>
      </c>
      <c r="BC59" s="172">
        <v>27929.420000000006</v>
      </c>
      <c r="BD59" s="173">
        <v>16805.840999999975</v>
      </c>
      <c r="BE59" s="174">
        <v>16805.595999999976</v>
      </c>
      <c r="BF59" s="174">
        <v>0.245</v>
      </c>
      <c r="BG59" s="175">
        <v>11123.578999999991</v>
      </c>
      <c r="BH59" s="176">
        <v>10608.412999999993</v>
      </c>
      <c r="BI59" s="176">
        <v>209.38899999999998</v>
      </c>
      <c r="BJ59" s="176">
        <v>305.77700000000016</v>
      </c>
      <c r="BK59" s="270">
        <v>2597.6469999999995</v>
      </c>
      <c r="BL59" s="263">
        <f t="shared" si="110"/>
        <v>0.88450098897998886</v>
      </c>
      <c r="BM59" s="204">
        <f t="shared" si="111"/>
        <v>0.1020059769585371</v>
      </c>
      <c r="BN59" s="205">
        <f t="shared" si="112"/>
        <v>6.1379585749179004E-2</v>
      </c>
      <c r="BO59" s="206">
        <f t="shared" si="113"/>
        <v>6.1378690941325684E-2</v>
      </c>
      <c r="BP59" s="206">
        <f t="shared" si="114"/>
        <v>8.9480785332604775E-7</v>
      </c>
      <c r="BQ59" s="207">
        <f t="shared" si="115"/>
        <v>4.0626391209357945E-2</v>
      </c>
      <c r="BR59" s="208">
        <f t="shared" si="116"/>
        <v>3.8744862300922986E-2</v>
      </c>
      <c r="BS59" s="208">
        <f t="shared" si="117"/>
        <v>7.647466187758685E-4</v>
      </c>
      <c r="BT59" s="208">
        <f t="shared" si="118"/>
        <v>1.1167822896590981E-3</v>
      </c>
      <c r="BU59" s="255">
        <f t="shared" si="119"/>
        <v>9.4873262684442745E-3</v>
      </c>
    </row>
    <row r="60" spans="1:73">
      <c r="A60" s="448"/>
      <c r="B60" s="130" t="s">
        <v>26</v>
      </c>
      <c r="C60" s="149">
        <v>1480028.4690000024</v>
      </c>
      <c r="D60" s="150">
        <v>1378291.8030000008</v>
      </c>
      <c r="E60" s="151">
        <v>94733.496000000014</v>
      </c>
      <c r="F60" s="152">
        <v>36863.056999999993</v>
      </c>
      <c r="G60" s="153">
        <v>36862.907999999996</v>
      </c>
      <c r="H60" s="153">
        <v>0.14900000000000002</v>
      </c>
      <c r="I60" s="154">
        <v>57870.439000000028</v>
      </c>
      <c r="J60" s="155">
        <v>49355.946000000047</v>
      </c>
      <c r="K60" s="155">
        <v>0</v>
      </c>
      <c r="L60" s="155">
        <v>8514.4930000000022</v>
      </c>
      <c r="M60" s="267">
        <v>796.06299999999987</v>
      </c>
      <c r="N60" s="260">
        <f t="shared" si="90"/>
        <v>0.93126033172271272</v>
      </c>
      <c r="O60" s="189">
        <f t="shared" si="91"/>
        <v>6.4007887675301106E-2</v>
      </c>
      <c r="P60" s="190">
        <f t="shared" si="92"/>
        <v>2.4906991839763006E-2</v>
      </c>
      <c r="Q60" s="191">
        <f t="shared" si="93"/>
        <v>2.4906891166023872E-2</v>
      </c>
      <c r="R60" s="191">
        <f t="shared" si="94"/>
        <v>1.0067373913467592E-7</v>
      </c>
      <c r="S60" s="192">
        <f t="shared" si="95"/>
        <v>3.9100895835538101E-2</v>
      </c>
      <c r="T60" s="193">
        <f t="shared" si="96"/>
        <v>3.3347970686907084E-2</v>
      </c>
      <c r="U60" s="193">
        <f t="shared" si="97"/>
        <v>0</v>
      </c>
      <c r="V60" s="193">
        <f t="shared" si="98"/>
        <v>5.7529251486310353E-3</v>
      </c>
      <c r="W60" s="252">
        <f t="shared" si="99"/>
        <v>5.3787005903870803E-4</v>
      </c>
      <c r="Z60" s="448"/>
      <c r="AA60" s="130" t="s">
        <v>26</v>
      </c>
      <c r="AB60" s="149">
        <v>1124051.1640000027</v>
      </c>
      <c r="AC60" s="150">
        <v>1060713.1920000003</v>
      </c>
      <c r="AD60" s="151">
        <v>58540.665000000037</v>
      </c>
      <c r="AE60" s="152">
        <v>14388.978000000003</v>
      </c>
      <c r="AF60" s="153">
        <v>14388.829000000003</v>
      </c>
      <c r="AG60" s="153">
        <v>0.14900000000000002</v>
      </c>
      <c r="AH60" s="154">
        <v>44151.687000000005</v>
      </c>
      <c r="AI60" s="155">
        <v>38594.143000000033</v>
      </c>
      <c r="AJ60" s="155">
        <v>0</v>
      </c>
      <c r="AK60" s="155">
        <v>5557.5440000000044</v>
      </c>
      <c r="AL60" s="267">
        <v>322.59099999999995</v>
      </c>
      <c r="AM60" s="260">
        <f t="shared" si="100"/>
        <v>0.94365205603754687</v>
      </c>
      <c r="AN60" s="189">
        <f t="shared" si="101"/>
        <v>5.2080071508203964E-2</v>
      </c>
      <c r="AO60" s="190">
        <f t="shared" si="102"/>
        <v>1.2800999154518886E-2</v>
      </c>
      <c r="AP60" s="191">
        <f t="shared" si="103"/>
        <v>1.280086659827521E-2</v>
      </c>
      <c r="AQ60" s="191">
        <f t="shared" si="104"/>
        <v>1.3255624367646637E-7</v>
      </c>
      <c r="AR60" s="192">
        <f t="shared" si="105"/>
        <v>3.9279072353685052E-2</v>
      </c>
      <c r="AS60" s="193">
        <f t="shared" si="106"/>
        <v>3.4334863248271091E-2</v>
      </c>
      <c r="AT60" s="193">
        <f t="shared" si="107"/>
        <v>0</v>
      </c>
      <c r="AU60" s="193">
        <f t="shared" si="108"/>
        <v>4.9442091054139872E-3</v>
      </c>
      <c r="AV60" s="252">
        <f t="shared" si="109"/>
        <v>2.8698960539486545E-4</v>
      </c>
      <c r="AY60" s="448"/>
      <c r="AZ60" s="130" t="s">
        <v>26</v>
      </c>
      <c r="BA60" s="149">
        <v>355977.30499999976</v>
      </c>
      <c r="BB60" s="150">
        <v>317578.61100000038</v>
      </c>
      <c r="BC60" s="151">
        <v>36192.830999999969</v>
      </c>
      <c r="BD60" s="152">
        <v>22474.078999999991</v>
      </c>
      <c r="BE60" s="153">
        <v>22474.078999999991</v>
      </c>
      <c r="BF60" s="153">
        <v>0</v>
      </c>
      <c r="BG60" s="154">
        <v>13718.752000000019</v>
      </c>
      <c r="BH60" s="155">
        <v>10761.803000000014</v>
      </c>
      <c r="BI60" s="155">
        <v>0</v>
      </c>
      <c r="BJ60" s="155">
        <v>2956.9489999999983</v>
      </c>
      <c r="BK60" s="267">
        <v>473.47199999999998</v>
      </c>
      <c r="BL60" s="260">
        <f t="shared" si="110"/>
        <v>0.89213162339099283</v>
      </c>
      <c r="BM60" s="189">
        <f t="shared" si="111"/>
        <v>0.10167173719122345</v>
      </c>
      <c r="BN60" s="190">
        <f t="shared" si="112"/>
        <v>6.3133460151343093E-2</v>
      </c>
      <c r="BO60" s="191">
        <f t="shared" si="113"/>
        <v>6.3133460151343093E-2</v>
      </c>
      <c r="BP60" s="191">
        <f t="shared" si="114"/>
        <v>0</v>
      </c>
      <c r="BQ60" s="192">
        <f t="shared" si="115"/>
        <v>3.853827703988047E-2</v>
      </c>
      <c r="BR60" s="193">
        <f t="shared" si="116"/>
        <v>3.023171097944017E-2</v>
      </c>
      <c r="BS60" s="193">
        <f t="shared" si="117"/>
        <v>0</v>
      </c>
      <c r="BT60" s="193">
        <f t="shared" si="118"/>
        <v>8.3065660604402861E-3</v>
      </c>
      <c r="BU60" s="252">
        <f t="shared" si="119"/>
        <v>1.3300623195627607E-3</v>
      </c>
    </row>
    <row r="61" spans="1:73">
      <c r="A61" s="448"/>
      <c r="B61" s="131" t="s">
        <v>27</v>
      </c>
      <c r="C61" s="156">
        <v>1394005.2519999933</v>
      </c>
      <c r="D61" s="157">
        <v>1263099.2029999988</v>
      </c>
      <c r="E61" s="158">
        <v>124379.97900000008</v>
      </c>
      <c r="F61" s="159">
        <v>39229.954999999994</v>
      </c>
      <c r="G61" s="160">
        <v>39215.881999999998</v>
      </c>
      <c r="H61" s="160">
        <v>14.073</v>
      </c>
      <c r="I61" s="161">
        <v>85150.023999999961</v>
      </c>
      <c r="J61" s="162">
        <v>59302.301999999952</v>
      </c>
      <c r="K61" s="162">
        <v>1285.5899999999999</v>
      </c>
      <c r="L61" s="162">
        <v>24562.132000000009</v>
      </c>
      <c r="M61" s="268">
        <v>665.04100000000017</v>
      </c>
      <c r="N61" s="261">
        <f t="shared" si="90"/>
        <v>0.90609357546380664</v>
      </c>
      <c r="O61" s="194">
        <f t="shared" si="91"/>
        <v>8.9224899849947387E-2</v>
      </c>
      <c r="P61" s="195">
        <f t="shared" si="92"/>
        <v>2.8141898994796744E-2</v>
      </c>
      <c r="Q61" s="196">
        <f t="shared" si="93"/>
        <v>2.8131803623936552E-2</v>
      </c>
      <c r="R61" s="196">
        <f t="shared" si="94"/>
        <v>1.0095370860195344E-5</v>
      </c>
      <c r="S61" s="197">
        <f t="shared" si="95"/>
        <v>6.108300085515056E-2</v>
      </c>
      <c r="T61" s="198">
        <f t="shared" si="96"/>
        <v>4.2540945893079198E-2</v>
      </c>
      <c r="U61" s="198">
        <f t="shared" si="97"/>
        <v>9.2222751539533369E-4</v>
      </c>
      <c r="V61" s="198">
        <f t="shared" si="98"/>
        <v>1.7619827446676024E-2</v>
      </c>
      <c r="W61" s="253">
        <f t="shared" si="99"/>
        <v>4.7707209068678842E-4</v>
      </c>
      <c r="Z61" s="448"/>
      <c r="AA61" s="131" t="s">
        <v>27</v>
      </c>
      <c r="AB61" s="156">
        <v>1085896.5309999934</v>
      </c>
      <c r="AC61" s="157">
        <v>1002654.8549999986</v>
      </c>
      <c r="AD61" s="158">
        <v>78420.169000000038</v>
      </c>
      <c r="AE61" s="159">
        <v>21296.350999999995</v>
      </c>
      <c r="AF61" s="160">
        <v>21282.277999999995</v>
      </c>
      <c r="AG61" s="160">
        <v>14.073</v>
      </c>
      <c r="AH61" s="161">
        <v>57123.817999999956</v>
      </c>
      <c r="AI61" s="162">
        <v>38659.372999999949</v>
      </c>
      <c r="AJ61" s="162">
        <v>1285.5899999999999</v>
      </c>
      <c r="AK61" s="162">
        <v>17178.85500000001</v>
      </c>
      <c r="AL61" s="268">
        <v>317.36400000000003</v>
      </c>
      <c r="AM61" s="261">
        <f t="shared" si="100"/>
        <v>0.92334290273186681</v>
      </c>
      <c r="AN61" s="194">
        <f t="shared" si="101"/>
        <v>7.2216980864450803E-2</v>
      </c>
      <c r="AO61" s="195">
        <f t="shared" si="102"/>
        <v>1.9611768149206957E-2</v>
      </c>
      <c r="AP61" s="196">
        <f t="shared" si="103"/>
        <v>1.9598808350922085E-2</v>
      </c>
      <c r="AQ61" s="196">
        <f t="shared" si="104"/>
        <v>1.2959798284870003E-5</v>
      </c>
      <c r="AR61" s="197">
        <f t="shared" si="105"/>
        <v>5.2605212715243772E-2</v>
      </c>
      <c r="AS61" s="198">
        <f t="shared" si="106"/>
        <v>3.560134128469758E-2</v>
      </c>
      <c r="AT61" s="198">
        <f t="shared" si="107"/>
        <v>1.1838973265860886E-3</v>
      </c>
      <c r="AU61" s="198">
        <f t="shared" si="108"/>
        <v>1.5819974103960108E-2</v>
      </c>
      <c r="AV61" s="253">
        <f t="shared" si="109"/>
        <v>2.922598893540456E-4</v>
      </c>
      <c r="AY61" s="448"/>
      <c r="AZ61" s="131" t="s">
        <v>27</v>
      </c>
      <c r="BA61" s="156">
        <v>308108.7209999999</v>
      </c>
      <c r="BB61" s="157">
        <v>260444.34800000026</v>
      </c>
      <c r="BC61" s="158">
        <v>45959.810000000041</v>
      </c>
      <c r="BD61" s="159">
        <v>17933.604000000007</v>
      </c>
      <c r="BE61" s="160">
        <v>17933.604000000007</v>
      </c>
      <c r="BF61" s="160">
        <v>0</v>
      </c>
      <c r="BG61" s="161">
        <v>28026.206000000002</v>
      </c>
      <c r="BH61" s="162">
        <v>20642.929000000007</v>
      </c>
      <c r="BI61" s="162">
        <v>0</v>
      </c>
      <c r="BJ61" s="162">
        <v>7383.2769999999982</v>
      </c>
      <c r="BK61" s="268">
        <v>347.67700000000008</v>
      </c>
      <c r="BL61" s="261">
        <f t="shared" si="110"/>
        <v>0.84530014974811551</v>
      </c>
      <c r="BM61" s="194">
        <f t="shared" si="111"/>
        <v>0.14916750766038867</v>
      </c>
      <c r="BN61" s="195">
        <f t="shared" si="112"/>
        <v>5.8205441059229257E-2</v>
      </c>
      <c r="BO61" s="196">
        <f t="shared" si="113"/>
        <v>5.8205441059229257E-2</v>
      </c>
      <c r="BP61" s="196">
        <f t="shared" si="114"/>
        <v>0</v>
      </c>
      <c r="BQ61" s="197">
        <f t="shared" si="115"/>
        <v>9.0962066601159311E-2</v>
      </c>
      <c r="BR61" s="198">
        <f t="shared" si="116"/>
        <v>6.6998846812908006E-2</v>
      </c>
      <c r="BS61" s="198">
        <f t="shared" si="117"/>
        <v>0</v>
      </c>
      <c r="BT61" s="198">
        <f t="shared" si="118"/>
        <v>2.3963219788251305E-2</v>
      </c>
      <c r="BU61" s="253">
        <f t="shared" si="119"/>
        <v>1.1284231062060725E-3</v>
      </c>
    </row>
    <row r="62" spans="1:73">
      <c r="A62" s="448"/>
      <c r="B62" s="132" t="s">
        <v>28</v>
      </c>
      <c r="C62" s="163">
        <f t="shared" ref="C62:M62" si="129">IF(COUNT(C59:C61)=0,"",SUM(C59:C61))</f>
        <v>3968553.2179999952</v>
      </c>
      <c r="D62" s="164">
        <f t="shared" si="129"/>
        <v>3644046.8119999995</v>
      </c>
      <c r="E62" s="165">
        <f t="shared" si="129"/>
        <v>303664.09900000005</v>
      </c>
      <c r="F62" s="166">
        <f t="shared" si="129"/>
        <v>122678.88199999995</v>
      </c>
      <c r="G62" s="167">
        <f t="shared" si="129"/>
        <v>122664.41499999996</v>
      </c>
      <c r="H62" s="167">
        <f t="shared" si="129"/>
        <v>14.467000000000001</v>
      </c>
      <c r="I62" s="168">
        <f t="shared" si="129"/>
        <v>180985.217</v>
      </c>
      <c r="J62" s="169">
        <f t="shared" si="129"/>
        <v>145834.58500000002</v>
      </c>
      <c r="K62" s="169">
        <f t="shared" si="129"/>
        <v>1494.9789999999998</v>
      </c>
      <c r="L62" s="169">
        <f t="shared" si="129"/>
        <v>33655.653000000013</v>
      </c>
      <c r="M62" s="269">
        <f t="shared" si="129"/>
        <v>4683.5989999999993</v>
      </c>
      <c r="N62" s="262">
        <f t="shared" si="90"/>
        <v>0.91823055199861092</v>
      </c>
      <c r="O62" s="199">
        <f t="shared" si="91"/>
        <v>7.6517582685469335E-2</v>
      </c>
      <c r="P62" s="200">
        <f t="shared" si="92"/>
        <v>3.0912747104806522E-2</v>
      </c>
      <c r="Q62" s="201">
        <f t="shared" si="93"/>
        <v>3.0909101695710237E-2</v>
      </c>
      <c r="R62" s="201">
        <f t="shared" si="94"/>
        <v>3.6454090962879504E-6</v>
      </c>
      <c r="S62" s="202">
        <f t="shared" si="95"/>
        <v>4.5604835580662792E-2</v>
      </c>
      <c r="T62" s="203">
        <f t="shared" si="96"/>
        <v>3.6747544253292207E-2</v>
      </c>
      <c r="U62" s="203">
        <f t="shared" si="97"/>
        <v>3.7670630022530331E-4</v>
      </c>
      <c r="V62" s="203">
        <f t="shared" si="98"/>
        <v>8.4805850271452883E-3</v>
      </c>
      <c r="W62" s="254">
        <f t="shared" si="99"/>
        <v>1.1801779496761697E-3</v>
      </c>
      <c r="Z62" s="448"/>
      <c r="AA62" s="132" t="s">
        <v>28</v>
      </c>
      <c r="AB62" s="163">
        <f t="shared" ref="AB62:AL62" si="130">IF(COUNT(AB59:AB61)=0,"",SUM(AB59:AB61))</f>
        <v>3030665.3929999955</v>
      </c>
      <c r="AC62" s="164">
        <f t="shared" si="130"/>
        <v>2823845.8909999984</v>
      </c>
      <c r="AD62" s="165">
        <f t="shared" si="130"/>
        <v>193582.03800000006</v>
      </c>
      <c r="AE62" s="166">
        <f t="shared" si="130"/>
        <v>65465.357999999993</v>
      </c>
      <c r="AF62" s="167">
        <f t="shared" si="130"/>
        <v>65451.135999999999</v>
      </c>
      <c r="AG62" s="167">
        <f t="shared" si="130"/>
        <v>14.222000000000001</v>
      </c>
      <c r="AH62" s="168">
        <f t="shared" si="130"/>
        <v>128116.68</v>
      </c>
      <c r="AI62" s="169">
        <f t="shared" si="130"/>
        <v>103821.43999999999</v>
      </c>
      <c r="AJ62" s="169">
        <f t="shared" si="130"/>
        <v>1285.5899999999999</v>
      </c>
      <c r="AK62" s="169">
        <f t="shared" si="130"/>
        <v>23009.650000000016</v>
      </c>
      <c r="AL62" s="269">
        <f t="shared" si="130"/>
        <v>1264.8029999999999</v>
      </c>
      <c r="AM62" s="262">
        <f t="shared" si="100"/>
        <v>0.93175772473012253</v>
      </c>
      <c r="AN62" s="199">
        <f t="shared" si="101"/>
        <v>6.3874434454929074E-2</v>
      </c>
      <c r="AO62" s="200">
        <f t="shared" si="102"/>
        <v>2.160098510089797E-2</v>
      </c>
      <c r="AP62" s="201">
        <f t="shared" si="103"/>
        <v>2.1596292402049445E-2</v>
      </c>
      <c r="AQ62" s="201">
        <f t="shared" si="104"/>
        <v>4.6926988485264369E-6</v>
      </c>
      <c r="AR62" s="202">
        <f t="shared" si="105"/>
        <v>4.2273449354031073E-2</v>
      </c>
      <c r="AS62" s="203">
        <f t="shared" si="106"/>
        <v>3.4256978761099455E-2</v>
      </c>
      <c r="AT62" s="203">
        <f t="shared" si="107"/>
        <v>4.2419397501596831E-4</v>
      </c>
      <c r="AU62" s="203">
        <f t="shared" si="108"/>
        <v>7.592276617915652E-3</v>
      </c>
      <c r="AV62" s="254">
        <f t="shared" si="109"/>
        <v>4.1733508519988628E-4</v>
      </c>
      <c r="AY62" s="448"/>
      <c r="AZ62" s="132" t="s">
        <v>28</v>
      </c>
      <c r="BA62" s="163">
        <f t="shared" ref="BA62:BK62" si="131">IF(COUNT(BA59:BA61)=0,"",SUM(BA59:BA61))</f>
        <v>937887.82499999972</v>
      </c>
      <c r="BB62" s="164">
        <f t="shared" si="131"/>
        <v>820200.92100000079</v>
      </c>
      <c r="BC62" s="165">
        <f t="shared" si="131"/>
        <v>110082.06100000002</v>
      </c>
      <c r="BD62" s="166">
        <f t="shared" si="131"/>
        <v>57213.523999999976</v>
      </c>
      <c r="BE62" s="167">
        <f t="shared" si="131"/>
        <v>57213.278999999973</v>
      </c>
      <c r="BF62" s="167">
        <f t="shared" si="131"/>
        <v>0.245</v>
      </c>
      <c r="BG62" s="168">
        <f t="shared" si="131"/>
        <v>52868.537000000011</v>
      </c>
      <c r="BH62" s="169">
        <f t="shared" si="131"/>
        <v>42013.145000000019</v>
      </c>
      <c r="BI62" s="169">
        <f t="shared" si="131"/>
        <v>209.38899999999998</v>
      </c>
      <c r="BJ62" s="169">
        <f t="shared" si="131"/>
        <v>10646.002999999997</v>
      </c>
      <c r="BK62" s="269">
        <f t="shared" si="131"/>
        <v>3418.7959999999998</v>
      </c>
      <c r="BL62" s="262">
        <f t="shared" si="110"/>
        <v>0.87451921129267352</v>
      </c>
      <c r="BM62" s="199">
        <f t="shared" si="111"/>
        <v>0.11737231048926353</v>
      </c>
      <c r="BN62" s="200">
        <f t="shared" si="112"/>
        <v>6.1002523409449304E-2</v>
      </c>
      <c r="BO62" s="201">
        <f t="shared" si="113"/>
        <v>6.1002262184179638E-2</v>
      </c>
      <c r="BP62" s="201">
        <f t="shared" si="114"/>
        <v>2.6122526966377891E-7</v>
      </c>
      <c r="BQ62" s="202">
        <f t="shared" si="115"/>
        <v>5.6369787079814188E-2</v>
      </c>
      <c r="BR62" s="203">
        <f t="shared" si="116"/>
        <v>4.4795490334891629E-2</v>
      </c>
      <c r="BS62" s="203">
        <f t="shared" si="117"/>
        <v>2.2325591016175101E-4</v>
      </c>
      <c r="BT62" s="203">
        <f t="shared" si="118"/>
        <v>1.1351040834760809E-2</v>
      </c>
      <c r="BU62" s="254">
        <f t="shared" si="119"/>
        <v>3.6452077837773413E-3</v>
      </c>
    </row>
    <row r="63" spans="1:73" ht="14.5" thickBot="1">
      <c r="A63" s="449"/>
      <c r="B63" s="133" t="s">
        <v>55</v>
      </c>
      <c r="C63" s="177">
        <f t="shared" ref="C63:M63" si="132">SUM(C62,C58,C54,C50)</f>
        <v>11837113.278999999</v>
      </c>
      <c r="D63" s="178">
        <f t="shared" si="132"/>
        <v>11071187.373999998</v>
      </c>
      <c r="E63" s="179">
        <f t="shared" si="132"/>
        <v>707410.30500000005</v>
      </c>
      <c r="F63" s="180">
        <f t="shared" si="132"/>
        <v>261052.64599999995</v>
      </c>
      <c r="G63" s="181">
        <f t="shared" si="132"/>
        <v>260993.86999999994</v>
      </c>
      <c r="H63" s="181">
        <f t="shared" si="132"/>
        <v>58.776000000000003</v>
      </c>
      <c r="I63" s="182">
        <f t="shared" si="132"/>
        <v>446357.65899999999</v>
      </c>
      <c r="J63" s="183">
        <f t="shared" si="132"/>
        <v>348823.39099999995</v>
      </c>
      <c r="K63" s="183">
        <f t="shared" si="132"/>
        <v>2487.2820000000002</v>
      </c>
      <c r="L63" s="183">
        <f t="shared" si="132"/>
        <v>95046.986000000004</v>
      </c>
      <c r="M63" s="271">
        <f t="shared" si="132"/>
        <v>13667.740999999996</v>
      </c>
      <c r="N63" s="264">
        <f t="shared" si="90"/>
        <v>0.93529453618063996</v>
      </c>
      <c r="O63" s="209">
        <f t="shared" si="91"/>
        <v>5.9762062618341535E-2</v>
      </c>
      <c r="P63" s="210">
        <f t="shared" si="92"/>
        <v>2.2053742314279322E-2</v>
      </c>
      <c r="Q63" s="211">
        <f t="shared" si="93"/>
        <v>2.204877691447156E-2</v>
      </c>
      <c r="R63" s="211">
        <f t="shared" si="94"/>
        <v>4.965399807761695E-6</v>
      </c>
      <c r="S63" s="212">
        <f t="shared" si="95"/>
        <v>3.7708320304062203E-2</v>
      </c>
      <c r="T63" s="213">
        <f t="shared" si="96"/>
        <v>2.9468619821256672E-2</v>
      </c>
      <c r="U63" s="213">
        <f t="shared" si="97"/>
        <v>2.1012572418417592E-4</v>
      </c>
      <c r="V63" s="213">
        <f t="shared" si="98"/>
        <v>8.0295747586213509E-3</v>
      </c>
      <c r="W63" s="256">
        <f t="shared" si="99"/>
        <v>1.1546515335160033E-3</v>
      </c>
      <c r="Z63" s="449"/>
      <c r="AA63" s="133" t="s">
        <v>55</v>
      </c>
      <c r="AB63" s="177">
        <f t="shared" ref="AB63:AL63" si="133">SUM(AB62,AB58,AB54,AB50)</f>
        <v>9181055.8739999998</v>
      </c>
      <c r="AC63" s="178">
        <f t="shared" si="133"/>
        <v>8680439.3119999971</v>
      </c>
      <c r="AD63" s="179">
        <f t="shared" si="133"/>
        <v>457378.61000000004</v>
      </c>
      <c r="AE63" s="180">
        <f t="shared" si="133"/>
        <v>154268.24299999996</v>
      </c>
      <c r="AF63" s="181">
        <f t="shared" si="133"/>
        <v>154217.55999999994</v>
      </c>
      <c r="AG63" s="181">
        <f t="shared" si="133"/>
        <v>50.683000000000007</v>
      </c>
      <c r="AH63" s="182">
        <f t="shared" si="133"/>
        <v>303110.36699999997</v>
      </c>
      <c r="AI63" s="183">
        <f t="shared" si="133"/>
        <v>227595.38999999993</v>
      </c>
      <c r="AJ63" s="183">
        <f t="shared" si="133"/>
        <v>1397.8809999999999</v>
      </c>
      <c r="AK63" s="183">
        <f t="shared" si="133"/>
        <v>74117.09600000002</v>
      </c>
      <c r="AL63" s="271">
        <f t="shared" si="133"/>
        <v>8952.8329999999987</v>
      </c>
      <c r="AM63" s="264">
        <f t="shared" si="100"/>
        <v>0.94547287709927696</v>
      </c>
      <c r="AN63" s="209">
        <f t="shared" si="101"/>
        <v>4.9817648021864121E-2</v>
      </c>
      <c r="AO63" s="210">
        <f t="shared" si="102"/>
        <v>1.6802886848437011E-2</v>
      </c>
      <c r="AP63" s="211">
        <f t="shared" si="103"/>
        <v>1.6797366459421238E-2</v>
      </c>
      <c r="AQ63" s="211">
        <f t="shared" si="104"/>
        <v>5.5203890157699752E-6</v>
      </c>
      <c r="AR63" s="212">
        <f t="shared" si="105"/>
        <v>3.3014761173427096E-2</v>
      </c>
      <c r="AS63" s="213">
        <f t="shared" si="106"/>
        <v>2.4789674861312137E-2</v>
      </c>
      <c r="AT63" s="213">
        <f t="shared" si="107"/>
        <v>1.5225710628324185E-4</v>
      </c>
      <c r="AU63" s="213">
        <f t="shared" si="108"/>
        <v>8.0728292058317146E-3</v>
      </c>
      <c r="AV63" s="256">
        <f t="shared" si="109"/>
        <v>9.7514197962281115E-4</v>
      </c>
      <c r="AY63" s="449"/>
      <c r="AZ63" s="133" t="s">
        <v>55</v>
      </c>
      <c r="BA63" s="177">
        <f t="shared" ref="BA63:BK63" si="134">SUM(BA62,BA58,BA54,BA50)</f>
        <v>2656057.4050000003</v>
      </c>
      <c r="BB63" s="178">
        <f t="shared" si="134"/>
        <v>2390748.0620000008</v>
      </c>
      <c r="BC63" s="179">
        <f t="shared" si="134"/>
        <v>250031.69500000007</v>
      </c>
      <c r="BD63" s="180">
        <f t="shared" si="134"/>
        <v>106784.40299999998</v>
      </c>
      <c r="BE63" s="181">
        <f t="shared" si="134"/>
        <v>106776.30999999998</v>
      </c>
      <c r="BF63" s="181">
        <f t="shared" si="134"/>
        <v>8.093</v>
      </c>
      <c r="BG63" s="182">
        <f t="shared" si="134"/>
        <v>143247.29200000002</v>
      </c>
      <c r="BH63" s="183">
        <f t="shared" si="134"/>
        <v>121228.00100000005</v>
      </c>
      <c r="BI63" s="183">
        <f t="shared" si="134"/>
        <v>1089.4010000000003</v>
      </c>
      <c r="BJ63" s="183">
        <f t="shared" si="134"/>
        <v>20929.889999999996</v>
      </c>
      <c r="BK63" s="271">
        <f t="shared" si="134"/>
        <v>4714.9079999999994</v>
      </c>
      <c r="BL63" s="264">
        <f t="shared" si="110"/>
        <v>0.90011159303238053</v>
      </c>
      <c r="BM63" s="209">
        <f t="shared" si="111"/>
        <v>9.4136404781507366E-2</v>
      </c>
      <c r="BN63" s="210">
        <f t="shared" si="112"/>
        <v>4.0204102064578667E-2</v>
      </c>
      <c r="BO63" s="211">
        <f t="shared" si="113"/>
        <v>4.0201055067181413E-2</v>
      </c>
      <c r="BP63" s="211">
        <f t="shared" si="114"/>
        <v>3.0469973972569313E-6</v>
      </c>
      <c r="BQ63" s="212">
        <f t="shared" si="115"/>
        <v>5.3932302716928664E-2</v>
      </c>
      <c r="BR63" s="213">
        <f t="shared" si="116"/>
        <v>4.5642086188268975E-2</v>
      </c>
      <c r="BS63" s="213">
        <f t="shared" si="117"/>
        <v>4.1015717429495848E-4</v>
      </c>
      <c r="BT63" s="213">
        <f t="shared" si="118"/>
        <v>7.8800593543647424E-3</v>
      </c>
      <c r="BU63" s="256">
        <f t="shared" si="119"/>
        <v>1.7751528980978477E-3</v>
      </c>
    </row>
    <row r="65" spans="1:148" ht="14.5" thickBot="1"/>
    <row r="66" spans="1:148" ht="16.399999999999999" customHeight="1" thickBot="1">
      <c r="A66" s="465" t="s">
        <v>63</v>
      </c>
      <c r="B66" s="466"/>
      <c r="C66" s="469" t="s">
        <v>61</v>
      </c>
      <c r="D66" s="470"/>
      <c r="E66" s="470"/>
      <c r="F66" s="470"/>
      <c r="G66" s="470"/>
      <c r="H66" s="470"/>
      <c r="I66" s="470"/>
      <c r="J66" s="470"/>
      <c r="K66" s="470"/>
      <c r="L66" s="470"/>
      <c r="M66" s="471"/>
      <c r="N66" s="470" t="s">
        <v>62</v>
      </c>
      <c r="O66" s="470"/>
      <c r="P66" s="470"/>
      <c r="Q66" s="470"/>
      <c r="R66" s="470"/>
      <c r="S66" s="470"/>
      <c r="T66" s="470"/>
      <c r="U66" s="470"/>
      <c r="V66" s="470"/>
      <c r="W66" s="472"/>
      <c r="Z66" s="465" t="s">
        <v>64</v>
      </c>
      <c r="AA66" s="466"/>
      <c r="AB66" s="469" t="s">
        <v>61</v>
      </c>
      <c r="AC66" s="470"/>
      <c r="AD66" s="470"/>
      <c r="AE66" s="470"/>
      <c r="AF66" s="470"/>
      <c r="AG66" s="470"/>
      <c r="AH66" s="470"/>
      <c r="AI66" s="470"/>
      <c r="AJ66" s="470"/>
      <c r="AK66" s="470"/>
      <c r="AL66" s="471"/>
      <c r="AM66" s="470" t="s">
        <v>62</v>
      </c>
      <c r="AN66" s="470"/>
      <c r="AO66" s="470"/>
      <c r="AP66" s="470"/>
      <c r="AQ66" s="470"/>
      <c r="AR66" s="470"/>
      <c r="AS66" s="470"/>
      <c r="AT66" s="470"/>
      <c r="AU66" s="470"/>
      <c r="AV66" s="472"/>
      <c r="AY66" s="465" t="s">
        <v>65</v>
      </c>
      <c r="AZ66" s="466"/>
      <c r="BA66" s="469" t="s">
        <v>61</v>
      </c>
      <c r="BB66" s="470"/>
      <c r="BC66" s="470"/>
      <c r="BD66" s="470"/>
      <c r="BE66" s="470"/>
      <c r="BF66" s="470"/>
      <c r="BG66" s="470"/>
      <c r="BH66" s="470"/>
      <c r="BI66" s="470"/>
      <c r="BJ66" s="470"/>
      <c r="BK66" s="471"/>
      <c r="BL66" s="470" t="s">
        <v>62</v>
      </c>
      <c r="BM66" s="470"/>
      <c r="BN66" s="470"/>
      <c r="BO66" s="470"/>
      <c r="BP66" s="470"/>
      <c r="BQ66" s="470"/>
      <c r="BR66" s="470"/>
      <c r="BS66" s="470"/>
      <c r="BT66" s="470"/>
      <c r="BU66" s="472"/>
      <c r="DV66" s="453" t="s">
        <v>66</v>
      </c>
      <c r="DW66" s="454"/>
      <c r="DX66" s="460" t="s">
        <v>61</v>
      </c>
      <c r="DY66" s="461"/>
      <c r="DZ66" s="461"/>
      <c r="EA66" s="461"/>
      <c r="EB66" s="461"/>
      <c r="EC66" s="461"/>
      <c r="ED66" s="461"/>
      <c r="EE66" s="461"/>
      <c r="EF66" s="461"/>
      <c r="EG66" s="461"/>
      <c r="EH66" s="462"/>
      <c r="EI66" s="463" t="s">
        <v>62</v>
      </c>
      <c r="EJ66" s="461"/>
      <c r="EK66" s="461"/>
      <c r="EL66" s="461"/>
      <c r="EM66" s="461"/>
      <c r="EN66" s="461"/>
      <c r="EO66" s="461"/>
      <c r="EP66" s="461"/>
      <c r="EQ66" s="461"/>
      <c r="ER66" s="464"/>
    </row>
    <row r="67" spans="1:148" ht="66" thickBot="1">
      <c r="A67" s="467"/>
      <c r="B67" s="468"/>
      <c r="C67" s="135" t="s">
        <v>52</v>
      </c>
      <c r="D67" s="136" t="s">
        <v>53</v>
      </c>
      <c r="E67" s="137" t="s">
        <v>51</v>
      </c>
      <c r="F67" s="138" t="s">
        <v>30</v>
      </c>
      <c r="G67" s="139" t="s">
        <v>59</v>
      </c>
      <c r="H67" s="139" t="s">
        <v>56</v>
      </c>
      <c r="I67" s="140" t="s">
        <v>31</v>
      </c>
      <c r="J67" s="141" t="s">
        <v>57</v>
      </c>
      <c r="K67" s="141" t="s">
        <v>58</v>
      </c>
      <c r="L67" s="141" t="s">
        <v>54</v>
      </c>
      <c r="M67" s="265" t="s">
        <v>60</v>
      </c>
      <c r="N67" s="258" t="s">
        <v>53</v>
      </c>
      <c r="O67" s="137" t="s">
        <v>51</v>
      </c>
      <c r="P67" s="138" t="s">
        <v>30</v>
      </c>
      <c r="Q67" s="139" t="s">
        <v>59</v>
      </c>
      <c r="R67" s="139" t="s">
        <v>56</v>
      </c>
      <c r="S67" s="140" t="s">
        <v>31</v>
      </c>
      <c r="T67" s="141" t="s">
        <v>57</v>
      </c>
      <c r="U67" s="141" t="s">
        <v>58</v>
      </c>
      <c r="V67" s="141" t="s">
        <v>54</v>
      </c>
      <c r="W67" s="250" t="s">
        <v>60</v>
      </c>
      <c r="Z67" s="467"/>
      <c r="AA67" s="468"/>
      <c r="AB67" s="135" t="s">
        <v>52</v>
      </c>
      <c r="AC67" s="136" t="s">
        <v>53</v>
      </c>
      <c r="AD67" s="137" t="s">
        <v>51</v>
      </c>
      <c r="AE67" s="138" t="s">
        <v>30</v>
      </c>
      <c r="AF67" s="139" t="s">
        <v>59</v>
      </c>
      <c r="AG67" s="139" t="s">
        <v>56</v>
      </c>
      <c r="AH67" s="140" t="s">
        <v>31</v>
      </c>
      <c r="AI67" s="141" t="s">
        <v>57</v>
      </c>
      <c r="AJ67" s="141" t="s">
        <v>58</v>
      </c>
      <c r="AK67" s="141" t="s">
        <v>54</v>
      </c>
      <c r="AL67" s="265" t="s">
        <v>60</v>
      </c>
      <c r="AM67" s="258" t="s">
        <v>53</v>
      </c>
      <c r="AN67" s="137" t="s">
        <v>51</v>
      </c>
      <c r="AO67" s="138" t="s">
        <v>30</v>
      </c>
      <c r="AP67" s="139" t="s">
        <v>59</v>
      </c>
      <c r="AQ67" s="139" t="s">
        <v>56</v>
      </c>
      <c r="AR67" s="140" t="s">
        <v>31</v>
      </c>
      <c r="AS67" s="141" t="s">
        <v>57</v>
      </c>
      <c r="AT67" s="141" t="s">
        <v>58</v>
      </c>
      <c r="AU67" s="141" t="s">
        <v>54</v>
      </c>
      <c r="AV67" s="250" t="s">
        <v>60</v>
      </c>
      <c r="AY67" s="467"/>
      <c r="AZ67" s="468"/>
      <c r="BA67" s="135" t="s">
        <v>52</v>
      </c>
      <c r="BB67" s="136" t="s">
        <v>53</v>
      </c>
      <c r="BC67" s="137" t="s">
        <v>51</v>
      </c>
      <c r="BD67" s="138" t="s">
        <v>30</v>
      </c>
      <c r="BE67" s="139" t="s">
        <v>59</v>
      </c>
      <c r="BF67" s="139" t="s">
        <v>56</v>
      </c>
      <c r="BG67" s="140" t="s">
        <v>31</v>
      </c>
      <c r="BH67" s="141" t="s">
        <v>57</v>
      </c>
      <c r="BI67" s="141" t="s">
        <v>58</v>
      </c>
      <c r="BJ67" s="141" t="s">
        <v>54</v>
      </c>
      <c r="BK67" s="265" t="s">
        <v>60</v>
      </c>
      <c r="BL67" s="258" t="s">
        <v>53</v>
      </c>
      <c r="BM67" s="137" t="s">
        <v>51</v>
      </c>
      <c r="BN67" s="138" t="s">
        <v>30</v>
      </c>
      <c r="BO67" s="139" t="s">
        <v>59</v>
      </c>
      <c r="BP67" s="139" t="s">
        <v>56</v>
      </c>
      <c r="BQ67" s="140" t="s">
        <v>31</v>
      </c>
      <c r="BR67" s="141" t="s">
        <v>57</v>
      </c>
      <c r="BS67" s="141" t="s">
        <v>58</v>
      </c>
      <c r="BT67" s="141" t="s">
        <v>54</v>
      </c>
      <c r="BU67" s="250" t="s">
        <v>60</v>
      </c>
      <c r="DV67" s="455"/>
      <c r="DW67" s="456"/>
      <c r="DX67" s="135" t="s">
        <v>52</v>
      </c>
      <c r="DY67" s="136" t="s">
        <v>53</v>
      </c>
      <c r="DZ67" s="137" t="s">
        <v>51</v>
      </c>
      <c r="EA67" s="138" t="s">
        <v>30</v>
      </c>
      <c r="EB67" s="139" t="s">
        <v>59</v>
      </c>
      <c r="EC67" s="139" t="s">
        <v>56</v>
      </c>
      <c r="ED67" s="140" t="s">
        <v>31</v>
      </c>
      <c r="EE67" s="141" t="s">
        <v>57</v>
      </c>
      <c r="EF67" s="141" t="s">
        <v>58</v>
      </c>
      <c r="EG67" s="141" t="s">
        <v>54</v>
      </c>
      <c r="EH67" s="265" t="s">
        <v>60</v>
      </c>
      <c r="EI67" s="258" t="s">
        <v>53</v>
      </c>
      <c r="EJ67" s="137" t="s">
        <v>51</v>
      </c>
      <c r="EK67" s="138" t="s">
        <v>30</v>
      </c>
      <c r="EL67" s="139" t="s">
        <v>59</v>
      </c>
      <c r="EM67" s="139" t="s">
        <v>56</v>
      </c>
      <c r="EN67" s="140" t="s">
        <v>31</v>
      </c>
      <c r="EO67" s="141" t="s">
        <v>57</v>
      </c>
      <c r="EP67" s="141" t="s">
        <v>58</v>
      </c>
      <c r="EQ67" s="141" t="s">
        <v>54</v>
      </c>
      <c r="ER67" s="250" t="s">
        <v>60</v>
      </c>
    </row>
    <row r="68" spans="1:148" ht="14.25" customHeight="1">
      <c r="A68" s="447">
        <v>2019</v>
      </c>
      <c r="B68" s="134" t="s">
        <v>13</v>
      </c>
      <c r="C68" s="142">
        <v>1035717.9430000017</v>
      </c>
      <c r="D68" s="143">
        <v>979573.46500000055</v>
      </c>
      <c r="E68" s="144">
        <v>52818.181999999942</v>
      </c>
      <c r="F68" s="145">
        <v>11307.316000000001</v>
      </c>
      <c r="G68" s="146">
        <v>11307.113000000001</v>
      </c>
      <c r="H68" s="146">
        <v>0.20300000000000001</v>
      </c>
      <c r="I68" s="147">
        <v>41510.865999999951</v>
      </c>
      <c r="J68" s="148">
        <v>34030.942999999999</v>
      </c>
      <c r="K68" s="148">
        <v>0</v>
      </c>
      <c r="L68" s="148">
        <v>7479.922999999997</v>
      </c>
      <c r="M68" s="266">
        <v>154.59100000000001</v>
      </c>
      <c r="N68" s="259">
        <f t="shared" ref="N68:N84" si="135">IF(AND(ISNUMBER($C68),ISNUMBER(D68)),IF($C68=0,0,D68/$C68),"")</f>
        <v>0.94579172990150551</v>
      </c>
      <c r="O68" s="184">
        <f t="shared" ref="O68:O84" si="136">IF(AND(ISNUMBER($C68),ISNUMBER(E68)),IF($C68=0,0,E68/$C68),"")</f>
        <v>5.0996685301221874E-2</v>
      </c>
      <c r="P68" s="185">
        <f t="shared" ref="P68:P84" si="137">IF(AND(ISNUMBER($C68),ISNUMBER(F68)),IF($C68=0,0,F68/$C68),"")</f>
        <v>1.0917370000608342E-2</v>
      </c>
      <c r="Q68" s="186">
        <f t="shared" ref="Q68:Q84" si="138">IF(AND(ISNUMBER($C68),ISNUMBER(G68)),IF($C68=0,0,G68/$C68),"")</f>
        <v>1.0917174001300451E-2</v>
      </c>
      <c r="R68" s="186">
        <f t="shared" ref="R68:R84" si="139">IF(AND(ISNUMBER($C68),ISNUMBER(H68)),IF($C68=0,0,H68/$C68),"")</f>
        <v>1.9599930789265052E-7</v>
      </c>
      <c r="S68" s="187">
        <f t="shared" ref="S68:S84" si="140">IF(AND(ISNUMBER($C68),ISNUMBER(I68)),IF($C68=0,0,I68/$C68),"")</f>
        <v>4.0079315300613538E-2</v>
      </c>
      <c r="T68" s="188">
        <f t="shared" ref="T68:T84" si="141">IF(AND(ISNUMBER($C68),ISNUMBER(J68)),IF($C68=0,0,J68/$C68),"")</f>
        <v>3.2857346181942068E-2</v>
      </c>
      <c r="U68" s="188">
        <f t="shared" ref="U68:U84" si="142">IF(AND(ISNUMBER($C68),ISNUMBER(K68)),IF($C68=0,0,K68/$C68),"")</f>
        <v>0</v>
      </c>
      <c r="V68" s="188">
        <f t="shared" ref="V68:V84" si="143">IF(AND(ISNUMBER($C68),ISNUMBER(L68)),IF($C68=0,0,L68/$C68),"")</f>
        <v>7.2219691186715153E-3</v>
      </c>
      <c r="W68" s="251">
        <f t="shared" ref="W68:W84" si="144">IF(AND(ISNUMBER($C68),ISNUMBER(M68)),IF($C68=0,0,M68/$C68),"")</f>
        <v>1.4925974880016128E-4</v>
      </c>
      <c r="Z68" s="447">
        <v>2019</v>
      </c>
      <c r="AA68" s="134" t="s">
        <v>13</v>
      </c>
      <c r="AB68" s="142">
        <v>801554.50800000189</v>
      </c>
      <c r="AC68" s="143">
        <v>768913.1890000006</v>
      </c>
      <c r="AD68" s="144">
        <v>30219.97099999998</v>
      </c>
      <c r="AE68" s="145">
        <v>1572.3969999999999</v>
      </c>
      <c r="AF68" s="146">
        <v>1572.317</v>
      </c>
      <c r="AG68" s="146">
        <v>0.08</v>
      </c>
      <c r="AH68" s="147">
        <v>28647.57399999995</v>
      </c>
      <c r="AI68" s="148">
        <v>24360.592999999993</v>
      </c>
      <c r="AJ68" s="148">
        <v>0</v>
      </c>
      <c r="AK68" s="148">
        <v>4286.980999999997</v>
      </c>
      <c r="AL68" s="266">
        <v>98.373999999999995</v>
      </c>
      <c r="AM68" s="259">
        <f t="shared" ref="AM68:AM84" si="145">IF(AND(ISNUMBER($AB68),ISNUMBER(AC68)),IF($AB68=0,0,AC68/$AB68),"")</f>
        <v>0.95927748060272744</v>
      </c>
      <c r="AN68" s="184">
        <f t="shared" ref="AN68:AN84" si="146">IF(AND(ISNUMBER($AB68),ISNUMBER(AD68)),IF($AB68=0,0,AD68/$AB68),"")</f>
        <v>3.770170424891417E-2</v>
      </c>
      <c r="AO68" s="185">
        <f t="shared" ref="AO68:AO84" si="147">IF(AND(ISNUMBER($AB68),ISNUMBER(AE68)),IF($AB68=0,0,AE68/$AB68),"")</f>
        <v>1.9616844323205982E-3</v>
      </c>
      <c r="AP68" s="186">
        <f t="shared" ref="AP68:AP84" si="148">IF(AND(ISNUMBER($AB68),ISNUMBER(AF68)),IF($AB68=0,0,AF68/$AB68),"")</f>
        <v>1.9615846262572528E-3</v>
      </c>
      <c r="AQ68" s="186">
        <f t="shared" ref="AQ68:AQ84" si="149">IF(AND(ISNUMBER($AB68),ISNUMBER(AG68)),IF($AB68=0,0,AG68/$AB68),"")</f>
        <v>9.9806063345101688E-8</v>
      </c>
      <c r="AR68" s="187">
        <f t="shared" ref="AR68:AR84" si="150">IF(AND(ISNUMBER($AB68),ISNUMBER(AH68)),IF($AB68=0,0,AH68/$AB68),"")</f>
        <v>3.5740019816593534E-2</v>
      </c>
      <c r="AS68" s="188">
        <f t="shared" ref="AS68:AS84" si="151">IF(AND(ISNUMBER($AB68),ISNUMBER(AI68)),IF($AB68=0,0,AI68/$AB68),"")</f>
        <v>3.0391686101028E-2</v>
      </c>
      <c r="AT68" s="188">
        <f t="shared" ref="AT68:AT84" si="152">IF(AND(ISNUMBER($AB68),ISNUMBER(AJ68)),IF($AB68=0,0,AJ68/$AB68),"")</f>
        <v>0</v>
      </c>
      <c r="AU68" s="188">
        <f t="shared" ref="AU68:AU84" si="153">IF(AND(ISNUMBER($AB68),ISNUMBER(AK68)),IF($AB68=0,0,AK68/$AB68),"")</f>
        <v>5.3483337155655879E-3</v>
      </c>
      <c r="AV68" s="251">
        <f t="shared" ref="AV68:AV84" si="154">IF(AND(ISNUMBER($AB68),ISNUMBER(AL68)),IF($AB68=0,0,AL68/$AB68),"")</f>
        <v>1.227290209438879E-4</v>
      </c>
      <c r="AY68" s="447">
        <v>2019</v>
      </c>
      <c r="AZ68" s="134" t="s">
        <v>13</v>
      </c>
      <c r="BA68" s="142">
        <v>234163.43499999985</v>
      </c>
      <c r="BB68" s="143">
        <v>210660.27599999993</v>
      </c>
      <c r="BC68" s="144">
        <v>22598.210999999959</v>
      </c>
      <c r="BD68" s="145">
        <v>9734.9189999999999</v>
      </c>
      <c r="BE68" s="146">
        <v>9734.7960000000003</v>
      </c>
      <c r="BF68" s="146">
        <v>0.123</v>
      </c>
      <c r="BG68" s="147">
        <v>12863.291999999999</v>
      </c>
      <c r="BH68" s="148">
        <v>9670.350000000004</v>
      </c>
      <c r="BI68" s="148">
        <v>0</v>
      </c>
      <c r="BJ68" s="148">
        <v>3192.942</v>
      </c>
      <c r="BK68" s="266">
        <v>56.217000000000013</v>
      </c>
      <c r="BL68" s="259">
        <f t="shared" ref="BL68:BL84" si="155">IF(AND(ISNUMBER($BA68),ISNUMBER(BB68)),IF($BA68=0,0,BB68/$BA68),"")</f>
        <v>0.89962925253466686</v>
      </c>
      <c r="BM68" s="184">
        <f t="shared" ref="BM68:BM84" si="156">IF(AND(ISNUMBER($BA68),ISNUMBER(BC68)),IF($BA68=0,0,BC68/$BA68),"")</f>
        <v>9.6506147511886187E-2</v>
      </c>
      <c r="BN68" s="185">
        <f t="shared" ref="BN68:BN84" si="157">IF(AND(ISNUMBER($BA68),ISNUMBER(BD68)),IF($BA68=0,0,BD68/$BA68),"")</f>
        <v>4.157318156867662E-2</v>
      </c>
      <c r="BO68" s="186">
        <f t="shared" ref="BO68:BO84" si="158">IF(AND(ISNUMBER($BA68),ISNUMBER(BE68)),IF($BA68=0,0,BE68/$BA68),"")</f>
        <v>4.1572656294523551E-2</v>
      </c>
      <c r="BP68" s="186">
        <f t="shared" ref="BP68:BP84" si="159">IF(AND(ISNUMBER($BA68),ISNUMBER(BF68)),IF($BA68=0,0,BF68/$BA68),"")</f>
        <v>5.2527415307176404E-7</v>
      </c>
      <c r="BQ68" s="187">
        <f t="shared" ref="BQ68:BQ84" si="160">IF(AND(ISNUMBER($BA68),ISNUMBER(BG68)),IF($BA68=0,0,BG68/$BA68),"")</f>
        <v>5.493296594320974E-2</v>
      </c>
      <c r="BR68" s="188">
        <f t="shared" ref="BR68:BR84" si="161">IF(AND(ISNUMBER($BA68),ISNUMBER(BH68)),IF($BA68=0,0,BH68/$BA68),"")</f>
        <v>4.129743826144338E-2</v>
      </c>
      <c r="BS68" s="188">
        <f t="shared" ref="BS68:BS84" si="162">IF(AND(ISNUMBER($BA68),ISNUMBER(BI68)),IF($BA68=0,0,BI68/$BA68),"")</f>
        <v>0</v>
      </c>
      <c r="BT68" s="188">
        <f t="shared" ref="BT68:BT84" si="163">IF(AND(ISNUMBER($BA68),ISNUMBER(BJ68)),IF($BA68=0,0,BJ68/$BA68),"")</f>
        <v>1.3635527681766379E-2</v>
      </c>
      <c r="BU68" s="251">
        <f t="shared" ref="BU68:BU84" si="164">IF(AND(ISNUMBER($BA68),ISNUMBER(BK68)),IF($BA68=0,0,BK68/$BA68),"")</f>
        <v>2.4007591108321437E-4</v>
      </c>
      <c r="DV68" s="450">
        <v>2019</v>
      </c>
      <c r="DW68" s="134" t="s">
        <v>13</v>
      </c>
      <c r="DX68" s="142">
        <v>2626.9809999999993</v>
      </c>
      <c r="DY68" s="143">
        <v>2582.6039999999994</v>
      </c>
      <c r="DZ68" s="144">
        <v>24.392000000000003</v>
      </c>
      <c r="EA68" s="145">
        <v>13.606</v>
      </c>
      <c r="EB68" s="146">
        <v>13.606</v>
      </c>
      <c r="EC68" s="146">
        <v>0</v>
      </c>
      <c r="ED68" s="147">
        <v>10.786000000000001</v>
      </c>
      <c r="EE68" s="148">
        <v>1.2409999999999999</v>
      </c>
      <c r="EF68" s="148">
        <v>0</v>
      </c>
      <c r="EG68" s="148">
        <v>9.5450000000000017</v>
      </c>
      <c r="EH68" s="266">
        <v>3.6999999999999998E-2</v>
      </c>
      <c r="EI68" s="259">
        <f t="shared" ref="EI68:EI84" si="165">IF(AND(ISNUMBER($DX68),ISNUMBER(DY68)),IF($DX68=0,0,DY68/$DX68),"")</f>
        <v>0.98310722460497435</v>
      </c>
      <c r="EJ68" s="184">
        <f t="shared" ref="EJ68:EJ84" si="166">IF(AND(ISNUMBER($DX68),ISNUMBER(DZ68)),IF($DX68=0,0,DZ68/$DX68),"")</f>
        <v>9.2851832578918578E-3</v>
      </c>
      <c r="EK68" s="185">
        <f t="shared" ref="EK68:EK84" si="167">IF(AND(ISNUMBER($DX68),ISNUMBER(EA68)),IF($DX68=0,0,EA68/$DX68),"")</f>
        <v>5.1793294279631266E-3</v>
      </c>
      <c r="EL68" s="186">
        <f t="shared" ref="EL68:EL84" si="168">IF(AND(ISNUMBER($DX68),ISNUMBER(EB68)),IF($DX68=0,0,EB68/$DX68),"")</f>
        <v>5.1793294279631266E-3</v>
      </c>
      <c r="EM68" s="186">
        <f t="shared" ref="EM68:EM84" si="169">IF(AND(ISNUMBER($DX68),ISNUMBER(EC68)),IF($DX68=0,0,EC68/$DX68),"")</f>
        <v>0</v>
      </c>
      <c r="EN68" s="187">
        <f t="shared" ref="EN68:EN84" si="170">IF(AND(ISNUMBER($DX68),ISNUMBER(ED68)),IF($DX68=0,0,ED68/$DX68),"")</f>
        <v>4.1058538299287295E-3</v>
      </c>
      <c r="EO68" s="188">
        <f t="shared" ref="EO68:EO84" si="171">IF(AND(ISNUMBER($DX68),ISNUMBER(EE68)),IF($DX68=0,0,EE68/$DX68),"")</f>
        <v>4.7240539615627224E-4</v>
      </c>
      <c r="EP68" s="188">
        <f t="shared" ref="EP68:EP84" si="172">IF(AND(ISNUMBER($DX68),ISNUMBER(EF68)),IF($DX68=0,0,EF68/$DX68),"")</f>
        <v>0</v>
      </c>
      <c r="EQ68" s="188">
        <f t="shared" ref="EQ68:EQ84" si="173">IF(AND(ISNUMBER($DX68),ISNUMBER(EG68)),IF($DX68=0,0,EG68/$DX68),"")</f>
        <v>3.6334484337724577E-3</v>
      </c>
      <c r="ER68" s="251">
        <f t="shared" ref="ER68:ER84" si="174">IF(AND(ISNUMBER($DX68),ISNUMBER(EH68)),IF($DX68=0,0,EH68/$DX68),"")</f>
        <v>1.4084608910380398E-5</v>
      </c>
    </row>
    <row r="69" spans="1:148" ht="14.25" customHeight="1">
      <c r="A69" s="448"/>
      <c r="B69" s="130" t="s">
        <v>14</v>
      </c>
      <c r="C69" s="149">
        <v>1559039.5510000007</v>
      </c>
      <c r="D69" s="150">
        <v>1428283.8239999991</v>
      </c>
      <c r="E69" s="151">
        <v>119627.33500000011</v>
      </c>
      <c r="F69" s="152">
        <v>30212.424999999996</v>
      </c>
      <c r="G69" s="153">
        <v>30211.755999999994</v>
      </c>
      <c r="H69" s="153">
        <v>0.66900000000000004</v>
      </c>
      <c r="I69" s="154">
        <v>89414.91</v>
      </c>
      <c r="J69" s="155">
        <v>42732.651000000013</v>
      </c>
      <c r="K69" s="155">
        <v>0</v>
      </c>
      <c r="L69" s="155">
        <v>46682.258999999976</v>
      </c>
      <c r="M69" s="267">
        <v>1398.3510000000001</v>
      </c>
      <c r="N69" s="260">
        <f t="shared" si="135"/>
        <v>0.91613059019822041</v>
      </c>
      <c r="O69" s="189">
        <f t="shared" si="136"/>
        <v>7.6731430529308017E-2</v>
      </c>
      <c r="P69" s="190">
        <f t="shared" si="137"/>
        <v>1.9378870138747353E-2</v>
      </c>
      <c r="Q69" s="191">
        <f t="shared" si="138"/>
        <v>1.9378441028402096E-2</v>
      </c>
      <c r="R69" s="191">
        <f t="shared" si="139"/>
        <v>4.2911034525768726E-7</v>
      </c>
      <c r="S69" s="192">
        <f t="shared" si="140"/>
        <v>5.7352560390560588E-2</v>
      </c>
      <c r="T69" s="193">
        <f t="shared" si="141"/>
        <v>2.740960033540547E-2</v>
      </c>
      <c r="U69" s="193">
        <f t="shared" si="142"/>
        <v>0</v>
      </c>
      <c r="V69" s="193">
        <f t="shared" si="143"/>
        <v>2.9942960055155107E-2</v>
      </c>
      <c r="W69" s="252">
        <f t="shared" si="144"/>
        <v>8.9693106188554899E-4</v>
      </c>
      <c r="Z69" s="448"/>
      <c r="AA69" s="130" t="s">
        <v>14</v>
      </c>
      <c r="AB69" s="149">
        <v>1213856.2130000007</v>
      </c>
      <c r="AC69" s="150">
        <v>1122835.0479999988</v>
      </c>
      <c r="AD69" s="151">
        <v>82546.913000000102</v>
      </c>
      <c r="AE69" s="152">
        <v>23761.996999999999</v>
      </c>
      <c r="AF69" s="153">
        <v>23761.844000000001</v>
      </c>
      <c r="AG69" s="153">
        <v>0.153</v>
      </c>
      <c r="AH69" s="154">
        <v>58784.915999999997</v>
      </c>
      <c r="AI69" s="155">
        <v>29008.653000000024</v>
      </c>
      <c r="AJ69" s="155">
        <v>0</v>
      </c>
      <c r="AK69" s="155">
        <v>29776.262999999977</v>
      </c>
      <c r="AL69" s="267">
        <v>282.66200000000003</v>
      </c>
      <c r="AM69" s="260">
        <f t="shared" si="145"/>
        <v>0.92501487076871614</v>
      </c>
      <c r="AN69" s="189">
        <f t="shared" si="146"/>
        <v>6.8003864144657186E-2</v>
      </c>
      <c r="AO69" s="190">
        <f t="shared" si="147"/>
        <v>1.9575627447070608E-2</v>
      </c>
      <c r="AP69" s="191">
        <f t="shared" si="148"/>
        <v>1.9575501402487764E-2</v>
      </c>
      <c r="AQ69" s="191">
        <f t="shared" si="149"/>
        <v>1.2604458284384949E-7</v>
      </c>
      <c r="AR69" s="192">
        <f t="shared" si="150"/>
        <v>4.8428236697586488E-2</v>
      </c>
      <c r="AS69" s="193">
        <f t="shared" si="151"/>
        <v>2.3897931805535857E-2</v>
      </c>
      <c r="AT69" s="193">
        <f t="shared" si="152"/>
        <v>0</v>
      </c>
      <c r="AU69" s="193">
        <f t="shared" si="153"/>
        <v>2.4530304892050638E-2</v>
      </c>
      <c r="AV69" s="252">
        <f t="shared" si="154"/>
        <v>2.32862835789596E-4</v>
      </c>
      <c r="AY69" s="448"/>
      <c r="AZ69" s="130" t="s">
        <v>14</v>
      </c>
      <c r="BA69" s="149">
        <v>345183.33799999993</v>
      </c>
      <c r="BB69" s="150">
        <v>305448.77600000025</v>
      </c>
      <c r="BC69" s="151">
        <v>37080.421999999999</v>
      </c>
      <c r="BD69" s="152">
        <v>6450.4279999999926</v>
      </c>
      <c r="BE69" s="153">
        <v>6449.911999999993</v>
      </c>
      <c r="BF69" s="153">
        <v>0.51600000000000001</v>
      </c>
      <c r="BG69" s="154">
        <v>30629.994000000006</v>
      </c>
      <c r="BH69" s="155">
        <v>13723.997999999985</v>
      </c>
      <c r="BI69" s="155">
        <v>0</v>
      </c>
      <c r="BJ69" s="155">
        <v>16905.995999999996</v>
      </c>
      <c r="BK69" s="267">
        <v>1115.6890000000001</v>
      </c>
      <c r="BL69" s="260">
        <f t="shared" si="155"/>
        <v>0.88488852842601662</v>
      </c>
      <c r="BM69" s="189">
        <f t="shared" si="156"/>
        <v>0.10742239823870063</v>
      </c>
      <c r="BN69" s="190">
        <f t="shared" si="157"/>
        <v>1.8686962231068041E-2</v>
      </c>
      <c r="BO69" s="191">
        <f t="shared" si="158"/>
        <v>1.8685467373283221E-2</v>
      </c>
      <c r="BP69" s="191">
        <f t="shared" si="159"/>
        <v>1.4948577848215841E-6</v>
      </c>
      <c r="BQ69" s="192">
        <f t="shared" si="160"/>
        <v>8.873543600763259E-2</v>
      </c>
      <c r="BR69" s="193">
        <f t="shared" si="161"/>
        <v>3.975857606429424E-2</v>
      </c>
      <c r="BS69" s="193">
        <f t="shared" si="162"/>
        <v>0</v>
      </c>
      <c r="BT69" s="193">
        <f t="shared" si="163"/>
        <v>4.897685994333828E-2</v>
      </c>
      <c r="BU69" s="252">
        <f t="shared" si="164"/>
        <v>3.2321635408717217E-3</v>
      </c>
      <c r="DV69" s="451"/>
      <c r="DW69" s="130" t="s">
        <v>14</v>
      </c>
      <c r="DX69" s="149">
        <v>6394.36</v>
      </c>
      <c r="DY69" s="150">
        <v>6048.1390000000029</v>
      </c>
      <c r="DZ69" s="151">
        <v>291.62200000000007</v>
      </c>
      <c r="EA69" s="152">
        <v>20.544999999999998</v>
      </c>
      <c r="EB69" s="153">
        <v>20.045999999999999</v>
      </c>
      <c r="EC69" s="153">
        <v>0.499</v>
      </c>
      <c r="ED69" s="154">
        <v>271.07699999999994</v>
      </c>
      <c r="EE69" s="155">
        <v>91.221999999999994</v>
      </c>
      <c r="EF69" s="155">
        <v>0</v>
      </c>
      <c r="EG69" s="155">
        <v>179.85500000000002</v>
      </c>
      <c r="EH69" s="267">
        <v>1.58</v>
      </c>
      <c r="EI69" s="260">
        <f t="shared" si="165"/>
        <v>0.94585525369231682</v>
      </c>
      <c r="EJ69" s="189">
        <f t="shared" si="166"/>
        <v>4.5606127900212075E-2</v>
      </c>
      <c r="EK69" s="190">
        <f t="shared" si="167"/>
        <v>3.212987695406577E-3</v>
      </c>
      <c r="EL69" s="191">
        <f t="shared" si="168"/>
        <v>3.1349501748415792E-3</v>
      </c>
      <c r="EM69" s="191">
        <f t="shared" si="169"/>
        <v>7.8037520564997912E-5</v>
      </c>
      <c r="EN69" s="192">
        <f t="shared" si="170"/>
        <v>4.2393140204805481E-2</v>
      </c>
      <c r="EO69" s="193">
        <f t="shared" si="171"/>
        <v>1.4266009420802082E-2</v>
      </c>
      <c r="EP69" s="193">
        <f t="shared" si="172"/>
        <v>0</v>
      </c>
      <c r="EQ69" s="193">
        <f t="shared" si="173"/>
        <v>2.8127130784003408E-2</v>
      </c>
      <c r="ER69" s="252">
        <f t="shared" si="174"/>
        <v>2.4709275048636611E-4</v>
      </c>
    </row>
    <row r="70" spans="1:148" ht="14.25" customHeight="1">
      <c r="A70" s="448"/>
      <c r="B70" s="131" t="s">
        <v>15</v>
      </c>
      <c r="C70" s="156">
        <v>1363018.918000001</v>
      </c>
      <c r="D70" s="157">
        <v>1218806.0590000004</v>
      </c>
      <c r="E70" s="158">
        <v>133267.05199999997</v>
      </c>
      <c r="F70" s="159">
        <v>81002.646000000022</v>
      </c>
      <c r="G70" s="160">
        <v>81002.646000000022</v>
      </c>
      <c r="H70" s="160">
        <v>0</v>
      </c>
      <c r="I70" s="161">
        <v>52264.406000000105</v>
      </c>
      <c r="J70" s="162">
        <v>31695.928</v>
      </c>
      <c r="K70" s="162">
        <v>349.66</v>
      </c>
      <c r="L70" s="162">
        <v>20218.817999999999</v>
      </c>
      <c r="M70" s="268">
        <v>1555.6330000000003</v>
      </c>
      <c r="N70" s="261">
        <f t="shared" si="135"/>
        <v>0.89419599603825861</v>
      </c>
      <c r="O70" s="194">
        <f t="shared" si="136"/>
        <v>9.7773442642708694E-2</v>
      </c>
      <c r="P70" s="195">
        <f t="shared" si="137"/>
        <v>5.9428849394737429E-2</v>
      </c>
      <c r="Q70" s="196">
        <f t="shared" si="138"/>
        <v>5.9428849394737429E-2</v>
      </c>
      <c r="R70" s="196">
        <f t="shared" si="139"/>
        <v>0</v>
      </c>
      <c r="S70" s="197">
        <f t="shared" si="140"/>
        <v>3.834459324797139E-2</v>
      </c>
      <c r="T70" s="198">
        <f t="shared" si="141"/>
        <v>2.3254209887642936E-2</v>
      </c>
      <c r="U70" s="198">
        <f t="shared" si="142"/>
        <v>2.5653349002159614E-4</v>
      </c>
      <c r="V70" s="198">
        <f t="shared" si="143"/>
        <v>1.4833849870306778E-2</v>
      </c>
      <c r="W70" s="253">
        <f t="shared" si="144"/>
        <v>1.1413143129976712E-3</v>
      </c>
      <c r="Z70" s="448"/>
      <c r="AA70" s="131" t="s">
        <v>15</v>
      </c>
      <c r="AB70" s="156">
        <v>1038607.3920000008</v>
      </c>
      <c r="AC70" s="157">
        <v>935318.93800000055</v>
      </c>
      <c r="AD70" s="158">
        <v>95072.551000000007</v>
      </c>
      <c r="AE70" s="159">
        <v>64290.70600000002</v>
      </c>
      <c r="AF70" s="160">
        <v>64290.70600000002</v>
      </c>
      <c r="AG70" s="160">
        <v>0</v>
      </c>
      <c r="AH70" s="161">
        <v>30781.845000000059</v>
      </c>
      <c r="AI70" s="162">
        <v>17936.098999999998</v>
      </c>
      <c r="AJ70" s="162">
        <v>349.66</v>
      </c>
      <c r="AK70" s="162">
        <v>12496.085999999999</v>
      </c>
      <c r="AL70" s="268">
        <v>129.74300000000002</v>
      </c>
      <c r="AM70" s="261">
        <f t="shared" si="145"/>
        <v>0.90055101206135058</v>
      </c>
      <c r="AN70" s="194">
        <f t="shared" si="146"/>
        <v>9.1538488684278427E-2</v>
      </c>
      <c r="AO70" s="195">
        <f t="shared" si="147"/>
        <v>6.1900874666603538E-2</v>
      </c>
      <c r="AP70" s="196">
        <f t="shared" si="148"/>
        <v>6.1900874666603538E-2</v>
      </c>
      <c r="AQ70" s="196">
        <f t="shared" si="149"/>
        <v>0</v>
      </c>
      <c r="AR70" s="197">
        <f t="shared" si="150"/>
        <v>2.9637614017674962E-2</v>
      </c>
      <c r="AS70" s="198">
        <f t="shared" si="151"/>
        <v>1.7269373526661733E-2</v>
      </c>
      <c r="AT70" s="198">
        <f t="shared" si="152"/>
        <v>3.3666234487959406E-4</v>
      </c>
      <c r="AU70" s="198">
        <f t="shared" si="153"/>
        <v>1.2031578146133577E-2</v>
      </c>
      <c r="AV70" s="253">
        <f t="shared" si="154"/>
        <v>1.2492015847312583E-4</v>
      </c>
      <c r="AY70" s="448"/>
      <c r="AZ70" s="131" t="s">
        <v>15</v>
      </c>
      <c r="BA70" s="156">
        <v>324411.52600000007</v>
      </c>
      <c r="BB70" s="157">
        <v>283487.12099999993</v>
      </c>
      <c r="BC70" s="158">
        <v>38194.500999999975</v>
      </c>
      <c r="BD70" s="159">
        <v>16711.940000000002</v>
      </c>
      <c r="BE70" s="160">
        <v>16711.940000000002</v>
      </c>
      <c r="BF70" s="160">
        <v>0</v>
      </c>
      <c r="BG70" s="161">
        <v>21482.561000000042</v>
      </c>
      <c r="BH70" s="162">
        <v>13759.829000000003</v>
      </c>
      <c r="BI70" s="162">
        <v>0</v>
      </c>
      <c r="BJ70" s="162">
        <v>7722.7319999999982</v>
      </c>
      <c r="BK70" s="268">
        <v>1425.8900000000003</v>
      </c>
      <c r="BL70" s="261">
        <f t="shared" si="155"/>
        <v>0.87385033600809814</v>
      </c>
      <c r="BM70" s="194">
        <f t="shared" si="156"/>
        <v>0.11773472253263889</v>
      </c>
      <c r="BN70" s="195">
        <f t="shared" si="157"/>
        <v>5.151463083343099E-2</v>
      </c>
      <c r="BO70" s="196">
        <f t="shared" si="158"/>
        <v>5.151463083343099E-2</v>
      </c>
      <c r="BP70" s="196">
        <f t="shared" si="159"/>
        <v>0</v>
      </c>
      <c r="BQ70" s="197">
        <f t="shared" si="160"/>
        <v>6.6220091699208117E-2</v>
      </c>
      <c r="BR70" s="198">
        <f t="shared" si="161"/>
        <v>4.2414735289029157E-2</v>
      </c>
      <c r="BS70" s="198">
        <f t="shared" si="162"/>
        <v>0</v>
      </c>
      <c r="BT70" s="198">
        <f t="shared" si="163"/>
        <v>2.3805356410178832E-2</v>
      </c>
      <c r="BU70" s="253">
        <f t="shared" si="164"/>
        <v>4.3953123909660349E-3</v>
      </c>
      <c r="DV70" s="451"/>
      <c r="DW70" s="131" t="s">
        <v>15</v>
      </c>
      <c r="DX70" s="156">
        <v>10707.192000000003</v>
      </c>
      <c r="DY70" s="157">
        <v>9902.3170000000082</v>
      </c>
      <c r="DZ70" s="158">
        <v>731.94799999999998</v>
      </c>
      <c r="EA70" s="159">
        <v>595.45600000000002</v>
      </c>
      <c r="EB70" s="160">
        <v>595.45600000000002</v>
      </c>
      <c r="EC70" s="160">
        <v>0</v>
      </c>
      <c r="ED70" s="161">
        <v>136.49199999999999</v>
      </c>
      <c r="EE70" s="162">
        <v>96.811000000000021</v>
      </c>
      <c r="EF70" s="162">
        <v>0</v>
      </c>
      <c r="EG70" s="162">
        <v>39.681000000000012</v>
      </c>
      <c r="EH70" s="268">
        <v>1.714</v>
      </c>
      <c r="EI70" s="261">
        <f t="shared" si="165"/>
        <v>0.92482856382887368</v>
      </c>
      <c r="EJ70" s="194">
        <f t="shared" si="166"/>
        <v>6.8360406724750966E-2</v>
      </c>
      <c r="EK70" s="195">
        <f t="shared" si="167"/>
        <v>5.5612713398620277E-2</v>
      </c>
      <c r="EL70" s="196">
        <f t="shared" si="168"/>
        <v>5.5612713398620277E-2</v>
      </c>
      <c r="EM70" s="196">
        <f t="shared" si="169"/>
        <v>0</v>
      </c>
      <c r="EN70" s="197">
        <f t="shared" si="170"/>
        <v>1.2747693326130695E-2</v>
      </c>
      <c r="EO70" s="198">
        <f t="shared" si="171"/>
        <v>9.0416796485950756E-3</v>
      </c>
      <c r="EP70" s="198">
        <f t="shared" si="172"/>
        <v>0</v>
      </c>
      <c r="EQ70" s="198">
        <f t="shared" si="173"/>
        <v>3.7060136775356228E-3</v>
      </c>
      <c r="ER70" s="253">
        <f t="shared" si="174"/>
        <v>1.6007931864862418E-4</v>
      </c>
    </row>
    <row r="71" spans="1:148">
      <c r="A71" s="448"/>
      <c r="B71" s="132" t="s">
        <v>16</v>
      </c>
      <c r="C71" s="163">
        <f t="shared" ref="C71:M71" si="175">IF(COUNT(C68:C70)=0,"",SUM(C68:C70))</f>
        <v>3957776.4120000033</v>
      </c>
      <c r="D71" s="164">
        <f t="shared" si="175"/>
        <v>3626663.3480000002</v>
      </c>
      <c r="E71" s="165">
        <f t="shared" si="175"/>
        <v>305712.56900000002</v>
      </c>
      <c r="F71" s="166">
        <f t="shared" si="175"/>
        <v>122522.38700000002</v>
      </c>
      <c r="G71" s="167">
        <f t="shared" si="175"/>
        <v>122521.51500000001</v>
      </c>
      <c r="H71" s="167">
        <f t="shared" si="175"/>
        <v>0.87200000000000011</v>
      </c>
      <c r="I71" s="168">
        <f t="shared" si="175"/>
        <v>183190.18200000006</v>
      </c>
      <c r="J71" s="169">
        <f t="shared" si="175"/>
        <v>108459.52200000001</v>
      </c>
      <c r="K71" s="169">
        <f t="shared" si="175"/>
        <v>349.66</v>
      </c>
      <c r="L71" s="169">
        <f t="shared" si="175"/>
        <v>74380.999999999971</v>
      </c>
      <c r="M71" s="269">
        <f t="shared" si="175"/>
        <v>3108.5750000000003</v>
      </c>
      <c r="N71" s="262">
        <f t="shared" si="135"/>
        <v>0.9163386130161203</v>
      </c>
      <c r="O71" s="199">
        <f t="shared" si="136"/>
        <v>7.7243516857869371E-2</v>
      </c>
      <c r="P71" s="200">
        <f t="shared" si="137"/>
        <v>3.0957379661092365E-2</v>
      </c>
      <c r="Q71" s="201">
        <f t="shared" si="138"/>
        <v>3.0957159335356591E-2</v>
      </c>
      <c r="R71" s="201">
        <f t="shared" si="139"/>
        <v>2.2032573577327171E-7</v>
      </c>
      <c r="S71" s="202">
        <f t="shared" si="140"/>
        <v>4.6286137196777023E-2</v>
      </c>
      <c r="T71" s="203">
        <f t="shared" si="141"/>
        <v>2.7404155947554302E-2</v>
      </c>
      <c r="U71" s="203">
        <f t="shared" si="142"/>
        <v>8.8347588039543789E-5</v>
      </c>
      <c r="V71" s="203">
        <f t="shared" si="143"/>
        <v>1.8793633661183161E-2</v>
      </c>
      <c r="W71" s="254">
        <f t="shared" si="144"/>
        <v>7.8543471798325467E-4</v>
      </c>
      <c r="Z71" s="448"/>
      <c r="AA71" s="132" t="s">
        <v>16</v>
      </c>
      <c r="AB71" s="163">
        <f t="shared" ref="AB71:AL71" si="176">IF(COUNT(AB68:AB70)=0,"",SUM(AB68:AB70))</f>
        <v>3054018.1130000036</v>
      </c>
      <c r="AC71" s="164">
        <f t="shared" si="176"/>
        <v>2827067.1749999998</v>
      </c>
      <c r="AD71" s="165">
        <f t="shared" si="176"/>
        <v>207839.43500000008</v>
      </c>
      <c r="AE71" s="166">
        <f t="shared" si="176"/>
        <v>89625.10000000002</v>
      </c>
      <c r="AF71" s="167">
        <f t="shared" si="176"/>
        <v>89624.867000000027</v>
      </c>
      <c r="AG71" s="167">
        <f t="shared" si="176"/>
        <v>0.23299999999999998</v>
      </c>
      <c r="AH71" s="168">
        <f t="shared" si="176"/>
        <v>118214.33500000001</v>
      </c>
      <c r="AI71" s="169">
        <f t="shared" si="176"/>
        <v>71305.345000000016</v>
      </c>
      <c r="AJ71" s="169">
        <f t="shared" si="176"/>
        <v>349.66</v>
      </c>
      <c r="AK71" s="169">
        <f t="shared" si="176"/>
        <v>46559.329999999973</v>
      </c>
      <c r="AL71" s="269">
        <f t="shared" si="176"/>
        <v>510.77900000000011</v>
      </c>
      <c r="AM71" s="262">
        <f t="shared" si="145"/>
        <v>0.92568775639085299</v>
      </c>
      <c r="AN71" s="199">
        <f t="shared" si="146"/>
        <v>6.8054421195241896E-2</v>
      </c>
      <c r="AO71" s="200">
        <f t="shared" si="147"/>
        <v>2.9346617041494907E-2</v>
      </c>
      <c r="AP71" s="201">
        <f t="shared" si="148"/>
        <v>2.9346540748561672E-2</v>
      </c>
      <c r="AQ71" s="201">
        <f t="shared" si="149"/>
        <v>7.6292933237098884E-8</v>
      </c>
      <c r="AR71" s="202">
        <f t="shared" si="150"/>
        <v>3.8707804153746965E-2</v>
      </c>
      <c r="AS71" s="203">
        <f t="shared" si="151"/>
        <v>2.3348042598855381E-2</v>
      </c>
      <c r="AT71" s="203">
        <f t="shared" si="152"/>
        <v>1.1449178985272103E-4</v>
      </c>
      <c r="AU71" s="203">
        <f t="shared" si="153"/>
        <v>1.5245269765038856E-2</v>
      </c>
      <c r="AV71" s="254">
        <f t="shared" si="154"/>
        <v>1.6724818946743409E-4</v>
      </c>
      <c r="AY71" s="448"/>
      <c r="AZ71" s="132" t="s">
        <v>16</v>
      </c>
      <c r="BA71" s="163">
        <f t="shared" ref="BA71:BK71" si="177">IF(COUNT(BA68:BA70)=0,"",SUM(BA68:BA70))</f>
        <v>903758.29899999988</v>
      </c>
      <c r="BB71" s="164">
        <f t="shared" si="177"/>
        <v>799596.17300000007</v>
      </c>
      <c r="BC71" s="165">
        <f t="shared" si="177"/>
        <v>97873.133999999933</v>
      </c>
      <c r="BD71" s="166">
        <f t="shared" si="177"/>
        <v>32897.286999999997</v>
      </c>
      <c r="BE71" s="167">
        <f t="shared" si="177"/>
        <v>32896.647999999994</v>
      </c>
      <c r="BF71" s="167">
        <f t="shared" si="177"/>
        <v>0.63900000000000001</v>
      </c>
      <c r="BG71" s="168">
        <f t="shared" si="177"/>
        <v>64975.847000000053</v>
      </c>
      <c r="BH71" s="169">
        <f t="shared" si="177"/>
        <v>37154.176999999996</v>
      </c>
      <c r="BI71" s="169">
        <f t="shared" si="177"/>
        <v>0</v>
      </c>
      <c r="BJ71" s="169">
        <f t="shared" si="177"/>
        <v>27821.669999999991</v>
      </c>
      <c r="BK71" s="269">
        <f t="shared" si="177"/>
        <v>2597.7960000000003</v>
      </c>
      <c r="BL71" s="262">
        <f t="shared" si="155"/>
        <v>0.88474559391017016</v>
      </c>
      <c r="BM71" s="199">
        <f t="shared" si="156"/>
        <v>0.1082956959933819</v>
      </c>
      <c r="BN71" s="200">
        <f t="shared" si="157"/>
        <v>3.6400536555404844E-2</v>
      </c>
      <c r="BO71" s="201">
        <f t="shared" si="158"/>
        <v>3.6399829507955644E-2</v>
      </c>
      <c r="BP71" s="201">
        <f t="shared" si="159"/>
        <v>7.0704744919858278E-7</v>
      </c>
      <c r="BQ71" s="202">
        <f t="shared" si="160"/>
        <v>7.1895159437977196E-2</v>
      </c>
      <c r="BR71" s="203">
        <f t="shared" si="161"/>
        <v>4.1110745031177856E-2</v>
      </c>
      <c r="BS71" s="203">
        <f t="shared" si="162"/>
        <v>0</v>
      </c>
      <c r="BT71" s="203">
        <f t="shared" si="163"/>
        <v>3.078441440679926E-2</v>
      </c>
      <c r="BU71" s="254">
        <f t="shared" si="164"/>
        <v>2.8744366750207851E-3</v>
      </c>
      <c r="DV71" s="451"/>
      <c r="DW71" s="132" t="s">
        <v>16</v>
      </c>
      <c r="DX71" s="163">
        <f t="shared" ref="DX71:EH71" si="178">IF(COUNT(DX68:DX70)=0,"",SUM(DX68:DX70))</f>
        <v>19728.533000000003</v>
      </c>
      <c r="DY71" s="164">
        <f t="shared" si="178"/>
        <v>18533.060000000012</v>
      </c>
      <c r="DZ71" s="165">
        <f t="shared" si="178"/>
        <v>1047.962</v>
      </c>
      <c r="EA71" s="166">
        <f t="shared" si="178"/>
        <v>629.60699999999997</v>
      </c>
      <c r="EB71" s="167">
        <f t="shared" si="178"/>
        <v>629.10800000000006</v>
      </c>
      <c r="EC71" s="167">
        <f t="shared" si="178"/>
        <v>0.499</v>
      </c>
      <c r="ED71" s="168">
        <f t="shared" si="178"/>
        <v>418.3549999999999</v>
      </c>
      <c r="EE71" s="169">
        <f t="shared" si="178"/>
        <v>189.274</v>
      </c>
      <c r="EF71" s="169">
        <f t="shared" si="178"/>
        <v>0</v>
      </c>
      <c r="EG71" s="169">
        <f t="shared" si="178"/>
        <v>229.08100000000005</v>
      </c>
      <c r="EH71" s="269">
        <f t="shared" si="178"/>
        <v>3.331</v>
      </c>
      <c r="EI71" s="262">
        <f t="shared" si="165"/>
        <v>0.93940385734712306</v>
      </c>
      <c r="EJ71" s="199">
        <f t="shared" si="166"/>
        <v>5.3119104192896643E-2</v>
      </c>
      <c r="EK71" s="200">
        <f t="shared" si="167"/>
        <v>3.1913523423155683E-2</v>
      </c>
      <c r="EL71" s="201">
        <f t="shared" si="168"/>
        <v>3.18882301081383E-2</v>
      </c>
      <c r="EM71" s="201">
        <f t="shared" si="169"/>
        <v>2.5293315017391306E-5</v>
      </c>
      <c r="EN71" s="202">
        <f t="shared" si="170"/>
        <v>2.1205580769740957E-2</v>
      </c>
      <c r="EO71" s="203">
        <f t="shared" si="171"/>
        <v>9.5939216565164766E-3</v>
      </c>
      <c r="EP71" s="203">
        <f t="shared" si="172"/>
        <v>0</v>
      </c>
      <c r="EQ71" s="203">
        <f t="shared" si="173"/>
        <v>1.1611659113224485E-2</v>
      </c>
      <c r="ER71" s="254">
        <f t="shared" si="174"/>
        <v>1.6884174814214516E-4</v>
      </c>
    </row>
    <row r="72" spans="1:148" ht="14.25" customHeight="1">
      <c r="A72" s="448"/>
      <c r="B72" s="129" t="s">
        <v>17</v>
      </c>
      <c r="C72" s="170">
        <v>1089839.7750000001</v>
      </c>
      <c r="D72" s="171">
        <v>979902.41200000094</v>
      </c>
      <c r="E72" s="172">
        <v>104105.39500000002</v>
      </c>
      <c r="F72" s="173">
        <v>46187.723000000071</v>
      </c>
      <c r="G72" s="174">
        <v>46182.373000000072</v>
      </c>
      <c r="H72" s="174">
        <v>5.35</v>
      </c>
      <c r="I72" s="175">
        <v>57917.67200000002</v>
      </c>
      <c r="J72" s="176">
        <v>44760.755000000005</v>
      </c>
      <c r="K72" s="176">
        <v>283.42099999999994</v>
      </c>
      <c r="L72" s="176">
        <v>12873.495999999999</v>
      </c>
      <c r="M72" s="270">
        <v>968.01299999999992</v>
      </c>
      <c r="N72" s="263">
        <f t="shared" si="135"/>
        <v>0.89912520581293776</v>
      </c>
      <c r="O72" s="204">
        <f t="shared" si="136"/>
        <v>9.5523578225065242E-2</v>
      </c>
      <c r="P72" s="205">
        <f t="shared" si="137"/>
        <v>4.2380287506023594E-2</v>
      </c>
      <c r="Q72" s="206">
        <f t="shared" si="138"/>
        <v>4.237537852754554E-2</v>
      </c>
      <c r="R72" s="206">
        <f t="shared" si="139"/>
        <v>4.908978478051968E-6</v>
      </c>
      <c r="S72" s="207">
        <f t="shared" si="140"/>
        <v>5.3143290719041718E-2</v>
      </c>
      <c r="T72" s="208">
        <f t="shared" si="141"/>
        <v>4.107095008530038E-2</v>
      </c>
      <c r="U72" s="208">
        <f t="shared" si="142"/>
        <v>2.6005749331363859E-4</v>
      </c>
      <c r="V72" s="208">
        <f t="shared" si="143"/>
        <v>1.1812283140427681E-2</v>
      </c>
      <c r="W72" s="255">
        <f t="shared" si="144"/>
        <v>8.8821588476159237E-4</v>
      </c>
      <c r="Z72" s="448"/>
      <c r="AA72" s="129" t="s">
        <v>17</v>
      </c>
      <c r="AB72" s="170">
        <v>844400.06700000016</v>
      </c>
      <c r="AC72" s="171">
        <v>763805.83000000089</v>
      </c>
      <c r="AD72" s="172">
        <v>76206.991000000009</v>
      </c>
      <c r="AE72" s="173">
        <v>40559.639000000076</v>
      </c>
      <c r="AF72" s="174">
        <v>40554.717000000077</v>
      </c>
      <c r="AG72" s="174">
        <v>4.9219999999999997</v>
      </c>
      <c r="AH72" s="175">
        <v>35647.351999999999</v>
      </c>
      <c r="AI72" s="176">
        <v>27680.135999999988</v>
      </c>
      <c r="AJ72" s="176">
        <v>0</v>
      </c>
      <c r="AK72" s="176">
        <v>7967.2159999999976</v>
      </c>
      <c r="AL72" s="270">
        <v>647.74099999999999</v>
      </c>
      <c r="AM72" s="263">
        <f t="shared" si="145"/>
        <v>0.90455444030655285</v>
      </c>
      <c r="AN72" s="204">
        <f t="shared" si="146"/>
        <v>9.0249863753267559E-2</v>
      </c>
      <c r="AO72" s="205">
        <f t="shared" si="147"/>
        <v>4.8033675724471571E-2</v>
      </c>
      <c r="AP72" s="206">
        <f t="shared" si="148"/>
        <v>4.8027846733934558E-2</v>
      </c>
      <c r="AQ72" s="206">
        <f t="shared" si="149"/>
        <v>5.8289905370175661E-6</v>
      </c>
      <c r="AR72" s="207">
        <f t="shared" si="150"/>
        <v>4.2216188028796064E-2</v>
      </c>
      <c r="AS72" s="208">
        <f t="shared" si="151"/>
        <v>3.2780831127053878E-2</v>
      </c>
      <c r="AT72" s="208">
        <f t="shared" si="152"/>
        <v>0</v>
      </c>
      <c r="AU72" s="208">
        <f t="shared" si="153"/>
        <v>9.4353569017421642E-3</v>
      </c>
      <c r="AV72" s="255">
        <f t="shared" si="154"/>
        <v>7.6710202345353423E-4</v>
      </c>
      <c r="AY72" s="448"/>
      <c r="AZ72" s="129" t="s">
        <v>17</v>
      </c>
      <c r="BA72" s="170">
        <v>245439.70800000007</v>
      </c>
      <c r="BB72" s="171">
        <v>216096.58199999999</v>
      </c>
      <c r="BC72" s="172">
        <v>27898.404000000002</v>
      </c>
      <c r="BD72" s="173">
        <v>5628.0839999999935</v>
      </c>
      <c r="BE72" s="174">
        <v>5627.6559999999936</v>
      </c>
      <c r="BF72" s="174">
        <v>0.42799999999999999</v>
      </c>
      <c r="BG72" s="175">
        <v>22270.320000000025</v>
      </c>
      <c r="BH72" s="176">
        <v>17080.619000000017</v>
      </c>
      <c r="BI72" s="176">
        <v>283.42099999999994</v>
      </c>
      <c r="BJ72" s="176">
        <v>4906.2800000000016</v>
      </c>
      <c r="BK72" s="270">
        <v>320.27199999999999</v>
      </c>
      <c r="BL72" s="263">
        <f t="shared" si="155"/>
        <v>0.8804467042472196</v>
      </c>
      <c r="BM72" s="204">
        <f t="shared" si="156"/>
        <v>0.11366703549044312</v>
      </c>
      <c r="BN72" s="205">
        <f t="shared" si="157"/>
        <v>2.2930617241444861E-2</v>
      </c>
      <c r="BO72" s="206">
        <f t="shared" si="158"/>
        <v>2.2928873432329834E-2</v>
      </c>
      <c r="BP72" s="206">
        <f t="shared" si="159"/>
        <v>1.7438091150271409E-6</v>
      </c>
      <c r="BQ72" s="207">
        <f t="shared" si="160"/>
        <v>9.0736418248998321E-2</v>
      </c>
      <c r="BR72" s="208">
        <f t="shared" si="161"/>
        <v>6.9591913790901391E-2</v>
      </c>
      <c r="BS72" s="208">
        <f t="shared" si="162"/>
        <v>1.1547479513787551E-3</v>
      </c>
      <c r="BT72" s="208">
        <f t="shared" si="163"/>
        <v>1.9989756506718141E-2</v>
      </c>
      <c r="BU72" s="255">
        <f t="shared" si="164"/>
        <v>1.3048907310466646E-3</v>
      </c>
      <c r="DV72" s="451"/>
      <c r="DW72" s="129" t="s">
        <v>17</v>
      </c>
      <c r="DX72" s="170">
        <v>15358.212999999991</v>
      </c>
      <c r="DY72" s="171">
        <v>14348.510999999997</v>
      </c>
      <c r="DZ72" s="172">
        <v>912.053</v>
      </c>
      <c r="EA72" s="173">
        <v>263.31500000000005</v>
      </c>
      <c r="EB72" s="174">
        <v>263.31500000000005</v>
      </c>
      <c r="EC72" s="174">
        <v>0</v>
      </c>
      <c r="ED72" s="175">
        <v>648.73800000000017</v>
      </c>
      <c r="EE72" s="176">
        <v>535.91</v>
      </c>
      <c r="EF72" s="176">
        <v>0</v>
      </c>
      <c r="EG72" s="176">
        <v>112.82800000000002</v>
      </c>
      <c r="EH72" s="270">
        <v>24.457000000000001</v>
      </c>
      <c r="EI72" s="263">
        <f t="shared" si="165"/>
        <v>0.93425654403933622</v>
      </c>
      <c r="EJ72" s="204">
        <f t="shared" si="166"/>
        <v>5.9385359481601181E-2</v>
      </c>
      <c r="EK72" s="205">
        <f t="shared" si="167"/>
        <v>1.7144898302947107E-2</v>
      </c>
      <c r="EL72" s="206">
        <f t="shared" si="168"/>
        <v>1.7144898302947107E-2</v>
      </c>
      <c r="EM72" s="206">
        <f t="shared" si="169"/>
        <v>0</v>
      </c>
      <c r="EN72" s="207">
        <f t="shared" si="170"/>
        <v>4.2240461178654092E-2</v>
      </c>
      <c r="EO72" s="208">
        <f t="shared" si="171"/>
        <v>3.4894033570181657E-2</v>
      </c>
      <c r="EP72" s="208">
        <f t="shared" si="172"/>
        <v>0</v>
      </c>
      <c r="EQ72" s="208">
        <f t="shared" si="173"/>
        <v>7.3464276084724235E-3</v>
      </c>
      <c r="ER72" s="255">
        <f t="shared" si="174"/>
        <v>1.5924378702131567E-3</v>
      </c>
    </row>
    <row r="73" spans="1:148" ht="14.25" customHeight="1">
      <c r="A73" s="448"/>
      <c r="B73" s="130" t="s">
        <v>18</v>
      </c>
      <c r="C73" s="149">
        <v>680791.53499999957</v>
      </c>
      <c r="D73" s="150">
        <v>650545.85999999964</v>
      </c>
      <c r="E73" s="151">
        <v>27449.660000000014</v>
      </c>
      <c r="F73" s="152">
        <v>14267.445999999998</v>
      </c>
      <c r="G73" s="153">
        <v>14267.445999999998</v>
      </c>
      <c r="H73" s="153">
        <v>0</v>
      </c>
      <c r="I73" s="154">
        <v>13182.214</v>
      </c>
      <c r="J73" s="155">
        <v>13182.214</v>
      </c>
      <c r="K73" s="155">
        <v>0</v>
      </c>
      <c r="L73" s="155">
        <v>0</v>
      </c>
      <c r="M73" s="267">
        <v>339.5680000000001</v>
      </c>
      <c r="N73" s="260">
        <f t="shared" si="135"/>
        <v>0.95557278044005067</v>
      </c>
      <c r="O73" s="189">
        <f t="shared" si="136"/>
        <v>4.0320213440961823E-2</v>
      </c>
      <c r="P73" s="190">
        <f t="shared" si="137"/>
        <v>2.0957143657786531E-2</v>
      </c>
      <c r="Q73" s="191">
        <f t="shared" si="138"/>
        <v>2.0957143657786531E-2</v>
      </c>
      <c r="R73" s="191">
        <f t="shared" si="139"/>
        <v>0</v>
      </c>
      <c r="S73" s="192">
        <f t="shared" si="140"/>
        <v>1.9363069783175268E-2</v>
      </c>
      <c r="T73" s="193">
        <f t="shared" si="141"/>
        <v>1.9363069783175268E-2</v>
      </c>
      <c r="U73" s="193">
        <f t="shared" si="142"/>
        <v>0</v>
      </c>
      <c r="V73" s="193">
        <f t="shared" si="143"/>
        <v>0</v>
      </c>
      <c r="W73" s="252">
        <f t="shared" si="144"/>
        <v>4.9878411017551839E-4</v>
      </c>
      <c r="Z73" s="448"/>
      <c r="AA73" s="130" t="s">
        <v>18</v>
      </c>
      <c r="AB73" s="149">
        <v>549279.50199999963</v>
      </c>
      <c r="AC73" s="150">
        <v>524774.20999999973</v>
      </c>
      <c r="AD73" s="151">
        <v>22460.616000000009</v>
      </c>
      <c r="AE73" s="152">
        <v>12707.082999999999</v>
      </c>
      <c r="AF73" s="153">
        <v>12707.082999999999</v>
      </c>
      <c r="AG73" s="153">
        <v>0</v>
      </c>
      <c r="AH73" s="154">
        <v>9753.5330000000013</v>
      </c>
      <c r="AI73" s="155">
        <v>9753.5330000000013</v>
      </c>
      <c r="AJ73" s="155">
        <v>0</v>
      </c>
      <c r="AK73" s="155">
        <v>0</v>
      </c>
      <c r="AL73" s="267">
        <v>32.682000000000002</v>
      </c>
      <c r="AM73" s="260">
        <f t="shared" si="145"/>
        <v>0.95538648008750937</v>
      </c>
      <c r="AN73" s="189">
        <f t="shared" si="146"/>
        <v>4.089105076417001E-2</v>
      </c>
      <c r="AO73" s="190">
        <f t="shared" si="147"/>
        <v>2.3134092850237122E-2</v>
      </c>
      <c r="AP73" s="191">
        <f t="shared" si="148"/>
        <v>2.3134092850237122E-2</v>
      </c>
      <c r="AQ73" s="191">
        <f t="shared" si="149"/>
        <v>0</v>
      </c>
      <c r="AR73" s="192">
        <f t="shared" si="150"/>
        <v>1.7756957913932874E-2</v>
      </c>
      <c r="AS73" s="193">
        <f t="shared" si="151"/>
        <v>1.7756957913932874E-2</v>
      </c>
      <c r="AT73" s="193">
        <f t="shared" si="152"/>
        <v>0</v>
      </c>
      <c r="AU73" s="193">
        <f t="shared" si="153"/>
        <v>0</v>
      </c>
      <c r="AV73" s="252">
        <f t="shared" si="154"/>
        <v>5.9499762654532891E-5</v>
      </c>
      <c r="AY73" s="448"/>
      <c r="AZ73" s="130" t="s">
        <v>18</v>
      </c>
      <c r="BA73" s="149">
        <v>131512.03299999991</v>
      </c>
      <c r="BB73" s="150">
        <v>125771.64999999994</v>
      </c>
      <c r="BC73" s="151">
        <v>4989.0440000000044</v>
      </c>
      <c r="BD73" s="152">
        <v>1560.3630000000001</v>
      </c>
      <c r="BE73" s="153">
        <v>1560.3630000000001</v>
      </c>
      <c r="BF73" s="153">
        <v>0</v>
      </c>
      <c r="BG73" s="154">
        <v>3428.6809999999987</v>
      </c>
      <c r="BH73" s="155">
        <v>3428.6809999999987</v>
      </c>
      <c r="BI73" s="155">
        <v>0</v>
      </c>
      <c r="BJ73" s="155">
        <v>0</v>
      </c>
      <c r="BK73" s="267">
        <v>306.88600000000008</v>
      </c>
      <c r="BL73" s="260">
        <f t="shared" si="155"/>
        <v>0.95635089148078201</v>
      </c>
      <c r="BM73" s="189">
        <f t="shared" si="156"/>
        <v>3.7936026736047852E-2</v>
      </c>
      <c r="BN73" s="190">
        <f t="shared" si="157"/>
        <v>1.1864792630800569E-2</v>
      </c>
      <c r="BO73" s="191">
        <f t="shared" si="158"/>
        <v>1.1864792630800569E-2</v>
      </c>
      <c r="BP73" s="191">
        <f t="shared" si="159"/>
        <v>0</v>
      </c>
      <c r="BQ73" s="192">
        <f t="shared" si="160"/>
        <v>2.6071234105247244E-2</v>
      </c>
      <c r="BR73" s="193">
        <f t="shared" si="161"/>
        <v>2.6071234105247244E-2</v>
      </c>
      <c r="BS73" s="193">
        <f t="shared" si="162"/>
        <v>0</v>
      </c>
      <c r="BT73" s="193">
        <f t="shared" si="163"/>
        <v>0</v>
      </c>
      <c r="BU73" s="252">
        <f t="shared" si="164"/>
        <v>2.3335203098867789E-3</v>
      </c>
      <c r="DV73" s="451"/>
      <c r="DW73" s="130" t="s">
        <v>18</v>
      </c>
      <c r="DX73" s="149">
        <v>18441.323000000004</v>
      </c>
      <c r="DY73" s="150">
        <v>18313.256000000012</v>
      </c>
      <c r="DZ73" s="151">
        <v>107.92400000000001</v>
      </c>
      <c r="EA73" s="152">
        <v>4.6399999999999988</v>
      </c>
      <c r="EB73" s="153">
        <v>4.6169999999999991</v>
      </c>
      <c r="EC73" s="153">
        <v>2.3E-2</v>
      </c>
      <c r="ED73" s="154">
        <v>103.28399999999999</v>
      </c>
      <c r="EE73" s="155">
        <v>103.28399999999999</v>
      </c>
      <c r="EF73" s="155">
        <v>0</v>
      </c>
      <c r="EG73" s="155">
        <v>0</v>
      </c>
      <c r="EH73" s="267">
        <v>6.2169999999999996</v>
      </c>
      <c r="EI73" s="260">
        <f t="shared" si="165"/>
        <v>0.99305543317038636</v>
      </c>
      <c r="EJ73" s="189">
        <f t="shared" si="166"/>
        <v>5.8522916170385382E-3</v>
      </c>
      <c r="EK73" s="190">
        <f t="shared" si="167"/>
        <v>2.51608846068148E-4</v>
      </c>
      <c r="EL73" s="191">
        <f t="shared" si="168"/>
        <v>2.5036164704668955E-4</v>
      </c>
      <c r="EM73" s="191">
        <f t="shared" si="169"/>
        <v>1.2471990214584926E-6</v>
      </c>
      <c r="EN73" s="192">
        <f t="shared" si="170"/>
        <v>5.6006827709703891E-3</v>
      </c>
      <c r="EO73" s="193">
        <f t="shared" si="171"/>
        <v>5.6006827709703891E-3</v>
      </c>
      <c r="EP73" s="193">
        <f t="shared" si="172"/>
        <v>0</v>
      </c>
      <c r="EQ73" s="193">
        <f t="shared" si="173"/>
        <v>0</v>
      </c>
      <c r="ER73" s="252">
        <f t="shared" si="174"/>
        <v>3.3712331810467166E-4</v>
      </c>
    </row>
    <row r="74" spans="1:148" ht="14.25" customHeight="1">
      <c r="A74" s="448"/>
      <c r="B74" s="131" t="s">
        <v>19</v>
      </c>
      <c r="C74" s="156">
        <v>777820.33100000035</v>
      </c>
      <c r="D74" s="157">
        <v>722814.18700000097</v>
      </c>
      <c r="E74" s="158">
        <v>51876.520000000055</v>
      </c>
      <c r="F74" s="159">
        <v>25273.284999999996</v>
      </c>
      <c r="G74" s="160">
        <v>25273.189999999995</v>
      </c>
      <c r="H74" s="160">
        <v>9.5000000000000001E-2</v>
      </c>
      <c r="I74" s="161">
        <v>26603.23500000003</v>
      </c>
      <c r="J74" s="162">
        <v>24582.420000000006</v>
      </c>
      <c r="K74" s="162">
        <v>0</v>
      </c>
      <c r="L74" s="162">
        <v>2020.8150000000005</v>
      </c>
      <c r="M74" s="268">
        <v>449.46400000000006</v>
      </c>
      <c r="N74" s="261">
        <f t="shared" si="135"/>
        <v>0.9292816839471385</v>
      </c>
      <c r="O74" s="194">
        <f t="shared" si="136"/>
        <v>6.6694733902500719E-2</v>
      </c>
      <c r="P74" s="195">
        <f t="shared" si="137"/>
        <v>3.2492445867939118E-2</v>
      </c>
      <c r="Q74" s="196">
        <f t="shared" si="138"/>
        <v>3.2492323731764194E-2</v>
      </c>
      <c r="R74" s="196">
        <f t="shared" si="139"/>
        <v>1.2213617491569524E-7</v>
      </c>
      <c r="S74" s="197">
        <f t="shared" si="140"/>
        <v>3.4202288034561566E-2</v>
      </c>
      <c r="T74" s="198">
        <f t="shared" si="141"/>
        <v>3.1604239462853533E-2</v>
      </c>
      <c r="U74" s="198">
        <f t="shared" si="142"/>
        <v>0</v>
      </c>
      <c r="V74" s="198">
        <f t="shared" si="143"/>
        <v>2.5980485717080073E-3</v>
      </c>
      <c r="W74" s="253">
        <f t="shared" si="144"/>
        <v>5.7785067076113737E-4</v>
      </c>
      <c r="Z74" s="448"/>
      <c r="AA74" s="131" t="s">
        <v>19</v>
      </c>
      <c r="AB74" s="156">
        <v>623312.78300000017</v>
      </c>
      <c r="AC74" s="157">
        <v>586831.59600000107</v>
      </c>
      <c r="AD74" s="158">
        <v>34629.30700000003</v>
      </c>
      <c r="AE74" s="159">
        <v>15468.637999999999</v>
      </c>
      <c r="AF74" s="160">
        <v>15468.543</v>
      </c>
      <c r="AG74" s="160">
        <v>9.5000000000000001E-2</v>
      </c>
      <c r="AH74" s="161">
        <v>19160.669000000031</v>
      </c>
      <c r="AI74" s="162">
        <v>17940.853000000006</v>
      </c>
      <c r="AJ74" s="162">
        <v>0</v>
      </c>
      <c r="AK74" s="162">
        <v>1219.816</v>
      </c>
      <c r="AL74" s="268">
        <v>145.98400000000001</v>
      </c>
      <c r="AM74" s="261">
        <f t="shared" si="145"/>
        <v>0.941472101976771</v>
      </c>
      <c r="AN74" s="194">
        <f t="shared" si="146"/>
        <v>5.5556869591747202E-2</v>
      </c>
      <c r="AO74" s="195">
        <f t="shared" si="147"/>
        <v>2.4816814963347214E-2</v>
      </c>
      <c r="AP74" s="196">
        <f t="shared" si="148"/>
        <v>2.4816662551905334E-2</v>
      </c>
      <c r="AQ74" s="196">
        <f t="shared" si="149"/>
        <v>1.5241144188117826E-7</v>
      </c>
      <c r="AR74" s="197">
        <f t="shared" si="150"/>
        <v>3.0740054628399984E-2</v>
      </c>
      <c r="AS74" s="198">
        <f t="shared" si="151"/>
        <v>2.8783066045350143E-2</v>
      </c>
      <c r="AT74" s="198">
        <f t="shared" si="152"/>
        <v>0</v>
      </c>
      <c r="AU74" s="198">
        <f t="shared" si="153"/>
        <v>1.9569885830498035E-3</v>
      </c>
      <c r="AV74" s="253">
        <f t="shared" si="154"/>
        <v>2.3420665191138871E-4</v>
      </c>
      <c r="AY74" s="448"/>
      <c r="AZ74" s="131" t="s">
        <v>19</v>
      </c>
      <c r="BA74" s="156">
        <v>154507.54800000016</v>
      </c>
      <c r="BB74" s="157">
        <v>135982.59099999993</v>
      </c>
      <c r="BC74" s="158">
        <v>17247.213000000025</v>
      </c>
      <c r="BD74" s="159">
        <v>9804.6469999999954</v>
      </c>
      <c r="BE74" s="160">
        <v>9804.6469999999954</v>
      </c>
      <c r="BF74" s="160">
        <v>0</v>
      </c>
      <c r="BG74" s="161">
        <v>7442.5660000000007</v>
      </c>
      <c r="BH74" s="162">
        <v>6641.5669999999982</v>
      </c>
      <c r="BI74" s="162">
        <v>0</v>
      </c>
      <c r="BJ74" s="162">
        <v>800.99900000000036</v>
      </c>
      <c r="BK74" s="268">
        <v>303.48</v>
      </c>
      <c r="BL74" s="261">
        <f t="shared" si="155"/>
        <v>0.88010322317716017</v>
      </c>
      <c r="BM74" s="194">
        <f t="shared" si="156"/>
        <v>0.11162699313563637</v>
      </c>
      <c r="BN74" s="195">
        <f t="shared" si="157"/>
        <v>6.3457398210733276E-2</v>
      </c>
      <c r="BO74" s="196">
        <f t="shared" si="158"/>
        <v>6.3457398210733276E-2</v>
      </c>
      <c r="BP74" s="196">
        <f t="shared" si="159"/>
        <v>0</v>
      </c>
      <c r="BQ74" s="197">
        <f t="shared" si="160"/>
        <v>4.8169594924902914E-2</v>
      </c>
      <c r="BR74" s="198">
        <f t="shared" si="161"/>
        <v>4.2985388649103354E-2</v>
      </c>
      <c r="BS74" s="198">
        <f t="shared" si="162"/>
        <v>0</v>
      </c>
      <c r="BT74" s="198">
        <f t="shared" si="163"/>
        <v>5.1842062757995458E-3</v>
      </c>
      <c r="BU74" s="253">
        <f t="shared" si="164"/>
        <v>1.9641758860868062E-3</v>
      </c>
      <c r="DV74" s="451"/>
      <c r="DW74" s="131" t="s">
        <v>19</v>
      </c>
      <c r="DX74" s="156">
        <v>18450.931000000004</v>
      </c>
      <c r="DY74" s="157">
        <v>17633.015000000003</v>
      </c>
      <c r="DZ74" s="158">
        <v>756.73500000000001</v>
      </c>
      <c r="EA74" s="159">
        <v>517.125</v>
      </c>
      <c r="EB74" s="160">
        <v>517.125</v>
      </c>
      <c r="EC74" s="160">
        <v>0</v>
      </c>
      <c r="ED74" s="161">
        <v>239.60999999999999</v>
      </c>
      <c r="EE74" s="162">
        <v>207.49899999999997</v>
      </c>
      <c r="EF74" s="162">
        <v>0</v>
      </c>
      <c r="EG74" s="162">
        <v>32.110999999999997</v>
      </c>
      <c r="EH74" s="268">
        <v>27.823999999999998</v>
      </c>
      <c r="EI74" s="261">
        <f t="shared" si="165"/>
        <v>0.95567074637046767</v>
      </c>
      <c r="EJ74" s="194">
        <f t="shared" si="166"/>
        <v>4.1013377590540002E-2</v>
      </c>
      <c r="EK74" s="195">
        <f t="shared" si="167"/>
        <v>2.8027041020314905E-2</v>
      </c>
      <c r="EL74" s="196">
        <f t="shared" si="168"/>
        <v>2.8027041020314905E-2</v>
      </c>
      <c r="EM74" s="196">
        <f t="shared" si="169"/>
        <v>0</v>
      </c>
      <c r="EN74" s="197">
        <f t="shared" si="170"/>
        <v>1.2986336570225097E-2</v>
      </c>
      <c r="EO74" s="198">
        <f t="shared" si="171"/>
        <v>1.1245990784963638E-2</v>
      </c>
      <c r="EP74" s="198">
        <f t="shared" si="172"/>
        <v>0</v>
      </c>
      <c r="EQ74" s="198">
        <f t="shared" si="173"/>
        <v>1.7403457852614586E-3</v>
      </c>
      <c r="ER74" s="253">
        <f t="shared" si="174"/>
        <v>1.5079997860270569E-3</v>
      </c>
    </row>
    <row r="75" spans="1:148">
      <c r="A75" s="448"/>
      <c r="B75" s="132" t="s">
        <v>20</v>
      </c>
      <c r="C75" s="163">
        <f t="shared" ref="C75:M75" si="179">IF(COUNT(C72:C74)=0,"",SUM(C72:C74))</f>
        <v>2548451.6409999998</v>
      </c>
      <c r="D75" s="164">
        <f t="shared" si="179"/>
        <v>2353262.4590000017</v>
      </c>
      <c r="E75" s="165">
        <f t="shared" si="179"/>
        <v>183431.57500000007</v>
      </c>
      <c r="F75" s="166">
        <f t="shared" si="179"/>
        <v>85728.454000000056</v>
      </c>
      <c r="G75" s="167">
        <f t="shared" si="179"/>
        <v>85723.009000000064</v>
      </c>
      <c r="H75" s="167">
        <f t="shared" si="179"/>
        <v>5.4449999999999994</v>
      </c>
      <c r="I75" s="168">
        <f t="shared" si="179"/>
        <v>97703.121000000057</v>
      </c>
      <c r="J75" s="169">
        <f t="shared" si="179"/>
        <v>82525.38900000001</v>
      </c>
      <c r="K75" s="169">
        <f t="shared" si="179"/>
        <v>283.42099999999994</v>
      </c>
      <c r="L75" s="169">
        <f t="shared" si="179"/>
        <v>14894.311</v>
      </c>
      <c r="M75" s="269">
        <f t="shared" si="179"/>
        <v>1757.0450000000001</v>
      </c>
      <c r="N75" s="262">
        <f t="shared" si="135"/>
        <v>0.92340871654782242</v>
      </c>
      <c r="O75" s="199">
        <f t="shared" si="136"/>
        <v>7.1977655784758163E-2</v>
      </c>
      <c r="P75" s="200">
        <f t="shared" si="137"/>
        <v>3.3639427415762396E-2</v>
      </c>
      <c r="Q75" s="201">
        <f t="shared" si="138"/>
        <v>3.3637290824307255E-2</v>
      </c>
      <c r="R75" s="201">
        <f t="shared" si="139"/>
        <v>2.1365914551407413E-6</v>
      </c>
      <c r="S75" s="202">
        <f t="shared" si="140"/>
        <v>3.8338228368995787E-2</v>
      </c>
      <c r="T75" s="203">
        <f t="shared" si="141"/>
        <v>3.2382560324989117E-2</v>
      </c>
      <c r="U75" s="203">
        <f t="shared" si="142"/>
        <v>1.1121301869741854E-4</v>
      </c>
      <c r="V75" s="203">
        <f t="shared" si="143"/>
        <v>5.8444550253092288E-3</v>
      </c>
      <c r="W75" s="254">
        <f t="shared" si="144"/>
        <v>6.8945589224935985E-4</v>
      </c>
      <c r="Z75" s="448"/>
      <c r="AA75" s="132" t="s">
        <v>20</v>
      </c>
      <c r="AB75" s="163">
        <f t="shared" ref="AB75:AL75" si="180">IF(COUNT(AB72:AB74)=0,"",SUM(AB72:AB74))</f>
        <v>2016992.352</v>
      </c>
      <c r="AC75" s="164">
        <f t="shared" si="180"/>
        <v>1875411.6360000016</v>
      </c>
      <c r="AD75" s="165">
        <f t="shared" si="180"/>
        <v>133296.91400000005</v>
      </c>
      <c r="AE75" s="166">
        <f t="shared" si="180"/>
        <v>68735.360000000073</v>
      </c>
      <c r="AF75" s="167">
        <f t="shared" si="180"/>
        <v>68730.343000000081</v>
      </c>
      <c r="AG75" s="167">
        <f t="shared" si="180"/>
        <v>5.0169999999999995</v>
      </c>
      <c r="AH75" s="168">
        <f t="shared" si="180"/>
        <v>64561.554000000033</v>
      </c>
      <c r="AI75" s="169">
        <f t="shared" si="180"/>
        <v>55374.521999999997</v>
      </c>
      <c r="AJ75" s="169">
        <f t="shared" si="180"/>
        <v>0</v>
      </c>
      <c r="AK75" s="169">
        <f t="shared" si="180"/>
        <v>9187.0319999999974</v>
      </c>
      <c r="AL75" s="269">
        <f t="shared" si="180"/>
        <v>826.40700000000004</v>
      </c>
      <c r="AM75" s="262">
        <f t="shared" si="145"/>
        <v>0.92980602238793297</v>
      </c>
      <c r="AN75" s="199">
        <f t="shared" si="146"/>
        <v>6.6086970467600495E-2</v>
      </c>
      <c r="AO75" s="200">
        <f t="shared" si="147"/>
        <v>3.4078146073208353E-2</v>
      </c>
      <c r="AP75" s="201">
        <f t="shared" si="148"/>
        <v>3.4075658706315251E-2</v>
      </c>
      <c r="AQ75" s="201">
        <f t="shared" si="149"/>
        <v>2.4873668930996519E-6</v>
      </c>
      <c r="AR75" s="202">
        <f t="shared" si="150"/>
        <v>3.200882439439217E-2</v>
      </c>
      <c r="AS75" s="203">
        <f t="shared" si="151"/>
        <v>2.745400692525779E-2</v>
      </c>
      <c r="AT75" s="203">
        <f t="shared" si="152"/>
        <v>0</v>
      </c>
      <c r="AU75" s="203">
        <f t="shared" si="153"/>
        <v>4.554817469134359E-3</v>
      </c>
      <c r="AV75" s="254">
        <f t="shared" si="154"/>
        <v>4.0972242615622972E-4</v>
      </c>
      <c r="AY75" s="448"/>
      <c r="AZ75" s="132" t="s">
        <v>20</v>
      </c>
      <c r="BA75" s="163">
        <f t="shared" ref="BA75:BK75" si="181">IF(COUNT(BA72:BA74)=0,"",SUM(BA72:BA74))</f>
        <v>531459.28900000011</v>
      </c>
      <c r="BB75" s="164">
        <f t="shared" si="181"/>
        <v>477850.82299999986</v>
      </c>
      <c r="BC75" s="165">
        <f t="shared" si="181"/>
        <v>50134.661000000029</v>
      </c>
      <c r="BD75" s="166">
        <f t="shared" si="181"/>
        <v>16993.09399999999</v>
      </c>
      <c r="BE75" s="167">
        <f t="shared" si="181"/>
        <v>16992.66599999999</v>
      </c>
      <c r="BF75" s="167">
        <f t="shared" si="181"/>
        <v>0.42799999999999999</v>
      </c>
      <c r="BG75" s="168">
        <f t="shared" si="181"/>
        <v>33141.567000000025</v>
      </c>
      <c r="BH75" s="169">
        <f t="shared" si="181"/>
        <v>27150.867000000017</v>
      </c>
      <c r="BI75" s="169">
        <f t="shared" si="181"/>
        <v>283.42099999999994</v>
      </c>
      <c r="BJ75" s="169">
        <f t="shared" si="181"/>
        <v>5707.2790000000023</v>
      </c>
      <c r="BK75" s="269">
        <f t="shared" si="181"/>
        <v>930.63800000000015</v>
      </c>
      <c r="BL75" s="262">
        <f t="shared" si="155"/>
        <v>0.89912968479510336</v>
      </c>
      <c r="BM75" s="199">
        <f t="shared" si="156"/>
        <v>9.4333963179633162E-2</v>
      </c>
      <c r="BN75" s="200">
        <f t="shared" si="157"/>
        <v>3.1974403969821263E-2</v>
      </c>
      <c r="BO75" s="201">
        <f t="shared" si="158"/>
        <v>3.1973598640026753E-2</v>
      </c>
      <c r="BP75" s="201">
        <f t="shared" si="159"/>
        <v>8.0532979450849317E-7</v>
      </c>
      <c r="BQ75" s="202">
        <f t="shared" si="160"/>
        <v>6.2359559209811871E-2</v>
      </c>
      <c r="BR75" s="203">
        <f t="shared" si="161"/>
        <v>5.1087388181863189E-2</v>
      </c>
      <c r="BS75" s="203">
        <f t="shared" si="162"/>
        <v>5.3328826095652248E-4</v>
      </c>
      <c r="BT75" s="203">
        <f t="shared" si="163"/>
        <v>1.073888276699215E-2</v>
      </c>
      <c r="BU75" s="254">
        <f t="shared" si="164"/>
        <v>1.751099320798587E-3</v>
      </c>
      <c r="DV75" s="451"/>
      <c r="DW75" s="132" t="s">
        <v>20</v>
      </c>
      <c r="DX75" s="163">
        <f t="shared" ref="DX75:EH75" si="182">IF(COUNT(DX72:DX74)=0,"",SUM(DX72:DX74))</f>
        <v>52250.466999999997</v>
      </c>
      <c r="DY75" s="164">
        <f t="shared" si="182"/>
        <v>50294.782000000007</v>
      </c>
      <c r="DZ75" s="165">
        <f t="shared" si="182"/>
        <v>1776.712</v>
      </c>
      <c r="EA75" s="166">
        <f t="shared" si="182"/>
        <v>785.08</v>
      </c>
      <c r="EB75" s="167">
        <f t="shared" si="182"/>
        <v>785.05700000000002</v>
      </c>
      <c r="EC75" s="167">
        <f t="shared" si="182"/>
        <v>2.3E-2</v>
      </c>
      <c r="ED75" s="168">
        <f t="shared" si="182"/>
        <v>991.63200000000018</v>
      </c>
      <c r="EE75" s="169">
        <f t="shared" si="182"/>
        <v>846.69299999999998</v>
      </c>
      <c r="EF75" s="169">
        <f t="shared" si="182"/>
        <v>0</v>
      </c>
      <c r="EG75" s="169">
        <f t="shared" si="182"/>
        <v>144.93900000000002</v>
      </c>
      <c r="EH75" s="269">
        <f t="shared" si="182"/>
        <v>58.497999999999998</v>
      </c>
      <c r="EI75" s="262">
        <f t="shared" si="165"/>
        <v>0.96257095654283831</v>
      </c>
      <c r="EJ75" s="199">
        <f t="shared" si="166"/>
        <v>3.4003753497552476E-2</v>
      </c>
      <c r="EK75" s="200">
        <f t="shared" si="167"/>
        <v>1.5025320252161576E-2</v>
      </c>
      <c r="EL75" s="201">
        <f t="shared" si="168"/>
        <v>1.5024880064708323E-2</v>
      </c>
      <c r="EM75" s="201">
        <f t="shared" si="169"/>
        <v>4.4018745325281016E-7</v>
      </c>
      <c r="EN75" s="202">
        <f t="shared" si="170"/>
        <v>1.8978433245390901E-2</v>
      </c>
      <c r="EO75" s="203">
        <f t="shared" si="171"/>
        <v>1.6204505885086158E-2</v>
      </c>
      <c r="EP75" s="203">
        <f t="shared" si="172"/>
        <v>0</v>
      </c>
      <c r="EQ75" s="203">
        <f t="shared" si="173"/>
        <v>2.773927360304742E-3</v>
      </c>
      <c r="ER75" s="254">
        <f t="shared" si="174"/>
        <v>1.1195689408862125E-3</v>
      </c>
    </row>
    <row r="76" spans="1:148" ht="14.25" customHeight="1">
      <c r="A76" s="448"/>
      <c r="B76" s="129" t="s">
        <v>21</v>
      </c>
      <c r="C76" s="170">
        <v>636808.21900000074</v>
      </c>
      <c r="D76" s="171">
        <v>603251.29300000134</v>
      </c>
      <c r="E76" s="172">
        <v>30640.663000000008</v>
      </c>
      <c r="F76" s="173">
        <v>19873.615999999991</v>
      </c>
      <c r="G76" s="174">
        <v>19873.608999999989</v>
      </c>
      <c r="H76" s="174">
        <v>7.0000000000000001E-3</v>
      </c>
      <c r="I76" s="175">
        <v>10767.046999999995</v>
      </c>
      <c r="J76" s="176">
        <v>8819.2079999999951</v>
      </c>
      <c r="K76" s="176">
        <v>0</v>
      </c>
      <c r="L76" s="176">
        <v>1947.8389999999995</v>
      </c>
      <c r="M76" s="270">
        <v>81.979000000000013</v>
      </c>
      <c r="N76" s="263">
        <f t="shared" si="135"/>
        <v>0.94730450236227348</v>
      </c>
      <c r="O76" s="204">
        <f t="shared" si="136"/>
        <v>4.8115998012896205E-2</v>
      </c>
      <c r="P76" s="205">
        <f t="shared" si="137"/>
        <v>3.120816504411349E-2</v>
      </c>
      <c r="Q76" s="206">
        <f t="shared" si="138"/>
        <v>3.1208154051793051E-2</v>
      </c>
      <c r="R76" s="206">
        <f t="shared" si="139"/>
        <v>1.0992320436743597E-8</v>
      </c>
      <c r="S76" s="207">
        <f t="shared" si="140"/>
        <v>1.6907832968782684E-2</v>
      </c>
      <c r="T76" s="208">
        <f t="shared" si="141"/>
        <v>1.384908004775608E-2</v>
      </c>
      <c r="U76" s="208">
        <f t="shared" si="142"/>
        <v>0</v>
      </c>
      <c r="V76" s="208">
        <f t="shared" si="143"/>
        <v>3.0587529210266006E-3</v>
      </c>
      <c r="W76" s="255">
        <f t="shared" si="144"/>
        <v>1.2873420529768622E-4</v>
      </c>
      <c r="Z76" s="448"/>
      <c r="AA76" s="129" t="s">
        <v>21</v>
      </c>
      <c r="AB76" s="170">
        <v>492177.42800000065</v>
      </c>
      <c r="AC76" s="171">
        <v>472303.99600000097</v>
      </c>
      <c r="AD76" s="172">
        <v>18714.446000000011</v>
      </c>
      <c r="AE76" s="173">
        <v>13266.787999999999</v>
      </c>
      <c r="AF76" s="174">
        <v>13266.780999999999</v>
      </c>
      <c r="AG76" s="174">
        <v>7.0000000000000001E-3</v>
      </c>
      <c r="AH76" s="175">
        <v>5447.6579999999958</v>
      </c>
      <c r="AI76" s="176">
        <v>5447.6579999999958</v>
      </c>
      <c r="AJ76" s="176">
        <v>0</v>
      </c>
      <c r="AK76" s="176">
        <v>0</v>
      </c>
      <c r="AL76" s="270">
        <v>50.138000000000005</v>
      </c>
      <c r="AM76" s="263">
        <f t="shared" si="145"/>
        <v>0.9596214070995559</v>
      </c>
      <c r="AN76" s="204">
        <f t="shared" si="146"/>
        <v>3.8023779505792339E-2</v>
      </c>
      <c r="AO76" s="205">
        <f t="shared" si="147"/>
        <v>2.6955295479336734E-2</v>
      </c>
      <c r="AP76" s="206">
        <f t="shared" si="148"/>
        <v>2.6955281256823466E-2</v>
      </c>
      <c r="AQ76" s="206">
        <f t="shared" si="149"/>
        <v>1.4222513268121655E-8</v>
      </c>
      <c r="AR76" s="207">
        <f t="shared" si="150"/>
        <v>1.1068484026455574E-2</v>
      </c>
      <c r="AS76" s="208">
        <f t="shared" si="151"/>
        <v>1.1068484026455574E-2</v>
      </c>
      <c r="AT76" s="208">
        <f t="shared" si="152"/>
        <v>0</v>
      </c>
      <c r="AU76" s="208">
        <f t="shared" si="153"/>
        <v>0</v>
      </c>
      <c r="AV76" s="255">
        <f t="shared" si="154"/>
        <v>1.0186976717672624E-4</v>
      </c>
      <c r="AY76" s="448"/>
      <c r="AZ76" s="129" t="s">
        <v>21</v>
      </c>
      <c r="BA76" s="170">
        <v>144630.79100000008</v>
      </c>
      <c r="BB76" s="171">
        <v>130947.29700000033</v>
      </c>
      <c r="BC76" s="172">
        <v>11926.216999999997</v>
      </c>
      <c r="BD76" s="173">
        <v>6606.8279999999922</v>
      </c>
      <c r="BE76" s="174">
        <v>6606.8279999999922</v>
      </c>
      <c r="BF76" s="174">
        <v>0</v>
      </c>
      <c r="BG76" s="175">
        <v>5319.3889999999992</v>
      </c>
      <c r="BH76" s="176">
        <v>3371.5499999999997</v>
      </c>
      <c r="BI76" s="176">
        <v>0</v>
      </c>
      <c r="BJ76" s="176">
        <v>1947.8389999999995</v>
      </c>
      <c r="BK76" s="270">
        <v>31.841000000000001</v>
      </c>
      <c r="BL76" s="263">
        <f t="shared" si="155"/>
        <v>0.90539017379777897</v>
      </c>
      <c r="BM76" s="204">
        <f t="shared" si="156"/>
        <v>8.2459737083232787E-2</v>
      </c>
      <c r="BN76" s="205">
        <f t="shared" si="157"/>
        <v>4.568064624634452E-2</v>
      </c>
      <c r="BO76" s="206">
        <f t="shared" si="158"/>
        <v>4.568064624634452E-2</v>
      </c>
      <c r="BP76" s="206">
        <f t="shared" si="159"/>
        <v>0</v>
      </c>
      <c r="BQ76" s="207">
        <f t="shared" si="160"/>
        <v>3.6779090836888226E-2</v>
      </c>
      <c r="BR76" s="208">
        <f t="shared" si="161"/>
        <v>2.3311426126404838E-2</v>
      </c>
      <c r="BS76" s="208">
        <f t="shared" si="162"/>
        <v>0</v>
      </c>
      <c r="BT76" s="208">
        <f t="shared" si="163"/>
        <v>1.3467664710483388E-2</v>
      </c>
      <c r="BU76" s="255">
        <f t="shared" si="164"/>
        <v>2.2015367391581218E-4</v>
      </c>
      <c r="DV76" s="451"/>
      <c r="DW76" s="129" t="s">
        <v>21</v>
      </c>
      <c r="DX76" s="170">
        <v>17682.499</v>
      </c>
      <c r="DY76" s="171">
        <v>16833.750000000011</v>
      </c>
      <c r="DZ76" s="172">
        <v>807.4019999999997</v>
      </c>
      <c r="EA76" s="173">
        <v>611.95599999999979</v>
      </c>
      <c r="EB76" s="174">
        <v>611.95599999999979</v>
      </c>
      <c r="EC76" s="174">
        <v>0</v>
      </c>
      <c r="ED76" s="175">
        <v>195.44600000000003</v>
      </c>
      <c r="EE76" s="176">
        <v>184.45000000000005</v>
      </c>
      <c r="EF76" s="176">
        <v>0</v>
      </c>
      <c r="EG76" s="176">
        <v>10.995999999999999</v>
      </c>
      <c r="EH76" s="270">
        <v>0</v>
      </c>
      <c r="EI76" s="263">
        <f t="shared" si="165"/>
        <v>0.95200061936946867</v>
      </c>
      <c r="EJ76" s="204">
        <f t="shared" si="166"/>
        <v>4.5661079918624607E-2</v>
      </c>
      <c r="EK76" s="205">
        <f t="shared" si="167"/>
        <v>3.4608004219313107E-2</v>
      </c>
      <c r="EL76" s="206">
        <f t="shared" si="168"/>
        <v>3.4608004219313107E-2</v>
      </c>
      <c r="EM76" s="206">
        <f t="shared" si="169"/>
        <v>0</v>
      </c>
      <c r="EN76" s="207">
        <f t="shared" si="170"/>
        <v>1.1053075699311507E-2</v>
      </c>
      <c r="EO76" s="208">
        <f t="shared" si="171"/>
        <v>1.0431217895162898E-2</v>
      </c>
      <c r="EP76" s="208">
        <f t="shared" si="172"/>
        <v>0</v>
      </c>
      <c r="EQ76" s="208">
        <f t="shared" si="173"/>
        <v>6.218578041486104E-4</v>
      </c>
      <c r="ER76" s="255">
        <f t="shared" si="174"/>
        <v>0</v>
      </c>
    </row>
    <row r="77" spans="1:148" ht="14.25" customHeight="1">
      <c r="A77" s="448"/>
      <c r="B77" s="130" t="s">
        <v>22</v>
      </c>
      <c r="C77" s="149">
        <v>1066656.4879999987</v>
      </c>
      <c r="D77" s="150">
        <v>955538.08400000038</v>
      </c>
      <c r="E77" s="151">
        <v>104578.34999999998</v>
      </c>
      <c r="F77" s="152">
        <v>61291.744000000057</v>
      </c>
      <c r="G77" s="153">
        <v>61291.744000000057</v>
      </c>
      <c r="H77" s="153">
        <v>0</v>
      </c>
      <c r="I77" s="154">
        <v>43286.605999999978</v>
      </c>
      <c r="J77" s="155">
        <v>40437.112999999998</v>
      </c>
      <c r="K77" s="155">
        <v>501.38700000000006</v>
      </c>
      <c r="L77" s="155">
        <v>2348.1060000000011</v>
      </c>
      <c r="M77" s="267">
        <v>612.68900000000008</v>
      </c>
      <c r="N77" s="260">
        <f t="shared" si="135"/>
        <v>0.89582550216485579</v>
      </c>
      <c r="O77" s="189">
        <f t="shared" si="136"/>
        <v>9.8043138701651156E-2</v>
      </c>
      <c r="P77" s="190">
        <f t="shared" si="137"/>
        <v>5.7461558326920459E-2</v>
      </c>
      <c r="Q77" s="191">
        <f t="shared" si="138"/>
        <v>5.7461558326920459E-2</v>
      </c>
      <c r="R77" s="191">
        <f t="shared" si="139"/>
        <v>0</v>
      </c>
      <c r="S77" s="192">
        <f t="shared" si="140"/>
        <v>4.0581580374730752E-2</v>
      </c>
      <c r="T77" s="193">
        <f t="shared" si="141"/>
        <v>3.791015519515599E-2</v>
      </c>
      <c r="U77" s="193">
        <f t="shared" si="142"/>
        <v>4.700547979979105E-4</v>
      </c>
      <c r="V77" s="193">
        <f t="shared" si="143"/>
        <v>2.2013703815768697E-3</v>
      </c>
      <c r="W77" s="252">
        <f t="shared" si="144"/>
        <v>5.7440141872553893E-4</v>
      </c>
      <c r="Z77" s="448"/>
      <c r="AA77" s="130" t="s">
        <v>22</v>
      </c>
      <c r="AB77" s="149">
        <v>844249.32099999883</v>
      </c>
      <c r="AC77" s="150">
        <v>769094.67200000025</v>
      </c>
      <c r="AD77" s="151">
        <v>70819.941999999952</v>
      </c>
      <c r="AE77" s="152">
        <v>46285.543000000049</v>
      </c>
      <c r="AF77" s="153">
        <v>46285.543000000049</v>
      </c>
      <c r="AG77" s="153">
        <v>0</v>
      </c>
      <c r="AH77" s="154">
        <v>24534.398999999979</v>
      </c>
      <c r="AI77" s="155">
        <v>22748.011999999995</v>
      </c>
      <c r="AJ77" s="155">
        <v>0</v>
      </c>
      <c r="AK77" s="155">
        <v>1786.3870000000011</v>
      </c>
      <c r="AL77" s="267">
        <v>168.00100000000003</v>
      </c>
      <c r="AM77" s="260">
        <f t="shared" si="145"/>
        <v>0.91098050406368203</v>
      </c>
      <c r="AN77" s="189">
        <f t="shared" si="146"/>
        <v>8.388510388864151E-2</v>
      </c>
      <c r="AO77" s="190">
        <f t="shared" si="147"/>
        <v>5.4824495381501304E-2</v>
      </c>
      <c r="AP77" s="191">
        <f t="shared" si="148"/>
        <v>5.4824495381501304E-2</v>
      </c>
      <c r="AQ77" s="191">
        <f t="shared" si="149"/>
        <v>0</v>
      </c>
      <c r="AR77" s="192">
        <f t="shared" si="150"/>
        <v>2.906060850714029E-2</v>
      </c>
      <c r="AS77" s="193">
        <f t="shared" si="151"/>
        <v>2.6944661291590219E-2</v>
      </c>
      <c r="AT77" s="193">
        <f t="shared" si="152"/>
        <v>0</v>
      </c>
      <c r="AU77" s="193">
        <f t="shared" si="153"/>
        <v>2.1159472155500895E-3</v>
      </c>
      <c r="AV77" s="252">
        <f t="shared" si="154"/>
        <v>1.9899453374863925E-4</v>
      </c>
      <c r="AY77" s="448"/>
      <c r="AZ77" s="130" t="s">
        <v>22</v>
      </c>
      <c r="BA77" s="149">
        <v>222407.16699999987</v>
      </c>
      <c r="BB77" s="150">
        <v>186443.41200000016</v>
      </c>
      <c r="BC77" s="151">
        <v>33758.408000000032</v>
      </c>
      <c r="BD77" s="152">
        <v>15006.201000000006</v>
      </c>
      <c r="BE77" s="153">
        <v>15006.201000000006</v>
      </c>
      <c r="BF77" s="153">
        <v>0</v>
      </c>
      <c r="BG77" s="154">
        <v>18752.206999999999</v>
      </c>
      <c r="BH77" s="155">
        <v>17689.101000000002</v>
      </c>
      <c r="BI77" s="155">
        <v>501.38700000000006</v>
      </c>
      <c r="BJ77" s="155">
        <v>561.71900000000005</v>
      </c>
      <c r="BK77" s="267">
        <v>444.6880000000001</v>
      </c>
      <c r="BL77" s="260">
        <f t="shared" si="155"/>
        <v>0.83829767949879186</v>
      </c>
      <c r="BM77" s="189">
        <f t="shared" si="156"/>
        <v>0.15178651144816774</v>
      </c>
      <c r="BN77" s="190">
        <f t="shared" si="157"/>
        <v>6.7471751033994401E-2</v>
      </c>
      <c r="BO77" s="191">
        <f t="shared" si="158"/>
        <v>6.7471751033994401E-2</v>
      </c>
      <c r="BP77" s="191">
        <f t="shared" si="159"/>
        <v>0</v>
      </c>
      <c r="BQ77" s="192">
        <f t="shared" si="160"/>
        <v>8.4314760414173212E-2</v>
      </c>
      <c r="BR77" s="193">
        <f t="shared" si="161"/>
        <v>7.9534761575376811E-2</v>
      </c>
      <c r="BS77" s="193">
        <f t="shared" si="162"/>
        <v>2.2543653010966159E-3</v>
      </c>
      <c r="BT77" s="193">
        <f t="shared" si="163"/>
        <v>2.5256335376998007E-3</v>
      </c>
      <c r="BU77" s="252">
        <f t="shared" si="164"/>
        <v>1.9994319697440341E-3</v>
      </c>
      <c r="DV77" s="451"/>
      <c r="DW77" s="130" t="s">
        <v>22</v>
      </c>
      <c r="DX77" s="149">
        <v>17031.684000000001</v>
      </c>
      <c r="DY77" s="150">
        <v>16054.306999999992</v>
      </c>
      <c r="DZ77" s="151">
        <v>937.41399999999987</v>
      </c>
      <c r="EA77" s="152">
        <v>426.37900000000013</v>
      </c>
      <c r="EB77" s="153">
        <v>426.37900000000013</v>
      </c>
      <c r="EC77" s="153">
        <v>0</v>
      </c>
      <c r="ED77" s="154">
        <v>511.03499999999997</v>
      </c>
      <c r="EE77" s="155">
        <v>454.04599999999994</v>
      </c>
      <c r="EF77" s="155">
        <v>0</v>
      </c>
      <c r="EG77" s="155">
        <v>56.988999999999997</v>
      </c>
      <c r="EH77" s="267">
        <v>3.22</v>
      </c>
      <c r="EI77" s="260">
        <f t="shared" si="165"/>
        <v>0.94261418894338289</v>
      </c>
      <c r="EJ77" s="189">
        <f t="shared" si="166"/>
        <v>5.5039419472554786E-2</v>
      </c>
      <c r="EK77" s="190">
        <f t="shared" si="167"/>
        <v>2.5034459305374623E-2</v>
      </c>
      <c r="EL77" s="191">
        <f t="shared" si="168"/>
        <v>2.5034459305374623E-2</v>
      </c>
      <c r="EM77" s="191">
        <f t="shared" si="169"/>
        <v>0</v>
      </c>
      <c r="EN77" s="192">
        <f t="shared" si="170"/>
        <v>3.0004960167180177E-2</v>
      </c>
      <c r="EO77" s="193">
        <f t="shared" si="171"/>
        <v>2.6658902314063596E-2</v>
      </c>
      <c r="EP77" s="193">
        <f t="shared" si="172"/>
        <v>0</v>
      </c>
      <c r="EQ77" s="193">
        <f t="shared" si="173"/>
        <v>3.3460578531165795E-3</v>
      </c>
      <c r="ER77" s="252">
        <f t="shared" si="174"/>
        <v>1.8905940246425427E-4</v>
      </c>
    </row>
    <row r="78" spans="1:148" ht="14.25" customHeight="1">
      <c r="A78" s="448"/>
      <c r="B78" s="131" t="s">
        <v>23</v>
      </c>
      <c r="C78" s="156">
        <v>1035492.0559999997</v>
      </c>
      <c r="D78" s="157">
        <v>940932.00100000377</v>
      </c>
      <c r="E78" s="158">
        <v>84997.969999999958</v>
      </c>
      <c r="F78" s="159">
        <v>69071.631999999954</v>
      </c>
      <c r="G78" s="160">
        <v>69067.62599999996</v>
      </c>
      <c r="H78" s="160">
        <v>4.0060000000000002</v>
      </c>
      <c r="I78" s="161">
        <v>15926.338000000002</v>
      </c>
      <c r="J78" s="162">
        <v>13035.791000000019</v>
      </c>
      <c r="K78" s="162">
        <v>0</v>
      </c>
      <c r="L78" s="162">
        <v>2890.5469999999996</v>
      </c>
      <c r="M78" s="268">
        <v>4709.5889999999999</v>
      </c>
      <c r="N78" s="261">
        <f t="shared" si="135"/>
        <v>0.90868104255162341</v>
      </c>
      <c r="O78" s="194">
        <f t="shared" si="136"/>
        <v>8.2084618136365473E-2</v>
      </c>
      <c r="P78" s="195">
        <f t="shared" si="137"/>
        <v>6.6704164073278005E-2</v>
      </c>
      <c r="Q78" s="196">
        <f t="shared" si="138"/>
        <v>6.6700295381116839E-2</v>
      </c>
      <c r="R78" s="196">
        <f t="shared" si="139"/>
        <v>3.8686921611690294E-6</v>
      </c>
      <c r="S78" s="197">
        <f t="shared" si="140"/>
        <v>1.5380454063087478E-2</v>
      </c>
      <c r="T78" s="198">
        <f t="shared" si="141"/>
        <v>1.2588982140873152E-2</v>
      </c>
      <c r="U78" s="198">
        <f t="shared" si="142"/>
        <v>0</v>
      </c>
      <c r="V78" s="198">
        <f t="shared" si="143"/>
        <v>2.7914719222143411E-3</v>
      </c>
      <c r="W78" s="253">
        <f t="shared" si="144"/>
        <v>4.5481652637613295E-3</v>
      </c>
      <c r="Z78" s="448"/>
      <c r="AA78" s="131" t="s">
        <v>23</v>
      </c>
      <c r="AB78" s="156">
        <v>835525.70899999957</v>
      </c>
      <c r="AC78" s="157">
        <v>763459.95500000333</v>
      </c>
      <c r="AD78" s="158">
        <v>68258.370999999956</v>
      </c>
      <c r="AE78" s="159">
        <v>55977.460999999974</v>
      </c>
      <c r="AF78" s="160">
        <v>55977.460999999974</v>
      </c>
      <c r="AG78" s="160">
        <v>0</v>
      </c>
      <c r="AH78" s="161">
        <v>12280.910000000002</v>
      </c>
      <c r="AI78" s="162">
        <v>10132.24000000002</v>
      </c>
      <c r="AJ78" s="162">
        <v>0</v>
      </c>
      <c r="AK78" s="162">
        <v>2148.6699999999996</v>
      </c>
      <c r="AL78" s="268">
        <v>155.268</v>
      </c>
      <c r="AM78" s="261">
        <f t="shared" si="145"/>
        <v>0.91374801131344208</v>
      </c>
      <c r="AN78" s="194">
        <f t="shared" si="146"/>
        <v>8.1695117534677786E-2</v>
      </c>
      <c r="AO78" s="195">
        <f t="shared" si="147"/>
        <v>6.699669489164696E-2</v>
      </c>
      <c r="AP78" s="196">
        <f t="shared" si="148"/>
        <v>6.699669489164696E-2</v>
      </c>
      <c r="AQ78" s="196">
        <f t="shared" si="149"/>
        <v>0</v>
      </c>
      <c r="AR78" s="197">
        <f t="shared" si="150"/>
        <v>1.4698422643030853E-2</v>
      </c>
      <c r="AS78" s="198">
        <f t="shared" si="151"/>
        <v>1.2126784239980849E-2</v>
      </c>
      <c r="AT78" s="198">
        <f t="shared" si="152"/>
        <v>0</v>
      </c>
      <c r="AU78" s="198">
        <f t="shared" si="153"/>
        <v>2.5716384030500259E-3</v>
      </c>
      <c r="AV78" s="253">
        <f t="shared" si="154"/>
        <v>1.8583270188757302E-4</v>
      </c>
      <c r="AY78" s="448"/>
      <c r="AZ78" s="131" t="s">
        <v>23</v>
      </c>
      <c r="BA78" s="156">
        <v>199966.34700000015</v>
      </c>
      <c r="BB78" s="157">
        <v>177472.04600000044</v>
      </c>
      <c r="BC78" s="158">
        <v>16739.598999999998</v>
      </c>
      <c r="BD78" s="159">
        <v>13094.170999999993</v>
      </c>
      <c r="BE78" s="160">
        <v>13090.164999999994</v>
      </c>
      <c r="BF78" s="160">
        <v>4.0060000000000002</v>
      </c>
      <c r="BG78" s="161">
        <v>3645.4279999999999</v>
      </c>
      <c r="BH78" s="162">
        <v>2903.5509999999999</v>
      </c>
      <c r="BI78" s="162">
        <v>0</v>
      </c>
      <c r="BJ78" s="162">
        <v>741.87699999999984</v>
      </c>
      <c r="BK78" s="268">
        <v>4554.3209999999999</v>
      </c>
      <c r="BL78" s="261">
        <f t="shared" si="155"/>
        <v>0.88750956679725868</v>
      </c>
      <c r="BM78" s="194">
        <f t="shared" si="156"/>
        <v>8.3712080813277967E-2</v>
      </c>
      <c r="BN78" s="195">
        <f t="shared" si="157"/>
        <v>6.5481873307411981E-2</v>
      </c>
      <c r="BO78" s="196">
        <f t="shared" si="158"/>
        <v>6.5461839936496832E-2</v>
      </c>
      <c r="BP78" s="196">
        <f t="shared" si="159"/>
        <v>2.0033370915157024E-5</v>
      </c>
      <c r="BQ78" s="197">
        <f t="shared" si="160"/>
        <v>1.8230207505865959E-2</v>
      </c>
      <c r="BR78" s="198">
        <f t="shared" si="161"/>
        <v>1.4520198241157037E-2</v>
      </c>
      <c r="BS78" s="198">
        <f t="shared" si="162"/>
        <v>0</v>
      </c>
      <c r="BT78" s="198">
        <f t="shared" si="163"/>
        <v>3.7100092647089225E-3</v>
      </c>
      <c r="BU78" s="253">
        <f t="shared" si="164"/>
        <v>2.2775437308958774E-2</v>
      </c>
      <c r="DV78" s="451"/>
      <c r="DW78" s="131" t="s">
        <v>23</v>
      </c>
      <c r="DX78" s="156">
        <v>12738.503000000002</v>
      </c>
      <c r="DY78" s="157">
        <v>12037.037000000002</v>
      </c>
      <c r="DZ78" s="158">
        <v>677.351</v>
      </c>
      <c r="EA78" s="159">
        <v>512.05000000000018</v>
      </c>
      <c r="EB78" s="160">
        <v>511.62100000000015</v>
      </c>
      <c r="EC78" s="160">
        <v>0.42899999999999999</v>
      </c>
      <c r="ED78" s="161">
        <v>165.30099999999999</v>
      </c>
      <c r="EE78" s="162">
        <v>156.00700000000001</v>
      </c>
      <c r="EF78" s="162">
        <v>0</v>
      </c>
      <c r="EG78" s="162">
        <v>9.2940000000000005</v>
      </c>
      <c r="EH78" s="268">
        <v>1.4339999999999999</v>
      </c>
      <c r="EI78" s="261">
        <f t="shared" si="165"/>
        <v>0.9449334038701408</v>
      </c>
      <c r="EJ78" s="194">
        <f t="shared" si="166"/>
        <v>5.3173516542720907E-2</v>
      </c>
      <c r="EK78" s="195">
        <f t="shared" si="167"/>
        <v>4.0197031001209492E-2</v>
      </c>
      <c r="EL78" s="196">
        <f t="shared" si="168"/>
        <v>4.0163353574591935E-2</v>
      </c>
      <c r="EM78" s="196">
        <f t="shared" si="169"/>
        <v>3.3677426617554661E-5</v>
      </c>
      <c r="EN78" s="197">
        <f t="shared" si="170"/>
        <v>1.2976485541511429E-2</v>
      </c>
      <c r="EO78" s="198">
        <f t="shared" si="171"/>
        <v>1.2246886466957693E-2</v>
      </c>
      <c r="EP78" s="198">
        <f t="shared" si="172"/>
        <v>0</v>
      </c>
      <c r="EQ78" s="198">
        <f t="shared" si="173"/>
        <v>7.2959907455373671E-4</v>
      </c>
      <c r="ER78" s="253">
        <f t="shared" si="174"/>
        <v>1.1257209736497293E-4</v>
      </c>
    </row>
    <row r="79" spans="1:148">
      <c r="A79" s="448"/>
      <c r="B79" s="132" t="s">
        <v>24</v>
      </c>
      <c r="C79" s="163">
        <f t="shared" ref="C79:M79" si="183">IF(COUNT(C76:C78)=0,"",SUM(C76:C78))</f>
        <v>2738956.7629999993</v>
      </c>
      <c r="D79" s="164">
        <f t="shared" si="183"/>
        <v>2499721.3780000056</v>
      </c>
      <c r="E79" s="165">
        <f t="shared" si="183"/>
        <v>220216.98299999995</v>
      </c>
      <c r="F79" s="166">
        <f t="shared" si="183"/>
        <v>150236.992</v>
      </c>
      <c r="G79" s="167">
        <f t="shared" si="183"/>
        <v>150232.97899999999</v>
      </c>
      <c r="H79" s="167">
        <f t="shared" si="183"/>
        <v>4.0129999999999999</v>
      </c>
      <c r="I79" s="168">
        <f t="shared" si="183"/>
        <v>69979.99099999998</v>
      </c>
      <c r="J79" s="169">
        <f t="shared" si="183"/>
        <v>62292.112000000016</v>
      </c>
      <c r="K79" s="169">
        <f t="shared" si="183"/>
        <v>501.38700000000006</v>
      </c>
      <c r="L79" s="169">
        <f t="shared" si="183"/>
        <v>7186.4920000000002</v>
      </c>
      <c r="M79" s="269">
        <f t="shared" si="183"/>
        <v>5404.2569999999996</v>
      </c>
      <c r="N79" s="262">
        <f t="shared" si="135"/>
        <v>0.91265455949076124</v>
      </c>
      <c r="O79" s="199">
        <f t="shared" si="136"/>
        <v>8.0401774126143813E-2</v>
      </c>
      <c r="P79" s="200">
        <f t="shared" si="137"/>
        <v>5.4851903480011246E-2</v>
      </c>
      <c r="Q79" s="201">
        <f t="shared" si="138"/>
        <v>5.4850438323622429E-2</v>
      </c>
      <c r="R79" s="201">
        <f t="shared" si="139"/>
        <v>1.4651563888159125E-6</v>
      </c>
      <c r="S79" s="202">
        <f t="shared" si="140"/>
        <v>2.5549870646132577E-2</v>
      </c>
      <c r="T79" s="203">
        <f t="shared" si="141"/>
        <v>2.274300669564824E-2</v>
      </c>
      <c r="U79" s="203">
        <f t="shared" si="142"/>
        <v>1.8305765420364913E-4</v>
      </c>
      <c r="V79" s="203">
        <f t="shared" si="143"/>
        <v>2.623806296280699E-3</v>
      </c>
      <c r="W79" s="254">
        <f t="shared" si="144"/>
        <v>1.9731078171824363E-3</v>
      </c>
      <c r="Z79" s="448"/>
      <c r="AA79" s="132" t="s">
        <v>24</v>
      </c>
      <c r="AB79" s="163">
        <f t="shared" ref="AB79:AL79" si="184">IF(COUNT(AB76:AB78)=0,"",SUM(AB76:AB78))</f>
        <v>2171952.4579999987</v>
      </c>
      <c r="AC79" s="164">
        <f t="shared" si="184"/>
        <v>2004858.6230000046</v>
      </c>
      <c r="AD79" s="165">
        <f t="shared" si="184"/>
        <v>157792.7589999999</v>
      </c>
      <c r="AE79" s="166">
        <f t="shared" si="184"/>
        <v>115529.79200000002</v>
      </c>
      <c r="AF79" s="167">
        <f t="shared" si="184"/>
        <v>115529.78500000003</v>
      </c>
      <c r="AG79" s="167">
        <f t="shared" si="184"/>
        <v>7.0000000000000001E-3</v>
      </c>
      <c r="AH79" s="168">
        <f t="shared" si="184"/>
        <v>42262.966999999975</v>
      </c>
      <c r="AI79" s="169">
        <f t="shared" si="184"/>
        <v>38327.910000000011</v>
      </c>
      <c r="AJ79" s="169">
        <f t="shared" si="184"/>
        <v>0</v>
      </c>
      <c r="AK79" s="169">
        <f t="shared" si="184"/>
        <v>3935.0570000000007</v>
      </c>
      <c r="AL79" s="269">
        <f t="shared" si="184"/>
        <v>373.40700000000004</v>
      </c>
      <c r="AM79" s="262">
        <f t="shared" si="145"/>
        <v>0.92306745279596991</v>
      </c>
      <c r="AN79" s="199">
        <f t="shared" si="146"/>
        <v>7.2650190117559188E-2</v>
      </c>
      <c r="AO79" s="200">
        <f t="shared" si="147"/>
        <v>5.3191676260899115E-2</v>
      </c>
      <c r="AP79" s="201">
        <f t="shared" si="148"/>
        <v>5.3191673037992486E-2</v>
      </c>
      <c r="AQ79" s="201">
        <f t="shared" si="149"/>
        <v>3.2229066406204019E-9</v>
      </c>
      <c r="AR79" s="202">
        <f t="shared" si="150"/>
        <v>1.9458513856660118E-2</v>
      </c>
      <c r="AS79" s="203">
        <f t="shared" si="151"/>
        <v>1.7646753665728734E-2</v>
      </c>
      <c r="AT79" s="203">
        <f t="shared" si="152"/>
        <v>0</v>
      </c>
      <c r="AU79" s="203">
        <f t="shared" si="153"/>
        <v>1.8117601909313997E-3</v>
      </c>
      <c r="AV79" s="254">
        <f t="shared" si="154"/>
        <v>1.7192227142202036E-4</v>
      </c>
      <c r="AY79" s="448"/>
      <c r="AZ79" s="132" t="s">
        <v>24</v>
      </c>
      <c r="BA79" s="163">
        <f t="shared" ref="BA79:BK79" si="185">IF(COUNT(BA76:BA78)=0,"",SUM(BA76:BA78))</f>
        <v>567004.30500000017</v>
      </c>
      <c r="BB79" s="164">
        <f t="shared" si="185"/>
        <v>494862.75500000094</v>
      </c>
      <c r="BC79" s="165">
        <f t="shared" si="185"/>
        <v>62424.224000000031</v>
      </c>
      <c r="BD79" s="166">
        <f t="shared" si="185"/>
        <v>34707.19999999999</v>
      </c>
      <c r="BE79" s="167">
        <f t="shared" si="185"/>
        <v>34703.193999999989</v>
      </c>
      <c r="BF79" s="167">
        <f t="shared" si="185"/>
        <v>4.0060000000000002</v>
      </c>
      <c r="BG79" s="168">
        <f t="shared" si="185"/>
        <v>27717.023999999998</v>
      </c>
      <c r="BH79" s="169">
        <f t="shared" si="185"/>
        <v>23964.202000000001</v>
      </c>
      <c r="BI79" s="169">
        <f t="shared" si="185"/>
        <v>501.38700000000006</v>
      </c>
      <c r="BJ79" s="169">
        <f t="shared" si="185"/>
        <v>3251.4349999999995</v>
      </c>
      <c r="BK79" s="269">
        <f t="shared" si="185"/>
        <v>5030.8500000000004</v>
      </c>
      <c r="BL79" s="262">
        <f t="shared" si="155"/>
        <v>0.87276719177643769</v>
      </c>
      <c r="BM79" s="199">
        <f t="shared" si="156"/>
        <v>0.11009479725202441</v>
      </c>
      <c r="BN79" s="200">
        <f t="shared" si="157"/>
        <v>6.1211528191130717E-2</v>
      </c>
      <c r="BO79" s="201">
        <f t="shared" si="158"/>
        <v>6.1204462989041995E-2</v>
      </c>
      <c r="BP79" s="201">
        <f t="shared" si="159"/>
        <v>7.0652020887213532E-6</v>
      </c>
      <c r="BQ79" s="202">
        <f t="shared" si="160"/>
        <v>4.8883269060893617E-2</v>
      </c>
      <c r="BR79" s="203">
        <f t="shared" si="161"/>
        <v>4.2264585627793415E-2</v>
      </c>
      <c r="BS79" s="203">
        <f t="shared" si="162"/>
        <v>8.8427370935040771E-4</v>
      </c>
      <c r="BT79" s="203">
        <f t="shared" si="163"/>
        <v>5.7344097237498025E-3</v>
      </c>
      <c r="BU79" s="254">
        <f t="shared" si="164"/>
        <v>8.8726839560768402E-3</v>
      </c>
      <c r="DV79" s="451"/>
      <c r="DW79" s="132" t="s">
        <v>24</v>
      </c>
      <c r="DX79" s="163">
        <f t="shared" ref="DX79:EH79" si="186">IF(COUNT(DX76:DX78)=0,"",SUM(DX76:DX78))</f>
        <v>47452.686000000009</v>
      </c>
      <c r="DY79" s="164">
        <f t="shared" si="186"/>
        <v>44925.094000000005</v>
      </c>
      <c r="DZ79" s="165">
        <f t="shared" si="186"/>
        <v>2422.1669999999995</v>
      </c>
      <c r="EA79" s="166">
        <f t="shared" si="186"/>
        <v>1550.3850000000002</v>
      </c>
      <c r="EB79" s="167">
        <f t="shared" si="186"/>
        <v>1549.9560000000001</v>
      </c>
      <c r="EC79" s="167">
        <f t="shared" si="186"/>
        <v>0.42899999999999999</v>
      </c>
      <c r="ED79" s="168">
        <f t="shared" si="186"/>
        <v>871.78199999999993</v>
      </c>
      <c r="EE79" s="169">
        <f t="shared" si="186"/>
        <v>794.50299999999993</v>
      </c>
      <c r="EF79" s="169">
        <f t="shared" si="186"/>
        <v>0</v>
      </c>
      <c r="EG79" s="169">
        <f t="shared" si="186"/>
        <v>77.278999999999996</v>
      </c>
      <c r="EH79" s="269">
        <f t="shared" si="186"/>
        <v>4.6539999999999999</v>
      </c>
      <c r="EI79" s="262">
        <f t="shared" si="165"/>
        <v>0.94673447989856663</v>
      </c>
      <c r="EJ79" s="199">
        <f t="shared" si="166"/>
        <v>5.1043833430208754E-2</v>
      </c>
      <c r="EK79" s="200">
        <f t="shared" si="167"/>
        <v>3.2672228501459323E-2</v>
      </c>
      <c r="EL79" s="201">
        <f t="shared" si="168"/>
        <v>3.2663187917328848E-2</v>
      </c>
      <c r="EM79" s="201">
        <f t="shared" si="169"/>
        <v>9.0405841304747197E-6</v>
      </c>
      <c r="EN79" s="202">
        <f t="shared" si="170"/>
        <v>1.8371604928749445E-2</v>
      </c>
      <c r="EO79" s="203">
        <f t="shared" si="171"/>
        <v>1.674305644152577E-2</v>
      </c>
      <c r="EP79" s="203">
        <f t="shared" si="172"/>
        <v>0</v>
      </c>
      <c r="EQ79" s="203">
        <f t="shared" si="173"/>
        <v>1.6285484872236734E-3</v>
      </c>
      <c r="ER79" s="254">
        <f t="shared" si="174"/>
        <v>9.8076639960907564E-5</v>
      </c>
    </row>
    <row r="80" spans="1:148" ht="14.25" customHeight="1">
      <c r="A80" s="448"/>
      <c r="B80" s="129" t="s">
        <v>25</v>
      </c>
      <c r="C80" s="170">
        <v>1220159.9859999984</v>
      </c>
      <c r="D80" s="171">
        <v>1133721.5529999968</v>
      </c>
      <c r="E80" s="172">
        <v>80857.410000000047</v>
      </c>
      <c r="F80" s="173">
        <v>56669.80700000003</v>
      </c>
      <c r="G80" s="174">
        <v>56659.833000000028</v>
      </c>
      <c r="H80" s="174">
        <v>9.9740000000000002</v>
      </c>
      <c r="I80" s="175">
        <v>24187.602999999999</v>
      </c>
      <c r="J80" s="176">
        <v>24187.602999999999</v>
      </c>
      <c r="K80" s="176">
        <v>0</v>
      </c>
      <c r="L80" s="176">
        <v>0</v>
      </c>
      <c r="M80" s="270">
        <v>1000.254</v>
      </c>
      <c r="N80" s="263">
        <f t="shared" si="135"/>
        <v>0.92915811533586734</v>
      </c>
      <c r="O80" s="204">
        <f t="shared" si="136"/>
        <v>6.6267875465308171E-2</v>
      </c>
      <c r="P80" s="205">
        <f t="shared" si="137"/>
        <v>4.6444570917112592E-2</v>
      </c>
      <c r="Q80" s="206">
        <f t="shared" si="138"/>
        <v>4.6436396579227032E-2</v>
      </c>
      <c r="R80" s="206">
        <f t="shared" si="139"/>
        <v>8.1743378855566022E-6</v>
      </c>
      <c r="S80" s="207">
        <f t="shared" si="140"/>
        <v>1.9823304548195558E-2</v>
      </c>
      <c r="T80" s="208">
        <f t="shared" si="141"/>
        <v>1.9823304548195558E-2</v>
      </c>
      <c r="U80" s="208">
        <f t="shared" si="142"/>
        <v>0</v>
      </c>
      <c r="V80" s="208">
        <f t="shared" si="143"/>
        <v>0</v>
      </c>
      <c r="W80" s="255">
        <f t="shared" si="144"/>
        <v>8.1977282608577636E-4</v>
      </c>
      <c r="Z80" s="448"/>
      <c r="AA80" s="129" t="s">
        <v>25</v>
      </c>
      <c r="AB80" s="170">
        <v>962629.72199999867</v>
      </c>
      <c r="AC80" s="171">
        <v>896665.3439999969</v>
      </c>
      <c r="AD80" s="172">
        <v>61882.262000000039</v>
      </c>
      <c r="AE80" s="173">
        <v>46201.549000000028</v>
      </c>
      <c r="AF80" s="174">
        <v>46191.575000000026</v>
      </c>
      <c r="AG80" s="174">
        <v>9.9740000000000002</v>
      </c>
      <c r="AH80" s="175">
        <v>15680.713000000009</v>
      </c>
      <c r="AI80" s="176">
        <v>15680.713000000009</v>
      </c>
      <c r="AJ80" s="176">
        <v>0</v>
      </c>
      <c r="AK80" s="176">
        <v>0</v>
      </c>
      <c r="AL80" s="270">
        <v>370.70400000000006</v>
      </c>
      <c r="AM80" s="263">
        <f t="shared" si="145"/>
        <v>0.93147481685590228</v>
      </c>
      <c r="AN80" s="204">
        <f t="shared" si="146"/>
        <v>6.4284595193498634E-2</v>
      </c>
      <c r="AO80" s="205">
        <f t="shared" si="147"/>
        <v>4.7995140752572871E-2</v>
      </c>
      <c r="AP80" s="206">
        <f t="shared" si="148"/>
        <v>4.7984779551612566E-2</v>
      </c>
      <c r="AQ80" s="206">
        <f t="shared" si="149"/>
        <v>1.0361200960300304E-5</v>
      </c>
      <c r="AR80" s="207">
        <f t="shared" si="150"/>
        <v>1.628945444092576E-2</v>
      </c>
      <c r="AS80" s="208">
        <f t="shared" si="151"/>
        <v>1.628945444092576E-2</v>
      </c>
      <c r="AT80" s="208">
        <f t="shared" si="152"/>
        <v>0</v>
      </c>
      <c r="AU80" s="208">
        <f t="shared" si="153"/>
        <v>0</v>
      </c>
      <c r="AV80" s="255">
        <f t="shared" si="154"/>
        <v>3.8509511136827394E-4</v>
      </c>
      <c r="AY80" s="448"/>
      <c r="AZ80" s="129" t="s">
        <v>25</v>
      </c>
      <c r="BA80" s="170">
        <v>257530.26399999982</v>
      </c>
      <c r="BB80" s="171">
        <v>237056.20899999986</v>
      </c>
      <c r="BC80" s="172">
        <v>18975.148000000005</v>
      </c>
      <c r="BD80" s="173">
        <v>10468.258000000005</v>
      </c>
      <c r="BE80" s="174">
        <v>10468.258000000005</v>
      </c>
      <c r="BF80" s="174">
        <v>0</v>
      </c>
      <c r="BG80" s="175">
        <v>8506.8899999999903</v>
      </c>
      <c r="BH80" s="176">
        <v>8506.8899999999903</v>
      </c>
      <c r="BI80" s="176">
        <v>0</v>
      </c>
      <c r="BJ80" s="176">
        <v>0</v>
      </c>
      <c r="BK80" s="270">
        <v>629.54999999999995</v>
      </c>
      <c r="BL80" s="263">
        <f t="shared" si="155"/>
        <v>0.92049845062093372</v>
      </c>
      <c r="BM80" s="204">
        <f t="shared" si="156"/>
        <v>7.368123538288307E-2</v>
      </c>
      <c r="BN80" s="205">
        <f t="shared" si="157"/>
        <v>4.0648651686234487E-2</v>
      </c>
      <c r="BO80" s="206">
        <f t="shared" si="158"/>
        <v>4.0648651686234487E-2</v>
      </c>
      <c r="BP80" s="206">
        <f t="shared" si="159"/>
        <v>0</v>
      </c>
      <c r="BQ80" s="207">
        <f t="shared" si="160"/>
        <v>3.3032583696648549E-2</v>
      </c>
      <c r="BR80" s="208">
        <f t="shared" si="161"/>
        <v>3.3032583696648549E-2</v>
      </c>
      <c r="BS80" s="208">
        <f t="shared" si="162"/>
        <v>0</v>
      </c>
      <c r="BT80" s="208">
        <f t="shared" si="163"/>
        <v>0</v>
      </c>
      <c r="BU80" s="255">
        <f t="shared" si="164"/>
        <v>2.4445670587282912E-3</v>
      </c>
      <c r="DV80" s="451"/>
      <c r="DW80" s="129" t="s">
        <v>25</v>
      </c>
      <c r="DX80" s="170">
        <v>8854.9360000000015</v>
      </c>
      <c r="DY80" s="171">
        <v>8647.4660000000022</v>
      </c>
      <c r="DZ80" s="172">
        <v>189.5859999999999</v>
      </c>
      <c r="EA80" s="173">
        <v>180.77099999999996</v>
      </c>
      <c r="EB80" s="174">
        <v>180.77099999999996</v>
      </c>
      <c r="EC80" s="174">
        <v>0</v>
      </c>
      <c r="ED80" s="175">
        <v>8.8149999999999977</v>
      </c>
      <c r="EE80" s="176">
        <v>8.8149999999999977</v>
      </c>
      <c r="EF80" s="176">
        <v>0</v>
      </c>
      <c r="EG80" s="176">
        <v>0</v>
      </c>
      <c r="EH80" s="270">
        <v>0</v>
      </c>
      <c r="EI80" s="263">
        <f t="shared" si="165"/>
        <v>0.9765701299252757</v>
      </c>
      <c r="EJ80" s="204">
        <f t="shared" si="166"/>
        <v>2.1410205562185865E-2</v>
      </c>
      <c r="EK80" s="205">
        <f t="shared" si="167"/>
        <v>2.0414715589135813E-2</v>
      </c>
      <c r="EL80" s="206">
        <f t="shared" si="168"/>
        <v>2.0414715589135813E-2</v>
      </c>
      <c r="EM80" s="206">
        <f t="shared" si="169"/>
        <v>0</v>
      </c>
      <c r="EN80" s="207">
        <f t="shared" si="170"/>
        <v>9.9548997305005894E-4</v>
      </c>
      <c r="EO80" s="208">
        <f t="shared" si="171"/>
        <v>9.9548997305005894E-4</v>
      </c>
      <c r="EP80" s="208">
        <f t="shared" si="172"/>
        <v>0</v>
      </c>
      <c r="EQ80" s="208">
        <f t="shared" si="173"/>
        <v>0</v>
      </c>
      <c r="ER80" s="255">
        <f t="shared" si="174"/>
        <v>0</v>
      </c>
    </row>
    <row r="81" spans="1:148" ht="14.25" customHeight="1">
      <c r="A81" s="448"/>
      <c r="B81" s="130" t="s">
        <v>26</v>
      </c>
      <c r="C81" s="149">
        <v>1074348.5609999988</v>
      </c>
      <c r="D81" s="150">
        <v>1022317.7569999985</v>
      </c>
      <c r="E81" s="151">
        <v>48321.717999999972</v>
      </c>
      <c r="F81" s="152">
        <v>36564.371999999967</v>
      </c>
      <c r="G81" s="153">
        <v>36564.343999999968</v>
      </c>
      <c r="H81" s="153">
        <v>2.8000000000000001E-2</v>
      </c>
      <c r="I81" s="154">
        <v>11757.346000000009</v>
      </c>
      <c r="J81" s="155">
        <v>11723.128000000006</v>
      </c>
      <c r="K81" s="155">
        <v>34.217999999999996</v>
      </c>
      <c r="L81" s="155">
        <v>0</v>
      </c>
      <c r="M81" s="267">
        <v>691.90500000000009</v>
      </c>
      <c r="N81" s="260">
        <f t="shared" si="135"/>
        <v>0.95156990395038055</v>
      </c>
      <c r="O81" s="189">
        <f t="shared" si="136"/>
        <v>4.4977691369570347E-2</v>
      </c>
      <c r="P81" s="190">
        <f t="shared" si="137"/>
        <v>3.4033993554164595E-2</v>
      </c>
      <c r="Q81" s="191">
        <f t="shared" si="138"/>
        <v>3.4033967491859475E-2</v>
      </c>
      <c r="R81" s="191">
        <f t="shared" si="139"/>
        <v>2.6062305118124538E-8</v>
      </c>
      <c r="S81" s="192">
        <f t="shared" si="140"/>
        <v>1.0943697815405759E-2</v>
      </c>
      <c r="T81" s="193">
        <f t="shared" si="141"/>
        <v>1.0911847816958186E-2</v>
      </c>
      <c r="U81" s="193">
        <f t="shared" si="142"/>
        <v>3.1849998447570904E-5</v>
      </c>
      <c r="V81" s="193">
        <f t="shared" si="143"/>
        <v>0</v>
      </c>
      <c r="W81" s="252">
        <f t="shared" si="144"/>
        <v>6.440228293841414E-4</v>
      </c>
      <c r="Z81" s="448"/>
      <c r="AA81" s="130" t="s">
        <v>26</v>
      </c>
      <c r="AB81" s="149">
        <v>881604.17599999893</v>
      </c>
      <c r="AC81" s="150">
        <v>844660.15699999849</v>
      </c>
      <c r="AD81" s="151">
        <v>34149.451999999976</v>
      </c>
      <c r="AE81" s="152">
        <v>26385.173999999974</v>
      </c>
      <c r="AF81" s="153">
        <v>26385.173999999974</v>
      </c>
      <c r="AG81" s="153">
        <v>0</v>
      </c>
      <c r="AH81" s="154">
        <v>7764.2780000000084</v>
      </c>
      <c r="AI81" s="155">
        <v>7730.0600000000059</v>
      </c>
      <c r="AJ81" s="155">
        <v>34.217999999999996</v>
      </c>
      <c r="AK81" s="155">
        <v>0</v>
      </c>
      <c r="AL81" s="267">
        <v>319.166</v>
      </c>
      <c r="AM81" s="260">
        <f t="shared" si="145"/>
        <v>0.95809455081347017</v>
      </c>
      <c r="AN81" s="189">
        <f t="shared" si="146"/>
        <v>3.8735583303316862E-2</v>
      </c>
      <c r="AO81" s="190">
        <f t="shared" si="147"/>
        <v>2.9928594621357607E-2</v>
      </c>
      <c r="AP81" s="191">
        <f t="shared" si="148"/>
        <v>2.9928594621357607E-2</v>
      </c>
      <c r="AQ81" s="191">
        <f t="shared" si="149"/>
        <v>0</v>
      </c>
      <c r="AR81" s="192">
        <f t="shared" si="150"/>
        <v>8.8069886819592581E-3</v>
      </c>
      <c r="AS81" s="193">
        <f t="shared" si="151"/>
        <v>8.7681753449407613E-3</v>
      </c>
      <c r="AT81" s="193">
        <f t="shared" si="152"/>
        <v>3.8813337018494386E-5</v>
      </c>
      <c r="AU81" s="193">
        <f t="shared" si="153"/>
        <v>0</v>
      </c>
      <c r="AV81" s="252">
        <f t="shared" si="154"/>
        <v>3.6202868440133202E-4</v>
      </c>
      <c r="AY81" s="448"/>
      <c r="AZ81" s="130" t="s">
        <v>26</v>
      </c>
      <c r="BA81" s="149">
        <v>192744.38500000001</v>
      </c>
      <c r="BB81" s="150">
        <v>177657.59999999995</v>
      </c>
      <c r="BC81" s="151">
        <v>14172.265999999998</v>
      </c>
      <c r="BD81" s="152">
        <v>10179.197999999993</v>
      </c>
      <c r="BE81" s="153">
        <v>10179.169999999993</v>
      </c>
      <c r="BF81" s="153">
        <v>2.8000000000000001E-2</v>
      </c>
      <c r="BG81" s="154">
        <v>3993.0679999999998</v>
      </c>
      <c r="BH81" s="155">
        <v>3993.0679999999998</v>
      </c>
      <c r="BI81" s="155">
        <v>0</v>
      </c>
      <c r="BJ81" s="155">
        <v>0</v>
      </c>
      <c r="BK81" s="267">
        <v>372.73900000000009</v>
      </c>
      <c r="BL81" s="260">
        <f t="shared" si="155"/>
        <v>0.92172646170730177</v>
      </c>
      <c r="BM81" s="189">
        <f t="shared" si="156"/>
        <v>7.3528813822514194E-2</v>
      </c>
      <c r="BN81" s="190">
        <f t="shared" si="157"/>
        <v>5.2811904222268224E-2</v>
      </c>
      <c r="BO81" s="191">
        <f t="shared" si="158"/>
        <v>5.2811758952147903E-2</v>
      </c>
      <c r="BP81" s="191">
        <f t="shared" si="159"/>
        <v>1.4527012032023657E-7</v>
      </c>
      <c r="BQ81" s="192">
        <f t="shared" si="160"/>
        <v>2.0716909600245938E-2</v>
      </c>
      <c r="BR81" s="193">
        <f t="shared" si="161"/>
        <v>2.0716909600245938E-2</v>
      </c>
      <c r="BS81" s="193">
        <f t="shared" si="162"/>
        <v>0</v>
      </c>
      <c r="BT81" s="193">
        <f t="shared" si="163"/>
        <v>0</v>
      </c>
      <c r="BU81" s="252">
        <f t="shared" si="164"/>
        <v>1.9338514063587382E-3</v>
      </c>
      <c r="DV81" s="451"/>
      <c r="DW81" s="130" t="s">
        <v>26</v>
      </c>
      <c r="DX81" s="149">
        <v>3413.8500000000013</v>
      </c>
      <c r="DY81" s="150">
        <v>3390.3430000000017</v>
      </c>
      <c r="DZ81" s="151">
        <v>21.693999999999996</v>
      </c>
      <c r="EA81" s="152">
        <v>21.677999999999994</v>
      </c>
      <c r="EB81" s="153">
        <v>21.677999999999994</v>
      </c>
      <c r="EC81" s="153">
        <v>0</v>
      </c>
      <c r="ED81" s="154">
        <v>1.6E-2</v>
      </c>
      <c r="EE81" s="155">
        <v>1.6E-2</v>
      </c>
      <c r="EF81" s="155">
        <v>0</v>
      </c>
      <c r="EG81" s="155">
        <v>0</v>
      </c>
      <c r="EH81" s="267">
        <v>1.1219999999999999</v>
      </c>
      <c r="EI81" s="260">
        <f t="shared" si="165"/>
        <v>0.99311422587401332</v>
      </c>
      <c r="EJ81" s="189">
        <f t="shared" si="166"/>
        <v>6.3547021691052587E-3</v>
      </c>
      <c r="EK81" s="190">
        <f t="shared" si="167"/>
        <v>6.350015378531566E-3</v>
      </c>
      <c r="EL81" s="191">
        <f t="shared" si="168"/>
        <v>6.350015378531566E-3</v>
      </c>
      <c r="EM81" s="191">
        <f t="shared" si="169"/>
        <v>0</v>
      </c>
      <c r="EN81" s="192">
        <f t="shared" si="170"/>
        <v>4.6867905736924572E-6</v>
      </c>
      <c r="EO81" s="193">
        <f t="shared" si="171"/>
        <v>4.6867905736924572E-6</v>
      </c>
      <c r="EP81" s="193">
        <f t="shared" si="172"/>
        <v>0</v>
      </c>
      <c r="EQ81" s="193">
        <f t="shared" si="173"/>
        <v>0</v>
      </c>
      <c r="ER81" s="252">
        <f t="shared" si="174"/>
        <v>3.286611889801835E-4</v>
      </c>
    </row>
    <row r="82" spans="1:148" ht="14.25" customHeight="1">
      <c r="A82" s="448"/>
      <c r="B82" s="131" t="s">
        <v>27</v>
      </c>
      <c r="C82" s="156">
        <v>1537970.8880000031</v>
      </c>
      <c r="D82" s="157">
        <v>1358254.0400000019</v>
      </c>
      <c r="E82" s="158">
        <v>169505.57500000001</v>
      </c>
      <c r="F82" s="159">
        <v>70739.813000000009</v>
      </c>
      <c r="G82" s="160">
        <v>70703.685000000012</v>
      </c>
      <c r="H82" s="160">
        <v>36.128</v>
      </c>
      <c r="I82" s="161">
        <v>98765.76199999993</v>
      </c>
      <c r="J82" s="162">
        <v>67890.756999999954</v>
      </c>
      <c r="K82" s="162">
        <v>0</v>
      </c>
      <c r="L82" s="162">
        <v>30875.005000000041</v>
      </c>
      <c r="M82" s="268">
        <v>760.11300000000006</v>
      </c>
      <c r="N82" s="261">
        <f t="shared" si="135"/>
        <v>0.88314678164441252</v>
      </c>
      <c r="O82" s="194">
        <f t="shared" si="136"/>
        <v>0.11021377343522232</v>
      </c>
      <c r="P82" s="195">
        <f t="shared" si="137"/>
        <v>4.5995547478789381E-2</v>
      </c>
      <c r="Q82" s="196">
        <f t="shared" si="138"/>
        <v>4.597205678707221E-2</v>
      </c>
      <c r="R82" s="196">
        <f t="shared" si="139"/>
        <v>2.3490691717176333E-5</v>
      </c>
      <c r="S82" s="197">
        <f t="shared" si="140"/>
        <v>6.4218225956432881E-2</v>
      </c>
      <c r="T82" s="198">
        <f t="shared" si="141"/>
        <v>4.414307028157468E-2</v>
      </c>
      <c r="U82" s="198">
        <f t="shared" si="142"/>
        <v>0</v>
      </c>
      <c r="V82" s="198">
        <f t="shared" si="143"/>
        <v>2.007515567485825E-2</v>
      </c>
      <c r="W82" s="253">
        <f t="shared" si="144"/>
        <v>4.9423107155718707E-4</v>
      </c>
      <c r="Z82" s="448"/>
      <c r="AA82" s="131" t="s">
        <v>27</v>
      </c>
      <c r="AB82" s="156">
        <v>1206090.4510000027</v>
      </c>
      <c r="AC82" s="157">
        <v>1083184.2370000009</v>
      </c>
      <c r="AD82" s="158">
        <v>115630.47500000005</v>
      </c>
      <c r="AE82" s="159">
        <v>44861.929000000011</v>
      </c>
      <c r="AF82" s="160">
        <v>44825.801000000014</v>
      </c>
      <c r="AG82" s="160">
        <v>36.128</v>
      </c>
      <c r="AH82" s="161">
        <v>70768.545999999915</v>
      </c>
      <c r="AI82" s="162">
        <v>49236.493999999955</v>
      </c>
      <c r="AJ82" s="162">
        <v>0</v>
      </c>
      <c r="AK82" s="162">
        <v>21532.052000000043</v>
      </c>
      <c r="AL82" s="268">
        <v>323.858</v>
      </c>
      <c r="AM82" s="261">
        <f t="shared" si="145"/>
        <v>0.89809535935045592</v>
      </c>
      <c r="AN82" s="194">
        <f t="shared" si="146"/>
        <v>9.587214201399874E-2</v>
      </c>
      <c r="AO82" s="195">
        <f t="shared" si="147"/>
        <v>3.719615636024956E-2</v>
      </c>
      <c r="AP82" s="196">
        <f t="shared" si="148"/>
        <v>3.7166201724616682E-2</v>
      </c>
      <c r="AQ82" s="196">
        <f t="shared" si="149"/>
        <v>2.9954635632879178E-5</v>
      </c>
      <c r="AR82" s="197">
        <f t="shared" si="150"/>
        <v>5.8675985653749083E-2</v>
      </c>
      <c r="AS82" s="198">
        <f t="shared" si="151"/>
        <v>4.082321849010298E-2</v>
      </c>
      <c r="AT82" s="198">
        <f t="shared" si="152"/>
        <v>0</v>
      </c>
      <c r="AU82" s="198">
        <f t="shared" si="153"/>
        <v>1.7852767163646165E-2</v>
      </c>
      <c r="AV82" s="253">
        <f t="shared" si="154"/>
        <v>2.6851883267252504E-4</v>
      </c>
      <c r="AY82" s="448"/>
      <c r="AZ82" s="131" t="s">
        <v>27</v>
      </c>
      <c r="BA82" s="156">
        <v>331880.43700000038</v>
      </c>
      <c r="BB82" s="157">
        <v>275069.803000001</v>
      </c>
      <c r="BC82" s="158">
        <v>53875.099999999962</v>
      </c>
      <c r="BD82" s="159">
        <v>25877.883999999998</v>
      </c>
      <c r="BE82" s="160">
        <v>25877.883999999998</v>
      </c>
      <c r="BF82" s="160">
        <v>0</v>
      </c>
      <c r="BG82" s="161">
        <v>27997.216000000008</v>
      </c>
      <c r="BH82" s="162">
        <v>18654.263000000006</v>
      </c>
      <c r="BI82" s="162">
        <v>0</v>
      </c>
      <c r="BJ82" s="162">
        <v>9342.9529999999977</v>
      </c>
      <c r="BK82" s="268">
        <v>436.255</v>
      </c>
      <c r="BL82" s="261">
        <f t="shared" si="155"/>
        <v>0.82882198627453507</v>
      </c>
      <c r="BM82" s="194">
        <f t="shared" si="156"/>
        <v>0.16233285844444004</v>
      </c>
      <c r="BN82" s="195">
        <f t="shared" si="157"/>
        <v>7.7973514299066585E-2</v>
      </c>
      <c r="BO82" s="196">
        <f t="shared" si="158"/>
        <v>7.7973514299066585E-2</v>
      </c>
      <c r="BP82" s="196">
        <f t="shared" si="159"/>
        <v>0</v>
      </c>
      <c r="BQ82" s="197">
        <f t="shared" si="160"/>
        <v>8.4359344145373577E-2</v>
      </c>
      <c r="BR82" s="198">
        <f t="shared" si="161"/>
        <v>5.6207781237795539E-2</v>
      </c>
      <c r="BS82" s="198">
        <f t="shared" si="162"/>
        <v>0</v>
      </c>
      <c r="BT82" s="198">
        <f t="shared" si="163"/>
        <v>2.8151562907578028E-2</v>
      </c>
      <c r="BU82" s="253">
        <f t="shared" si="164"/>
        <v>1.3144944725982733E-3</v>
      </c>
      <c r="DV82" s="451"/>
      <c r="DW82" s="131" t="s">
        <v>27</v>
      </c>
      <c r="DX82" s="156">
        <v>2241.7819999999988</v>
      </c>
      <c r="DY82" s="157">
        <v>2094.4229999999998</v>
      </c>
      <c r="DZ82" s="158">
        <v>130.761</v>
      </c>
      <c r="EA82" s="159">
        <v>114.92399999999998</v>
      </c>
      <c r="EB82" s="160">
        <v>114.92399999999998</v>
      </c>
      <c r="EC82" s="160">
        <v>0</v>
      </c>
      <c r="ED82" s="161">
        <v>15.837000000000002</v>
      </c>
      <c r="EE82" s="162">
        <v>15.555</v>
      </c>
      <c r="EF82" s="162">
        <v>0</v>
      </c>
      <c r="EG82" s="162">
        <v>0.28200000000000003</v>
      </c>
      <c r="EH82" s="268">
        <v>0</v>
      </c>
      <c r="EI82" s="261">
        <f t="shared" si="165"/>
        <v>0.93426702507201898</v>
      </c>
      <c r="EJ82" s="194">
        <f t="shared" si="166"/>
        <v>5.8329043591214519E-2</v>
      </c>
      <c r="EK82" s="195">
        <f t="shared" si="167"/>
        <v>5.1264574343089578E-2</v>
      </c>
      <c r="EL82" s="196">
        <f t="shared" si="168"/>
        <v>5.1264574343089578E-2</v>
      </c>
      <c r="EM82" s="196">
        <f t="shared" si="169"/>
        <v>0</v>
      </c>
      <c r="EN82" s="197">
        <f t="shared" si="170"/>
        <v>7.0644692481249341E-3</v>
      </c>
      <c r="EO82" s="198">
        <f t="shared" si="171"/>
        <v>6.9386764636347369E-3</v>
      </c>
      <c r="EP82" s="198">
        <f t="shared" si="172"/>
        <v>0</v>
      </c>
      <c r="EQ82" s="198">
        <f t="shared" si="173"/>
        <v>1.2579278449019582E-4</v>
      </c>
      <c r="ER82" s="253">
        <f t="shared" si="174"/>
        <v>0</v>
      </c>
    </row>
    <row r="83" spans="1:148">
      <c r="A83" s="448"/>
      <c r="B83" s="132" t="s">
        <v>28</v>
      </c>
      <c r="C83" s="163">
        <f t="shared" ref="C83:M83" si="187">IF(COUNT(C80:C82)=0,"",SUM(C80:C82))</f>
        <v>3832479.4350000005</v>
      </c>
      <c r="D83" s="164">
        <f t="shared" si="187"/>
        <v>3514293.3499999973</v>
      </c>
      <c r="E83" s="165">
        <f t="shared" si="187"/>
        <v>298684.70300000004</v>
      </c>
      <c r="F83" s="166">
        <f t="shared" si="187"/>
        <v>163973.99200000003</v>
      </c>
      <c r="G83" s="167">
        <f t="shared" si="187"/>
        <v>163927.86200000002</v>
      </c>
      <c r="H83" s="167">
        <f t="shared" si="187"/>
        <v>46.13</v>
      </c>
      <c r="I83" s="168">
        <f t="shared" si="187"/>
        <v>134710.71099999995</v>
      </c>
      <c r="J83" s="169">
        <f t="shared" si="187"/>
        <v>103801.48799999995</v>
      </c>
      <c r="K83" s="169">
        <f t="shared" si="187"/>
        <v>34.217999999999996</v>
      </c>
      <c r="L83" s="169">
        <f t="shared" si="187"/>
        <v>30875.005000000041</v>
      </c>
      <c r="M83" s="269">
        <f t="shared" si="187"/>
        <v>2452.2719999999999</v>
      </c>
      <c r="N83" s="262">
        <f t="shared" si="135"/>
        <v>0.91697644034455117</v>
      </c>
      <c r="O83" s="199">
        <f t="shared" si="136"/>
        <v>7.7935109128641683E-2</v>
      </c>
      <c r="P83" s="200">
        <f t="shared" si="137"/>
        <v>4.278535469819162E-2</v>
      </c>
      <c r="Q83" s="201">
        <f t="shared" si="138"/>
        <v>4.2773318103923499E-2</v>
      </c>
      <c r="R83" s="201">
        <f t="shared" si="139"/>
        <v>1.203659426811771E-5</v>
      </c>
      <c r="S83" s="202">
        <f t="shared" si="140"/>
        <v>3.5149754430450042E-2</v>
      </c>
      <c r="T83" s="203">
        <f t="shared" si="141"/>
        <v>2.7084682321328605E-2</v>
      </c>
      <c r="U83" s="203">
        <f t="shared" si="142"/>
        <v>8.9284236433221692E-6</v>
      </c>
      <c r="V83" s="203">
        <f t="shared" si="143"/>
        <v>8.0561436854781291E-3</v>
      </c>
      <c r="W83" s="254">
        <f t="shared" si="144"/>
        <v>6.3986566440636346E-4</v>
      </c>
      <c r="Z83" s="448"/>
      <c r="AA83" s="132" t="s">
        <v>28</v>
      </c>
      <c r="AB83" s="163">
        <f t="shared" ref="AB83:AL83" si="188">IF(COUNT(AB80:AB82)=0,"",SUM(AB80:AB82))</f>
        <v>3050324.3490000004</v>
      </c>
      <c r="AC83" s="164">
        <f t="shared" si="188"/>
        <v>2824509.7379999962</v>
      </c>
      <c r="AD83" s="165">
        <f t="shared" si="188"/>
        <v>211662.18900000007</v>
      </c>
      <c r="AE83" s="166">
        <f t="shared" si="188"/>
        <v>117448.652</v>
      </c>
      <c r="AF83" s="167">
        <f t="shared" si="188"/>
        <v>117402.55000000002</v>
      </c>
      <c r="AG83" s="167">
        <f t="shared" si="188"/>
        <v>46.102000000000004</v>
      </c>
      <c r="AH83" s="168">
        <f t="shared" si="188"/>
        <v>94213.536999999924</v>
      </c>
      <c r="AI83" s="169">
        <f t="shared" si="188"/>
        <v>72647.266999999963</v>
      </c>
      <c r="AJ83" s="169">
        <f t="shared" si="188"/>
        <v>34.217999999999996</v>
      </c>
      <c r="AK83" s="169">
        <f t="shared" si="188"/>
        <v>21532.052000000043</v>
      </c>
      <c r="AL83" s="269">
        <f t="shared" si="188"/>
        <v>1013.7280000000001</v>
      </c>
      <c r="AM83" s="262">
        <f t="shared" si="145"/>
        <v>0.92597029523301877</v>
      </c>
      <c r="AN83" s="199">
        <f t="shared" si="146"/>
        <v>6.9390059804423782E-2</v>
      </c>
      <c r="AO83" s="200">
        <f t="shared" si="147"/>
        <v>3.8503660123391022E-2</v>
      </c>
      <c r="AP83" s="201">
        <f t="shared" si="148"/>
        <v>3.8488546320816192E-2</v>
      </c>
      <c r="AQ83" s="201">
        <f t="shared" si="149"/>
        <v>1.5113802574835625E-5</v>
      </c>
      <c r="AR83" s="202">
        <f t="shared" si="150"/>
        <v>3.0886399681032711E-2</v>
      </c>
      <c r="AS83" s="203">
        <f t="shared" si="151"/>
        <v>2.3816243352552391E-2</v>
      </c>
      <c r="AT83" s="203">
        <f t="shared" si="152"/>
        <v>1.1217823445961679E-5</v>
      </c>
      <c r="AU83" s="203">
        <f t="shared" si="153"/>
        <v>7.0589385050343839E-3</v>
      </c>
      <c r="AV83" s="254">
        <f t="shared" si="154"/>
        <v>3.3233449430790352E-4</v>
      </c>
      <c r="AY83" s="448"/>
      <c r="AZ83" s="132" t="s">
        <v>28</v>
      </c>
      <c r="BA83" s="163">
        <f t="shared" ref="BA83:BK83" si="189">IF(COUNT(BA80:BA82)=0,"",SUM(BA80:BA82))</f>
        <v>782155.08600000024</v>
      </c>
      <c r="BB83" s="164">
        <f t="shared" si="189"/>
        <v>689783.61200000078</v>
      </c>
      <c r="BC83" s="165">
        <f t="shared" si="189"/>
        <v>87022.513999999966</v>
      </c>
      <c r="BD83" s="166">
        <f t="shared" si="189"/>
        <v>46525.34</v>
      </c>
      <c r="BE83" s="167">
        <f t="shared" si="189"/>
        <v>46525.311999999998</v>
      </c>
      <c r="BF83" s="167">
        <f t="shared" si="189"/>
        <v>2.8000000000000001E-2</v>
      </c>
      <c r="BG83" s="168">
        <f t="shared" si="189"/>
        <v>40497.173999999999</v>
      </c>
      <c r="BH83" s="169">
        <f t="shared" si="189"/>
        <v>31154.220999999998</v>
      </c>
      <c r="BI83" s="169">
        <f t="shared" si="189"/>
        <v>0</v>
      </c>
      <c r="BJ83" s="169">
        <f t="shared" si="189"/>
        <v>9342.9529999999977</v>
      </c>
      <c r="BK83" s="269">
        <f t="shared" si="189"/>
        <v>1438.5439999999999</v>
      </c>
      <c r="BL83" s="262">
        <f t="shared" si="155"/>
        <v>0.88190133177757102</v>
      </c>
      <c r="BM83" s="199">
        <f t="shared" si="156"/>
        <v>0.11125992217865593</v>
      </c>
      <c r="BN83" s="200">
        <f t="shared" si="157"/>
        <v>5.9483522939081143E-2</v>
      </c>
      <c r="BO83" s="201">
        <f t="shared" si="158"/>
        <v>5.9483487140554098E-2</v>
      </c>
      <c r="BP83" s="201">
        <f t="shared" si="159"/>
        <v>3.5798527045568546E-8</v>
      </c>
      <c r="BQ83" s="202">
        <f t="shared" si="160"/>
        <v>5.1776399239574833E-2</v>
      </c>
      <c r="BR83" s="203">
        <f t="shared" si="161"/>
        <v>3.9831257966147122E-2</v>
      </c>
      <c r="BS83" s="203">
        <f t="shared" si="162"/>
        <v>0</v>
      </c>
      <c r="BT83" s="203">
        <f t="shared" si="163"/>
        <v>1.1945141273427703E-2</v>
      </c>
      <c r="BU83" s="254">
        <f t="shared" si="164"/>
        <v>1.8392055817942983E-3</v>
      </c>
      <c r="DV83" s="451"/>
      <c r="DW83" s="132" t="s">
        <v>28</v>
      </c>
      <c r="DX83" s="163">
        <f t="shared" ref="DX83:EH83" si="190">IF(COUNT(DX80:DX82)=0,"",SUM(DX80:DX82))</f>
        <v>14510.568000000003</v>
      </c>
      <c r="DY83" s="164">
        <f t="shared" si="190"/>
        <v>14132.232000000004</v>
      </c>
      <c r="DZ83" s="165">
        <f t="shared" si="190"/>
        <v>342.04099999999988</v>
      </c>
      <c r="EA83" s="166">
        <f t="shared" si="190"/>
        <v>317.37299999999993</v>
      </c>
      <c r="EB83" s="167">
        <f t="shared" si="190"/>
        <v>317.37299999999993</v>
      </c>
      <c r="EC83" s="167">
        <f t="shared" si="190"/>
        <v>0</v>
      </c>
      <c r="ED83" s="168">
        <f t="shared" si="190"/>
        <v>24.667999999999999</v>
      </c>
      <c r="EE83" s="169">
        <f t="shared" si="190"/>
        <v>24.385999999999996</v>
      </c>
      <c r="EF83" s="169">
        <f t="shared" si="190"/>
        <v>0</v>
      </c>
      <c r="EG83" s="169">
        <f t="shared" si="190"/>
        <v>0.28200000000000003</v>
      </c>
      <c r="EH83" s="269">
        <f t="shared" si="190"/>
        <v>1.1219999999999999</v>
      </c>
      <c r="EI83" s="262">
        <f t="shared" si="165"/>
        <v>0.9739268648890933</v>
      </c>
      <c r="EJ83" s="199">
        <f t="shared" si="166"/>
        <v>2.3571854664820827E-2</v>
      </c>
      <c r="EK83" s="200">
        <f t="shared" si="167"/>
        <v>2.1871852294134859E-2</v>
      </c>
      <c r="EL83" s="201">
        <f t="shared" si="168"/>
        <v>2.1871852294134859E-2</v>
      </c>
      <c r="EM83" s="201">
        <f t="shared" si="169"/>
        <v>0</v>
      </c>
      <c r="EN83" s="202">
        <f t="shared" si="170"/>
        <v>1.7000023706859714E-3</v>
      </c>
      <c r="EO83" s="203">
        <f t="shared" si="171"/>
        <v>1.6805682589406555E-3</v>
      </c>
      <c r="EP83" s="203">
        <f t="shared" si="172"/>
        <v>0</v>
      </c>
      <c r="EQ83" s="203">
        <f t="shared" si="173"/>
        <v>1.943411174531555E-5</v>
      </c>
      <c r="ER83" s="254">
        <f t="shared" si="174"/>
        <v>7.7322955242000154E-5</v>
      </c>
    </row>
    <row r="84" spans="1:148" ht="14.5" thickBot="1">
      <c r="A84" s="449"/>
      <c r="B84" s="133" t="s">
        <v>55</v>
      </c>
      <c r="C84" s="177">
        <f t="shared" ref="C84:M84" si="191">SUM(C83,C79,C75,C71)</f>
        <v>13077664.251000002</v>
      </c>
      <c r="D84" s="178">
        <f t="shared" si="191"/>
        <v>11993940.535000004</v>
      </c>
      <c r="E84" s="179">
        <f t="shared" si="191"/>
        <v>1008045.8300000001</v>
      </c>
      <c r="F84" s="180">
        <f t="shared" si="191"/>
        <v>522461.82500000007</v>
      </c>
      <c r="G84" s="181">
        <f t="shared" si="191"/>
        <v>522405.36500000011</v>
      </c>
      <c r="H84" s="181">
        <f t="shared" si="191"/>
        <v>56.46</v>
      </c>
      <c r="I84" s="182">
        <f t="shared" si="191"/>
        <v>485584.005</v>
      </c>
      <c r="J84" s="183">
        <f t="shared" si="191"/>
        <v>357078.511</v>
      </c>
      <c r="K84" s="183">
        <f t="shared" si="191"/>
        <v>1168.6859999999999</v>
      </c>
      <c r="L84" s="183">
        <f t="shared" si="191"/>
        <v>127336.80800000002</v>
      </c>
      <c r="M84" s="271">
        <f t="shared" si="191"/>
        <v>12722.149000000001</v>
      </c>
      <c r="N84" s="264">
        <f t="shared" si="135"/>
        <v>0.91713170676352773</v>
      </c>
      <c r="O84" s="209">
        <f t="shared" si="136"/>
        <v>7.7081488762254957E-2</v>
      </c>
      <c r="P84" s="210">
        <f t="shared" si="137"/>
        <v>3.9950698761825859E-2</v>
      </c>
      <c r="Q84" s="211">
        <f t="shared" si="138"/>
        <v>3.9946381477109237E-2</v>
      </c>
      <c r="R84" s="211">
        <f t="shared" si="139"/>
        <v>4.3172847166253494E-6</v>
      </c>
      <c r="S84" s="212">
        <f t="shared" si="140"/>
        <v>3.7130790000429098E-2</v>
      </c>
      <c r="T84" s="213">
        <f t="shared" si="141"/>
        <v>2.7304456219901463E-2</v>
      </c>
      <c r="U84" s="213">
        <f t="shared" si="142"/>
        <v>8.9365040848990649E-5</v>
      </c>
      <c r="V84" s="213">
        <f t="shared" si="143"/>
        <v>9.7369687396786503E-3</v>
      </c>
      <c r="W84" s="256">
        <f t="shared" si="144"/>
        <v>9.7281508041676356E-4</v>
      </c>
      <c r="Z84" s="449"/>
      <c r="AA84" s="133" t="s">
        <v>55</v>
      </c>
      <c r="AB84" s="177">
        <f t="shared" ref="AB84:AL84" si="192">SUM(AB83,AB79,AB75,AB71)</f>
        <v>10293287.272000004</v>
      </c>
      <c r="AC84" s="178">
        <f t="shared" si="192"/>
        <v>9531847.1720000021</v>
      </c>
      <c r="AD84" s="179">
        <f t="shared" si="192"/>
        <v>710591.29700000014</v>
      </c>
      <c r="AE84" s="180">
        <f t="shared" si="192"/>
        <v>391338.90400000016</v>
      </c>
      <c r="AF84" s="181">
        <f t="shared" si="192"/>
        <v>391287.54500000016</v>
      </c>
      <c r="AG84" s="181">
        <f t="shared" si="192"/>
        <v>51.359000000000002</v>
      </c>
      <c r="AH84" s="182">
        <f t="shared" si="192"/>
        <v>319252.39299999992</v>
      </c>
      <c r="AI84" s="183">
        <f t="shared" si="192"/>
        <v>237655.04399999999</v>
      </c>
      <c r="AJ84" s="183">
        <f t="shared" si="192"/>
        <v>383.87800000000004</v>
      </c>
      <c r="AK84" s="183">
        <f t="shared" si="192"/>
        <v>81213.47100000002</v>
      </c>
      <c r="AL84" s="271">
        <f t="shared" si="192"/>
        <v>2724.3210000000004</v>
      </c>
      <c r="AM84" s="264">
        <f t="shared" si="145"/>
        <v>0.92602556599471531</v>
      </c>
      <c r="AN84" s="209">
        <f t="shared" si="146"/>
        <v>6.9034437514725169E-2</v>
      </c>
      <c r="AO84" s="210">
        <f t="shared" si="147"/>
        <v>3.8018846036147046E-2</v>
      </c>
      <c r="AP84" s="211">
        <f t="shared" si="148"/>
        <v>3.8013856473663961E-2</v>
      </c>
      <c r="AQ84" s="211">
        <f t="shared" si="149"/>
        <v>4.9895624830862085E-6</v>
      </c>
      <c r="AR84" s="212">
        <f t="shared" si="150"/>
        <v>3.101559147857812E-2</v>
      </c>
      <c r="AS84" s="213">
        <f t="shared" si="151"/>
        <v>2.3088352410650558E-2</v>
      </c>
      <c r="AT84" s="213">
        <f t="shared" si="152"/>
        <v>3.7294014036141036E-5</v>
      </c>
      <c r="AU84" s="213">
        <f t="shared" si="153"/>
        <v>7.8899450538914284E-3</v>
      </c>
      <c r="AV84" s="256">
        <f t="shared" si="154"/>
        <v>2.6466967529515571E-4</v>
      </c>
      <c r="AY84" s="449"/>
      <c r="AZ84" s="133" t="s">
        <v>55</v>
      </c>
      <c r="BA84" s="177">
        <f t="shared" ref="BA84:BK84" si="193">SUM(BA83,BA79,BA75,BA71)</f>
        <v>2784376.9790000003</v>
      </c>
      <c r="BB84" s="178">
        <f t="shared" si="193"/>
        <v>2462093.3630000018</v>
      </c>
      <c r="BC84" s="179">
        <f t="shared" si="193"/>
        <v>297454.53299999994</v>
      </c>
      <c r="BD84" s="180">
        <f t="shared" si="193"/>
        <v>131122.92099999997</v>
      </c>
      <c r="BE84" s="181">
        <f t="shared" si="193"/>
        <v>131117.81999999998</v>
      </c>
      <c r="BF84" s="181">
        <f t="shared" si="193"/>
        <v>5.101</v>
      </c>
      <c r="BG84" s="182">
        <f t="shared" si="193"/>
        <v>166331.61200000008</v>
      </c>
      <c r="BH84" s="183">
        <f t="shared" si="193"/>
        <v>119423.467</v>
      </c>
      <c r="BI84" s="183">
        <f t="shared" si="193"/>
        <v>784.80799999999999</v>
      </c>
      <c r="BJ84" s="183">
        <f t="shared" si="193"/>
        <v>46123.336999999992</v>
      </c>
      <c r="BK84" s="271">
        <f t="shared" si="193"/>
        <v>9997.8280000000013</v>
      </c>
      <c r="BL84" s="264">
        <f t="shared" si="155"/>
        <v>0.88425288011261116</v>
      </c>
      <c r="BM84" s="209">
        <f t="shared" si="156"/>
        <v>0.10682983491223583</v>
      </c>
      <c r="BN84" s="210">
        <f t="shared" si="157"/>
        <v>4.7092373622156701E-2</v>
      </c>
      <c r="BO84" s="211">
        <f t="shared" si="158"/>
        <v>4.7090541614480126E-2</v>
      </c>
      <c r="BP84" s="211">
        <f t="shared" si="159"/>
        <v>1.8320076765725908E-6</v>
      </c>
      <c r="BQ84" s="212">
        <f t="shared" si="160"/>
        <v>5.9737461290079161E-2</v>
      </c>
      <c r="BR84" s="213">
        <f t="shared" si="161"/>
        <v>4.2890552500865216E-2</v>
      </c>
      <c r="BS84" s="213">
        <f t="shared" si="162"/>
        <v>2.8186125870134914E-4</v>
      </c>
      <c r="BT84" s="213">
        <f t="shared" si="163"/>
        <v>1.6565047530512564E-2</v>
      </c>
      <c r="BU84" s="256">
        <f t="shared" si="164"/>
        <v>3.590687638708566E-3</v>
      </c>
      <c r="DV84" s="452"/>
      <c r="DW84" s="133" t="s">
        <v>55</v>
      </c>
      <c r="DX84" s="177">
        <f t="shared" ref="DX84:EH84" si="194">SUM(DX83,DX79,DX75,DX71)</f>
        <v>133942.25400000002</v>
      </c>
      <c r="DY84" s="178">
        <f t="shared" si="194"/>
        <v>127885.16800000002</v>
      </c>
      <c r="DZ84" s="179">
        <f t="shared" si="194"/>
        <v>5588.8819999999996</v>
      </c>
      <c r="EA84" s="180">
        <f t="shared" si="194"/>
        <v>3282.4450000000002</v>
      </c>
      <c r="EB84" s="181">
        <f t="shared" si="194"/>
        <v>3281.4940000000006</v>
      </c>
      <c r="EC84" s="181">
        <f t="shared" si="194"/>
        <v>0.95100000000000007</v>
      </c>
      <c r="ED84" s="182">
        <f t="shared" si="194"/>
        <v>2306.4369999999999</v>
      </c>
      <c r="EE84" s="183">
        <f t="shared" si="194"/>
        <v>1854.8559999999998</v>
      </c>
      <c r="EF84" s="183">
        <f t="shared" si="194"/>
        <v>0</v>
      </c>
      <c r="EG84" s="183">
        <f t="shared" si="194"/>
        <v>451.58100000000002</v>
      </c>
      <c r="EH84" s="271">
        <f t="shared" si="194"/>
        <v>67.605000000000004</v>
      </c>
      <c r="EI84" s="264">
        <f t="shared" si="165"/>
        <v>0.95477837785229447</v>
      </c>
      <c r="EJ84" s="209">
        <f t="shared" si="166"/>
        <v>4.1726056065922251E-2</v>
      </c>
      <c r="EK84" s="210">
        <f t="shared" si="167"/>
        <v>2.450641901247981E-2</v>
      </c>
      <c r="EL84" s="211">
        <f t="shared" si="168"/>
        <v>2.4499318937846157E-2</v>
      </c>
      <c r="EM84" s="211">
        <f t="shared" si="169"/>
        <v>7.1000746336551865E-6</v>
      </c>
      <c r="EN84" s="212">
        <f t="shared" si="170"/>
        <v>1.7219637053442444E-2</v>
      </c>
      <c r="EO84" s="213">
        <f t="shared" si="171"/>
        <v>1.384817669262158E-2</v>
      </c>
      <c r="EP84" s="213">
        <f t="shared" si="172"/>
        <v>0</v>
      </c>
      <c r="EQ84" s="213">
        <f t="shared" si="173"/>
        <v>3.3714603608208651E-3</v>
      </c>
      <c r="ER84" s="256">
        <f t="shared" si="174"/>
        <v>5.0473243491930481E-4</v>
      </c>
    </row>
    <row r="86" spans="1:148" ht="14.5" thickBot="1"/>
    <row r="87" spans="1:148" ht="16.399999999999999" customHeight="1" thickBot="1">
      <c r="A87" s="465" t="s">
        <v>63</v>
      </c>
      <c r="B87" s="466"/>
      <c r="C87" s="469" t="s">
        <v>61</v>
      </c>
      <c r="D87" s="470"/>
      <c r="E87" s="470"/>
      <c r="F87" s="470"/>
      <c r="G87" s="470"/>
      <c r="H87" s="470"/>
      <c r="I87" s="470"/>
      <c r="J87" s="470"/>
      <c r="K87" s="470"/>
      <c r="L87" s="470"/>
      <c r="M87" s="471"/>
      <c r="N87" s="470" t="s">
        <v>62</v>
      </c>
      <c r="O87" s="470"/>
      <c r="P87" s="470"/>
      <c r="Q87" s="470"/>
      <c r="R87" s="470"/>
      <c r="S87" s="470"/>
      <c r="T87" s="470"/>
      <c r="U87" s="470"/>
      <c r="V87" s="470"/>
      <c r="W87" s="472"/>
      <c r="Z87" s="465" t="s">
        <v>64</v>
      </c>
      <c r="AA87" s="466"/>
      <c r="AB87" s="469" t="s">
        <v>61</v>
      </c>
      <c r="AC87" s="470"/>
      <c r="AD87" s="470"/>
      <c r="AE87" s="470"/>
      <c r="AF87" s="470"/>
      <c r="AG87" s="470"/>
      <c r="AH87" s="470"/>
      <c r="AI87" s="470"/>
      <c r="AJ87" s="470"/>
      <c r="AK87" s="470"/>
      <c r="AL87" s="471"/>
      <c r="AM87" s="470" t="s">
        <v>62</v>
      </c>
      <c r="AN87" s="470"/>
      <c r="AO87" s="470"/>
      <c r="AP87" s="470"/>
      <c r="AQ87" s="470"/>
      <c r="AR87" s="470"/>
      <c r="AS87" s="470"/>
      <c r="AT87" s="470"/>
      <c r="AU87" s="470"/>
      <c r="AV87" s="472"/>
      <c r="AY87" s="465" t="s">
        <v>65</v>
      </c>
      <c r="AZ87" s="466"/>
      <c r="BA87" s="469" t="s">
        <v>61</v>
      </c>
      <c r="BB87" s="470"/>
      <c r="BC87" s="470"/>
      <c r="BD87" s="470"/>
      <c r="BE87" s="470"/>
      <c r="BF87" s="470"/>
      <c r="BG87" s="470"/>
      <c r="BH87" s="470"/>
      <c r="BI87" s="470"/>
      <c r="BJ87" s="470"/>
      <c r="BK87" s="471"/>
      <c r="BL87" s="470" t="s">
        <v>62</v>
      </c>
      <c r="BM87" s="470"/>
      <c r="BN87" s="470"/>
      <c r="BO87" s="470"/>
      <c r="BP87" s="470"/>
      <c r="BQ87" s="470"/>
      <c r="BR87" s="470"/>
      <c r="BS87" s="470"/>
      <c r="BT87" s="470"/>
      <c r="BU87" s="472"/>
      <c r="DV87" s="453" t="s">
        <v>66</v>
      </c>
      <c r="DW87" s="454"/>
      <c r="DX87" s="460" t="s">
        <v>61</v>
      </c>
      <c r="DY87" s="461"/>
      <c r="DZ87" s="461"/>
      <c r="EA87" s="461"/>
      <c r="EB87" s="461"/>
      <c r="EC87" s="461"/>
      <c r="ED87" s="461"/>
      <c r="EE87" s="461"/>
      <c r="EF87" s="461"/>
      <c r="EG87" s="461"/>
      <c r="EH87" s="462"/>
      <c r="EI87" s="463" t="s">
        <v>62</v>
      </c>
      <c r="EJ87" s="461"/>
      <c r="EK87" s="461"/>
      <c r="EL87" s="461"/>
      <c r="EM87" s="461"/>
      <c r="EN87" s="461"/>
      <c r="EO87" s="461"/>
      <c r="EP87" s="461"/>
      <c r="EQ87" s="461"/>
      <c r="ER87" s="464"/>
    </row>
    <row r="88" spans="1:148" ht="66" thickBot="1">
      <c r="A88" s="467"/>
      <c r="B88" s="468"/>
      <c r="C88" s="135" t="s">
        <v>52</v>
      </c>
      <c r="D88" s="136" t="s">
        <v>53</v>
      </c>
      <c r="E88" s="137" t="s">
        <v>51</v>
      </c>
      <c r="F88" s="138" t="s">
        <v>30</v>
      </c>
      <c r="G88" s="139" t="s">
        <v>59</v>
      </c>
      <c r="H88" s="139" t="s">
        <v>56</v>
      </c>
      <c r="I88" s="140" t="s">
        <v>31</v>
      </c>
      <c r="J88" s="141" t="s">
        <v>57</v>
      </c>
      <c r="K88" s="141" t="s">
        <v>58</v>
      </c>
      <c r="L88" s="141" t="s">
        <v>54</v>
      </c>
      <c r="M88" s="265" t="s">
        <v>60</v>
      </c>
      <c r="N88" s="258" t="s">
        <v>53</v>
      </c>
      <c r="O88" s="137" t="s">
        <v>51</v>
      </c>
      <c r="P88" s="138" t="s">
        <v>30</v>
      </c>
      <c r="Q88" s="139" t="s">
        <v>59</v>
      </c>
      <c r="R88" s="139" t="s">
        <v>56</v>
      </c>
      <c r="S88" s="140" t="s">
        <v>31</v>
      </c>
      <c r="T88" s="141" t="s">
        <v>57</v>
      </c>
      <c r="U88" s="141" t="s">
        <v>58</v>
      </c>
      <c r="V88" s="141" t="s">
        <v>54</v>
      </c>
      <c r="W88" s="250" t="s">
        <v>60</v>
      </c>
      <c r="Z88" s="467"/>
      <c r="AA88" s="468"/>
      <c r="AB88" s="135" t="s">
        <v>52</v>
      </c>
      <c r="AC88" s="136" t="s">
        <v>53</v>
      </c>
      <c r="AD88" s="137" t="s">
        <v>51</v>
      </c>
      <c r="AE88" s="138" t="s">
        <v>30</v>
      </c>
      <c r="AF88" s="139" t="s">
        <v>59</v>
      </c>
      <c r="AG88" s="139" t="s">
        <v>56</v>
      </c>
      <c r="AH88" s="140" t="s">
        <v>31</v>
      </c>
      <c r="AI88" s="141" t="s">
        <v>57</v>
      </c>
      <c r="AJ88" s="141" t="s">
        <v>58</v>
      </c>
      <c r="AK88" s="141" t="s">
        <v>54</v>
      </c>
      <c r="AL88" s="265" t="s">
        <v>60</v>
      </c>
      <c r="AM88" s="258" t="s">
        <v>53</v>
      </c>
      <c r="AN88" s="137" t="s">
        <v>51</v>
      </c>
      <c r="AO88" s="138" t="s">
        <v>30</v>
      </c>
      <c r="AP88" s="139" t="s">
        <v>59</v>
      </c>
      <c r="AQ88" s="139" t="s">
        <v>56</v>
      </c>
      <c r="AR88" s="140" t="s">
        <v>31</v>
      </c>
      <c r="AS88" s="141" t="s">
        <v>57</v>
      </c>
      <c r="AT88" s="141" t="s">
        <v>58</v>
      </c>
      <c r="AU88" s="141" t="s">
        <v>54</v>
      </c>
      <c r="AV88" s="250" t="s">
        <v>60</v>
      </c>
      <c r="AY88" s="467"/>
      <c r="AZ88" s="468"/>
      <c r="BA88" s="135" t="s">
        <v>52</v>
      </c>
      <c r="BB88" s="136" t="s">
        <v>53</v>
      </c>
      <c r="BC88" s="137" t="s">
        <v>51</v>
      </c>
      <c r="BD88" s="138" t="s">
        <v>30</v>
      </c>
      <c r="BE88" s="139" t="s">
        <v>59</v>
      </c>
      <c r="BF88" s="139" t="s">
        <v>56</v>
      </c>
      <c r="BG88" s="140" t="s">
        <v>31</v>
      </c>
      <c r="BH88" s="141" t="s">
        <v>57</v>
      </c>
      <c r="BI88" s="141" t="s">
        <v>58</v>
      </c>
      <c r="BJ88" s="141" t="s">
        <v>54</v>
      </c>
      <c r="BK88" s="265" t="s">
        <v>60</v>
      </c>
      <c r="BL88" s="258" t="s">
        <v>53</v>
      </c>
      <c r="BM88" s="137" t="s">
        <v>51</v>
      </c>
      <c r="BN88" s="138" t="s">
        <v>30</v>
      </c>
      <c r="BO88" s="139" t="s">
        <v>59</v>
      </c>
      <c r="BP88" s="139" t="s">
        <v>56</v>
      </c>
      <c r="BQ88" s="140" t="s">
        <v>31</v>
      </c>
      <c r="BR88" s="141" t="s">
        <v>57</v>
      </c>
      <c r="BS88" s="141" t="s">
        <v>58</v>
      </c>
      <c r="BT88" s="141" t="s">
        <v>54</v>
      </c>
      <c r="BU88" s="250" t="s">
        <v>60</v>
      </c>
      <c r="DV88" s="455"/>
      <c r="DW88" s="456"/>
      <c r="DX88" s="135" t="s">
        <v>52</v>
      </c>
      <c r="DY88" s="136" t="s">
        <v>53</v>
      </c>
      <c r="DZ88" s="137" t="s">
        <v>51</v>
      </c>
      <c r="EA88" s="138" t="s">
        <v>30</v>
      </c>
      <c r="EB88" s="139" t="s">
        <v>59</v>
      </c>
      <c r="EC88" s="139" t="s">
        <v>56</v>
      </c>
      <c r="ED88" s="140" t="s">
        <v>31</v>
      </c>
      <c r="EE88" s="141" t="s">
        <v>57</v>
      </c>
      <c r="EF88" s="141" t="s">
        <v>58</v>
      </c>
      <c r="EG88" s="141" t="s">
        <v>54</v>
      </c>
      <c r="EH88" s="265" t="s">
        <v>60</v>
      </c>
      <c r="EI88" s="258" t="s">
        <v>53</v>
      </c>
      <c r="EJ88" s="137" t="s">
        <v>51</v>
      </c>
      <c r="EK88" s="138" t="s">
        <v>30</v>
      </c>
      <c r="EL88" s="139" t="s">
        <v>59</v>
      </c>
      <c r="EM88" s="139" t="s">
        <v>56</v>
      </c>
      <c r="EN88" s="140" t="s">
        <v>31</v>
      </c>
      <c r="EO88" s="141" t="s">
        <v>57</v>
      </c>
      <c r="EP88" s="141" t="s">
        <v>58</v>
      </c>
      <c r="EQ88" s="141" t="s">
        <v>54</v>
      </c>
      <c r="ER88" s="250" t="s">
        <v>60</v>
      </c>
    </row>
    <row r="89" spans="1:148" ht="14.25" customHeight="1">
      <c r="A89" s="447">
        <v>2020</v>
      </c>
      <c r="B89" s="134" t="s">
        <v>13</v>
      </c>
      <c r="C89" s="142">
        <v>1625993.3960000002</v>
      </c>
      <c r="D89" s="143">
        <v>1456934.3110000012</v>
      </c>
      <c r="E89" s="144">
        <v>159633.72699999996</v>
      </c>
      <c r="F89" s="145">
        <v>36549.409000000007</v>
      </c>
      <c r="G89" s="146">
        <v>36549.409000000007</v>
      </c>
      <c r="H89" s="146">
        <v>0</v>
      </c>
      <c r="I89" s="147">
        <v>123084.31800000004</v>
      </c>
      <c r="J89" s="148">
        <v>67941.047000000064</v>
      </c>
      <c r="K89" s="148">
        <v>642.83299999999997</v>
      </c>
      <c r="L89" s="148">
        <v>54500.437999999995</v>
      </c>
      <c r="M89" s="266">
        <v>1057.9900000000002</v>
      </c>
      <c r="N89" s="259">
        <f t="shared" ref="N89:N105" si="195">IF(AND(ISNUMBER($C89),ISNUMBER(D89)),IF($C89=0,0,D89/$C89),"")</f>
        <v>0.89602720071564235</v>
      </c>
      <c r="O89" s="184">
        <f t="shared" ref="O89:O105" si="196">IF(AND(ISNUMBER($C89),ISNUMBER(E89)),IF($C89=0,0,E89/$C89),"")</f>
        <v>9.8176122604620927E-2</v>
      </c>
      <c r="P89" s="185">
        <f t="shared" ref="P89:P105" si="197">IF(AND(ISNUMBER($C89),ISNUMBER(F89)),IF($C89=0,0,F89/$C89),"")</f>
        <v>2.2478202611346892E-2</v>
      </c>
      <c r="Q89" s="186">
        <f t="shared" ref="Q89:Q105" si="198">IF(AND(ISNUMBER($C89),ISNUMBER(G89)),IF($C89=0,0,G89/$C89),"")</f>
        <v>2.2478202611346892E-2</v>
      </c>
      <c r="R89" s="186">
        <f t="shared" ref="R89:R105" si="199">IF(AND(ISNUMBER($C89),ISNUMBER(H89)),IF($C89=0,0,H89/$C89),"")</f>
        <v>0</v>
      </c>
      <c r="S89" s="187">
        <f t="shared" ref="S89:S105" si="200">IF(AND(ISNUMBER($C89),ISNUMBER(I89)),IF($C89=0,0,I89/$C89),"")</f>
        <v>7.569791999327409E-2</v>
      </c>
      <c r="T89" s="188">
        <f t="shared" ref="T89:T105" si="201">IF(AND(ISNUMBER($C89),ISNUMBER(J89)),IF($C89=0,0,J89/$C89),"")</f>
        <v>4.1784331453705401E-2</v>
      </c>
      <c r="U89" s="188">
        <f t="shared" ref="U89:U105" si="202">IF(AND(ISNUMBER($C89),ISNUMBER(K89)),IF($C89=0,0,K89/$C89),"")</f>
        <v>3.953478541680374E-4</v>
      </c>
      <c r="V89" s="188">
        <f t="shared" ref="V89:V105" si="203">IF(AND(ISNUMBER($C89),ISNUMBER(L89)),IF($C89=0,0,L89/$C89),"")</f>
        <v>3.3518240685400665E-2</v>
      </c>
      <c r="W89" s="251">
        <f t="shared" ref="W89:W105" si="204">IF(AND(ISNUMBER($C89),ISNUMBER(M89)),IF($C89=0,0,M89/$C89),"")</f>
        <v>6.5067299941235434E-4</v>
      </c>
      <c r="Z89" s="447">
        <v>2020</v>
      </c>
      <c r="AA89" s="134" t="s">
        <v>13</v>
      </c>
      <c r="AB89" s="142">
        <v>1236846.5829999996</v>
      </c>
      <c r="AC89" s="143">
        <v>1118200.3900000008</v>
      </c>
      <c r="AD89" s="144">
        <v>111734.71499999997</v>
      </c>
      <c r="AE89" s="145">
        <v>23964.838000000003</v>
      </c>
      <c r="AF89" s="146">
        <v>23964.838000000003</v>
      </c>
      <c r="AG89" s="146">
        <v>0</v>
      </c>
      <c r="AH89" s="147">
        <v>87769.877000000022</v>
      </c>
      <c r="AI89" s="148">
        <v>47416.121000000043</v>
      </c>
      <c r="AJ89" s="148">
        <v>19.248000000000005</v>
      </c>
      <c r="AK89" s="148">
        <v>40334.507999999994</v>
      </c>
      <c r="AL89" s="266">
        <v>259.93700000000001</v>
      </c>
      <c r="AM89" s="259">
        <f t="shared" ref="AM89:AM105" si="205">IF(AND(ISNUMBER($AB89),ISNUMBER(AC89)),IF($AB89=0,0,AC89/$AB89),"")</f>
        <v>0.90407363804796248</v>
      </c>
      <c r="AN89" s="184">
        <f t="shared" ref="AN89:AN105" si="206">IF(AND(ISNUMBER($AB89),ISNUMBER(AD89)),IF($AB89=0,0,AD89/$AB89),"")</f>
        <v>9.0338378692840685E-2</v>
      </c>
      <c r="AO89" s="185">
        <f t="shared" ref="AO89:AO105" si="207">IF(AND(ISNUMBER($AB89),ISNUMBER(AE89)),IF($AB89=0,0,AE89/$AB89),"")</f>
        <v>1.9375756322075728E-2</v>
      </c>
      <c r="AP89" s="186">
        <f t="shared" ref="AP89:AP105" si="208">IF(AND(ISNUMBER($AB89),ISNUMBER(AF89)),IF($AB89=0,0,AF89/$AB89),"")</f>
        <v>1.9375756322075728E-2</v>
      </c>
      <c r="AQ89" s="186">
        <f t="shared" ref="AQ89:AQ105" si="209">IF(AND(ISNUMBER($AB89),ISNUMBER(AG89)),IF($AB89=0,0,AG89/$AB89),"")</f>
        <v>0</v>
      </c>
      <c r="AR89" s="187">
        <f t="shared" ref="AR89:AR105" si="210">IF(AND(ISNUMBER($AB89),ISNUMBER(AH89)),IF($AB89=0,0,AH89/$AB89),"")</f>
        <v>7.0962622370765005E-2</v>
      </c>
      <c r="AS89" s="188">
        <f t="shared" ref="AS89:AS105" si="211">IF(AND(ISNUMBER($AB89),ISNUMBER(AI89)),IF($AB89=0,0,AI89/$AB89),"")</f>
        <v>3.8336299466495805E-2</v>
      </c>
      <c r="AT89" s="188">
        <f t="shared" ref="AT89:AT105" si="212">IF(AND(ISNUMBER($AB89),ISNUMBER(AJ89)),IF($AB89=0,0,AJ89/$AB89),"")</f>
        <v>1.5562156426315654E-5</v>
      </c>
      <c r="AU89" s="188">
        <f t="shared" ref="AU89:AU105" si="213">IF(AND(ISNUMBER($AB89),ISNUMBER(AK89)),IF($AB89=0,0,AK89/$AB89),"")</f>
        <v>3.2610760747842894E-2</v>
      </c>
      <c r="AV89" s="251">
        <f t="shared" ref="AV89:AV105" si="214">IF(AND(ISNUMBER($AB89),ISNUMBER(AL89)),IF($AB89=0,0,AL89/$AB89),"")</f>
        <v>2.1016106894156336E-4</v>
      </c>
      <c r="AY89" s="447">
        <v>2020</v>
      </c>
      <c r="AZ89" s="134" t="s">
        <v>13</v>
      </c>
      <c r="BA89" s="142">
        <v>389146.81300000055</v>
      </c>
      <c r="BB89" s="143">
        <v>338733.92100000021</v>
      </c>
      <c r="BC89" s="144">
        <v>47899.011999999988</v>
      </c>
      <c r="BD89" s="145">
        <v>12584.571000000004</v>
      </c>
      <c r="BE89" s="146">
        <v>12584.571000000004</v>
      </c>
      <c r="BF89" s="146">
        <v>0</v>
      </c>
      <c r="BG89" s="147">
        <v>35314.441000000021</v>
      </c>
      <c r="BH89" s="148">
        <v>20524.926000000018</v>
      </c>
      <c r="BI89" s="148">
        <v>623.58499999999992</v>
      </c>
      <c r="BJ89" s="148">
        <v>14165.929999999998</v>
      </c>
      <c r="BK89" s="266">
        <v>798.05300000000011</v>
      </c>
      <c r="BL89" s="259">
        <f t="shared" ref="BL89:BL105" si="215">IF(AND(ISNUMBER($BA89),ISNUMBER(BB89)),IF($BA89=0,0,BB89/$BA89),"")</f>
        <v>0.87045276919690395</v>
      </c>
      <c r="BM89" s="184">
        <f t="shared" ref="BM89:BM105" si="216">IF(AND(ISNUMBER($BA89),ISNUMBER(BC89)),IF($BA89=0,0,BC89/$BA89),"")</f>
        <v>0.12308725241956413</v>
      </c>
      <c r="BN89" s="185">
        <f t="shared" ref="BN89:BN105" si="217">IF(AND(ISNUMBER($BA89),ISNUMBER(BD89)),IF($BA89=0,0,BD89/$BA89),"")</f>
        <v>3.2338877204167123E-2</v>
      </c>
      <c r="BO89" s="186">
        <f t="shared" ref="BO89:BO105" si="218">IF(AND(ISNUMBER($BA89),ISNUMBER(BE89)),IF($BA89=0,0,BE89/$BA89),"")</f>
        <v>3.2338877204167123E-2</v>
      </c>
      <c r="BP89" s="186">
        <f t="shared" ref="BP89:BP105" si="219">IF(AND(ISNUMBER($BA89),ISNUMBER(BF89)),IF($BA89=0,0,BF89/$BA89),"")</f>
        <v>0</v>
      </c>
      <c r="BQ89" s="187">
        <f t="shared" ref="BQ89:BQ105" si="220">IF(AND(ISNUMBER($BA89),ISNUMBER(BG89)),IF($BA89=0,0,BG89/$BA89),"")</f>
        <v>9.0748375215397109E-2</v>
      </c>
      <c r="BR89" s="188">
        <f t="shared" ref="BR89:BR105" si="221">IF(AND(ISNUMBER($BA89),ISNUMBER(BH89)),IF($BA89=0,0,BH89/$BA89),"")</f>
        <v>5.2743399956869205E-2</v>
      </c>
      <c r="BS89" s="188">
        <f t="shared" ref="BS89:BS105" si="222">IF(AND(ISNUMBER($BA89),ISNUMBER(BI89)),IF($BA89=0,0,BI89/$BA89),"")</f>
        <v>1.6024414929488298E-3</v>
      </c>
      <c r="BT89" s="188">
        <f t="shared" ref="BT89:BT105" si="223">IF(AND(ISNUMBER($BA89),ISNUMBER(BJ89)),IF($BA89=0,0,BJ89/$BA89),"")</f>
        <v>3.6402533765579052E-2</v>
      </c>
      <c r="BU89" s="251">
        <f t="shared" ref="BU89:BU105" si="224">IF(AND(ISNUMBER($BA89),ISNUMBER(BK89)),IF($BA89=0,0,BK89/$BA89),"")</f>
        <v>2.0507761424221121E-3</v>
      </c>
      <c r="DV89" s="450">
        <v>2020</v>
      </c>
      <c r="DW89" s="134" t="s">
        <v>13</v>
      </c>
      <c r="DX89" s="142">
        <v>2820.8259999999996</v>
      </c>
      <c r="DY89" s="143">
        <v>2754.1389999999997</v>
      </c>
      <c r="DZ89" s="144">
        <v>41.84</v>
      </c>
      <c r="EA89" s="145">
        <v>7.0730000000000004</v>
      </c>
      <c r="EB89" s="146">
        <v>7.0730000000000004</v>
      </c>
      <c r="EC89" s="146">
        <v>0</v>
      </c>
      <c r="ED89" s="147">
        <v>34.76700000000001</v>
      </c>
      <c r="EE89" s="148">
        <v>1.5899999999999999</v>
      </c>
      <c r="EF89" s="148">
        <v>0</v>
      </c>
      <c r="EG89" s="148">
        <v>33.177000000000007</v>
      </c>
      <c r="EH89" s="266">
        <v>6.0999999999999999E-2</v>
      </c>
      <c r="EI89" s="259">
        <f t="shared" ref="EI89:EI105" si="225">IF(AND(ISNUMBER($DX89),ISNUMBER(DY89)),IF($DX89=0,0,DY89/$DX89),"")</f>
        <v>0.97635905227759534</v>
      </c>
      <c r="EJ89" s="184">
        <f t="shared" ref="EJ89:EJ105" si="226">IF(AND(ISNUMBER($DX89),ISNUMBER(DZ89)),IF($DX89=0,0,DZ89/$DX89),"")</f>
        <v>1.4832534867446632E-2</v>
      </c>
      <c r="EK89" s="185">
        <f t="shared" ref="EK89:EK105" si="227">IF(AND(ISNUMBER($DX89),ISNUMBER(EA89)),IF($DX89=0,0,EA89/$DX89),"")</f>
        <v>2.5074215850250962E-3</v>
      </c>
      <c r="EL89" s="186">
        <f t="shared" ref="EL89:EL105" si="228">IF(AND(ISNUMBER($DX89),ISNUMBER(EB89)),IF($DX89=0,0,EB89/$DX89),"")</f>
        <v>2.5074215850250962E-3</v>
      </c>
      <c r="EM89" s="186">
        <f t="shared" ref="EM89:EM105" si="229">IF(AND(ISNUMBER($DX89),ISNUMBER(EC89)),IF($DX89=0,0,EC89/$DX89),"")</f>
        <v>0</v>
      </c>
      <c r="EN89" s="187">
        <f t="shared" ref="EN89:EN105" si="230">IF(AND(ISNUMBER($DX89),ISNUMBER(ED89)),IF($DX89=0,0,ED89/$DX89),"")</f>
        <v>1.2325113282421538E-2</v>
      </c>
      <c r="EO89" s="188">
        <f t="shared" ref="EO89:EO105" si="231">IF(AND(ISNUMBER($DX89),ISNUMBER(EE89)),IF($DX89=0,0,EE89/$DX89),"")</f>
        <v>5.6366468545029013E-4</v>
      </c>
      <c r="EP89" s="188">
        <f t="shared" ref="EP89:EP105" si="232">IF(AND(ISNUMBER($DX89),ISNUMBER(EF89)),IF($DX89=0,0,EF89/$DX89),"")</f>
        <v>0</v>
      </c>
      <c r="EQ89" s="188">
        <f t="shared" ref="EQ89:EQ105" si="233">IF(AND(ISNUMBER($DX89),ISNUMBER(EG89)),IF($DX89=0,0,EG89/$DX89),"")</f>
        <v>1.1761448596971246E-2</v>
      </c>
      <c r="ER89" s="251">
        <f t="shared" ref="ER89:ER105" si="234">IF(AND(ISNUMBER($DX89),ISNUMBER(EH89)),IF($DX89=0,0,EH89/$DX89),"")</f>
        <v>2.1624871580168364E-5</v>
      </c>
    </row>
    <row r="90" spans="1:148" ht="14.25" customHeight="1">
      <c r="A90" s="448"/>
      <c r="B90" s="130" t="s">
        <v>14</v>
      </c>
      <c r="C90" s="149">
        <v>2127568.498999997</v>
      </c>
      <c r="D90" s="150">
        <v>1827400.1829999997</v>
      </c>
      <c r="E90" s="151">
        <v>284976.58599999984</v>
      </c>
      <c r="F90" s="152">
        <v>68744.116000000038</v>
      </c>
      <c r="G90" s="153">
        <v>68740.161000000036</v>
      </c>
      <c r="H90" s="153">
        <v>3.9550000000000001</v>
      </c>
      <c r="I90" s="154">
        <v>216232.46999999991</v>
      </c>
      <c r="J90" s="155">
        <v>130797.63799999972</v>
      </c>
      <c r="K90" s="155">
        <v>999.26499999999987</v>
      </c>
      <c r="L90" s="155">
        <v>84435.56700000001</v>
      </c>
      <c r="M90" s="267">
        <v>903.25899999999979</v>
      </c>
      <c r="N90" s="260">
        <f t="shared" si="195"/>
        <v>0.85891485226394215</v>
      </c>
      <c r="O90" s="189">
        <f t="shared" si="196"/>
        <v>0.13394472898707843</v>
      </c>
      <c r="P90" s="190">
        <f t="shared" si="197"/>
        <v>3.2311117612575692E-2</v>
      </c>
      <c r="Q90" s="191">
        <f t="shared" si="198"/>
        <v>3.2309258683003342E-2</v>
      </c>
      <c r="R90" s="191">
        <f t="shared" si="199"/>
        <v>1.8589295723540441E-6</v>
      </c>
      <c r="S90" s="192">
        <f t="shared" si="200"/>
        <v>0.10163361137450279</v>
      </c>
      <c r="T90" s="193">
        <f t="shared" si="201"/>
        <v>6.1477521434199378E-2</v>
      </c>
      <c r="U90" s="193">
        <f t="shared" si="202"/>
        <v>4.6967465464433972E-4</v>
      </c>
      <c r="V90" s="193">
        <f t="shared" si="203"/>
        <v>3.9686415285658978E-2</v>
      </c>
      <c r="W90" s="252">
        <f t="shared" si="204"/>
        <v>4.2454990305813937E-4</v>
      </c>
      <c r="Z90" s="448"/>
      <c r="AA90" s="130" t="s">
        <v>14</v>
      </c>
      <c r="AB90" s="149">
        <v>1689098.9039999973</v>
      </c>
      <c r="AC90" s="150">
        <v>1468638.956</v>
      </c>
      <c r="AD90" s="151">
        <v>208466.88799999986</v>
      </c>
      <c r="AE90" s="152">
        <v>56331.614000000031</v>
      </c>
      <c r="AF90" s="153">
        <v>56327.659000000029</v>
      </c>
      <c r="AG90" s="153">
        <v>3.9550000000000001</v>
      </c>
      <c r="AH90" s="154">
        <v>152135.27399999992</v>
      </c>
      <c r="AI90" s="155">
        <v>92454.71399999976</v>
      </c>
      <c r="AJ90" s="155">
        <v>999.26499999999987</v>
      </c>
      <c r="AK90" s="155">
        <v>58681.295000000006</v>
      </c>
      <c r="AL90" s="267">
        <v>235.69699999999995</v>
      </c>
      <c r="AM90" s="260">
        <f t="shared" si="205"/>
        <v>0.8694807346817166</v>
      </c>
      <c r="AN90" s="189">
        <f t="shared" si="206"/>
        <v>0.12341899429709191</v>
      </c>
      <c r="AO90" s="190">
        <f t="shared" si="207"/>
        <v>3.3350098011785886E-2</v>
      </c>
      <c r="AP90" s="191">
        <f t="shared" si="208"/>
        <v>3.3347756526636241E-2</v>
      </c>
      <c r="AQ90" s="191">
        <f t="shared" si="209"/>
        <v>2.3414851496463977E-6</v>
      </c>
      <c r="AR90" s="192">
        <f t="shared" si="210"/>
        <v>9.006889628530608E-2</v>
      </c>
      <c r="AS90" s="193">
        <f t="shared" si="211"/>
        <v>5.4736116269482764E-2</v>
      </c>
      <c r="AT90" s="193">
        <f t="shared" si="212"/>
        <v>5.9159650014194869E-4</v>
      </c>
      <c r="AU90" s="193">
        <f t="shared" si="213"/>
        <v>3.474118351568127E-2</v>
      </c>
      <c r="AV90" s="252">
        <f t="shared" si="214"/>
        <v>1.3954008225441387E-4</v>
      </c>
      <c r="AY90" s="448"/>
      <c r="AZ90" s="130" t="s">
        <v>14</v>
      </c>
      <c r="BA90" s="149">
        <v>438469.59499999986</v>
      </c>
      <c r="BB90" s="150">
        <v>358761.22699999972</v>
      </c>
      <c r="BC90" s="151">
        <v>76509.69799999996</v>
      </c>
      <c r="BD90" s="152">
        <v>12412.502000000004</v>
      </c>
      <c r="BE90" s="153">
        <v>12412.502000000004</v>
      </c>
      <c r="BF90" s="153">
        <v>0</v>
      </c>
      <c r="BG90" s="154">
        <v>64097.195999999982</v>
      </c>
      <c r="BH90" s="155">
        <v>38342.923999999955</v>
      </c>
      <c r="BI90" s="155">
        <v>0</v>
      </c>
      <c r="BJ90" s="155">
        <v>25754.272000000004</v>
      </c>
      <c r="BK90" s="267">
        <v>667.56199999999978</v>
      </c>
      <c r="BL90" s="260">
        <f t="shared" si="215"/>
        <v>0.81821232553194445</v>
      </c>
      <c r="BM90" s="189">
        <f t="shared" si="216"/>
        <v>0.17449259623121641</v>
      </c>
      <c r="BN90" s="190">
        <f t="shared" si="217"/>
        <v>2.8308694927866113E-2</v>
      </c>
      <c r="BO90" s="191">
        <f t="shared" si="218"/>
        <v>2.8308694927866113E-2</v>
      </c>
      <c r="BP90" s="191">
        <f t="shared" si="219"/>
        <v>0</v>
      </c>
      <c r="BQ90" s="192">
        <f t="shared" si="220"/>
        <v>0.14618390130335035</v>
      </c>
      <c r="BR90" s="193">
        <f t="shared" si="221"/>
        <v>8.7447167231743783E-2</v>
      </c>
      <c r="BS90" s="193">
        <f t="shared" si="222"/>
        <v>0</v>
      </c>
      <c r="BT90" s="193">
        <f t="shared" si="223"/>
        <v>5.8736734071606525E-2</v>
      </c>
      <c r="BU90" s="252">
        <f t="shared" si="224"/>
        <v>1.5224818496251719E-3</v>
      </c>
      <c r="DV90" s="451"/>
      <c r="DW90" s="130" t="s">
        <v>14</v>
      </c>
      <c r="DX90" s="149">
        <v>6273.9659999999958</v>
      </c>
      <c r="DY90" s="150">
        <v>5303.6059999999998</v>
      </c>
      <c r="DZ90" s="151">
        <v>864.73800000000006</v>
      </c>
      <c r="EA90" s="152">
        <v>300.31600000000009</v>
      </c>
      <c r="EB90" s="153">
        <v>300.31600000000009</v>
      </c>
      <c r="EC90" s="153">
        <v>0</v>
      </c>
      <c r="ED90" s="154">
        <v>564.4219999999998</v>
      </c>
      <c r="EE90" s="155">
        <v>220.97600000000003</v>
      </c>
      <c r="EF90" s="155">
        <v>0</v>
      </c>
      <c r="EG90" s="155">
        <v>343.44599999999991</v>
      </c>
      <c r="EH90" s="267">
        <v>3.5490000000000004</v>
      </c>
      <c r="EI90" s="260">
        <f t="shared" si="225"/>
        <v>0.84533547041855239</v>
      </c>
      <c r="EJ90" s="189">
        <f t="shared" si="226"/>
        <v>0.13782956426604809</v>
      </c>
      <c r="EK90" s="190">
        <f t="shared" si="227"/>
        <v>4.7867011074016065E-2</v>
      </c>
      <c r="EL90" s="191">
        <f t="shared" si="228"/>
        <v>4.7867011074016065E-2</v>
      </c>
      <c r="EM90" s="191">
        <f t="shared" si="229"/>
        <v>0</v>
      </c>
      <c r="EN90" s="192">
        <f t="shared" si="230"/>
        <v>8.9962553192031988E-2</v>
      </c>
      <c r="EO90" s="193">
        <f t="shared" si="231"/>
        <v>3.52211025689333E-2</v>
      </c>
      <c r="EP90" s="193">
        <f t="shared" si="232"/>
        <v>0</v>
      </c>
      <c r="EQ90" s="193">
        <f t="shared" si="233"/>
        <v>5.4741450623098716E-2</v>
      </c>
      <c r="ER90" s="252">
        <f t="shared" si="234"/>
        <v>5.6567090098990063E-4</v>
      </c>
    </row>
    <row r="91" spans="1:148" ht="14.25" customHeight="1">
      <c r="A91" s="448"/>
      <c r="B91" s="131" t="s">
        <v>15</v>
      </c>
      <c r="C91" s="156">
        <v>1583075.3909999994</v>
      </c>
      <c r="D91" s="157">
        <v>1392644.1999999974</v>
      </c>
      <c r="E91" s="158">
        <v>181239.9010000001</v>
      </c>
      <c r="F91" s="159">
        <v>78688.934000000067</v>
      </c>
      <c r="G91" s="160">
        <v>78676.665000000066</v>
      </c>
      <c r="H91" s="160">
        <v>12.269</v>
      </c>
      <c r="I91" s="161">
        <v>102550.96699999963</v>
      </c>
      <c r="J91" s="162">
        <v>73908.116999999955</v>
      </c>
      <c r="K91" s="162">
        <v>0</v>
      </c>
      <c r="L91" s="162">
        <v>28642.850000000042</v>
      </c>
      <c r="M91" s="268">
        <v>1119.9349999999999</v>
      </c>
      <c r="N91" s="261">
        <f t="shared" si="195"/>
        <v>0.87970807197014789</v>
      </c>
      <c r="O91" s="194">
        <f t="shared" si="196"/>
        <v>0.11448595691043761</v>
      </c>
      <c r="P91" s="195">
        <f t="shared" si="197"/>
        <v>4.9706371817386234E-2</v>
      </c>
      <c r="Q91" s="196">
        <f t="shared" si="198"/>
        <v>4.9698621712704075E-2</v>
      </c>
      <c r="R91" s="196">
        <f t="shared" si="199"/>
        <v>7.7501046821591359E-6</v>
      </c>
      <c r="S91" s="197">
        <f t="shared" si="200"/>
        <v>6.4779585093051123E-2</v>
      </c>
      <c r="T91" s="198">
        <f t="shared" si="201"/>
        <v>4.6686416465177676E-2</v>
      </c>
      <c r="U91" s="198">
        <f t="shared" si="202"/>
        <v>0</v>
      </c>
      <c r="V91" s="198">
        <f t="shared" si="203"/>
        <v>1.8093168627873676E-2</v>
      </c>
      <c r="W91" s="253">
        <f t="shared" si="204"/>
        <v>7.0744261856825268E-4</v>
      </c>
      <c r="Z91" s="448"/>
      <c r="AA91" s="131" t="s">
        <v>15</v>
      </c>
      <c r="AB91" s="156">
        <v>1267773.9170000004</v>
      </c>
      <c r="AC91" s="157">
        <v>1125646.8149999974</v>
      </c>
      <c r="AD91" s="158">
        <v>135452.36000000007</v>
      </c>
      <c r="AE91" s="159">
        <v>56673.821000000062</v>
      </c>
      <c r="AF91" s="160">
        <v>56661.552000000062</v>
      </c>
      <c r="AG91" s="160">
        <v>12.269</v>
      </c>
      <c r="AH91" s="161">
        <v>78778.538999999626</v>
      </c>
      <c r="AI91" s="162">
        <v>56284.524999999929</v>
      </c>
      <c r="AJ91" s="162">
        <v>0</v>
      </c>
      <c r="AK91" s="162">
        <v>22494.014000000039</v>
      </c>
      <c r="AL91" s="268">
        <v>363.62299999999999</v>
      </c>
      <c r="AM91" s="261">
        <f t="shared" si="205"/>
        <v>0.88789239146335663</v>
      </c>
      <c r="AN91" s="194">
        <f t="shared" si="206"/>
        <v>0.10684267769171972</v>
      </c>
      <c r="AO91" s="195">
        <f t="shared" si="207"/>
        <v>4.4703412998202616E-2</v>
      </c>
      <c r="AP91" s="196">
        <f t="shared" si="208"/>
        <v>4.4693735405190581E-2</v>
      </c>
      <c r="AQ91" s="196">
        <f t="shared" si="209"/>
        <v>9.6775930120354381E-6</v>
      </c>
      <c r="AR91" s="197">
        <f t="shared" si="210"/>
        <v>6.2139264693516806E-2</v>
      </c>
      <c r="AS91" s="198">
        <f t="shared" si="211"/>
        <v>4.4396342474996596E-2</v>
      </c>
      <c r="AT91" s="198">
        <f t="shared" si="212"/>
        <v>0</v>
      </c>
      <c r="AU91" s="198">
        <f t="shared" si="213"/>
        <v>1.7742922218520474E-2</v>
      </c>
      <c r="AV91" s="253">
        <f t="shared" si="214"/>
        <v>2.8682006714608868E-4</v>
      </c>
      <c r="AY91" s="448"/>
      <c r="AZ91" s="131" t="s">
        <v>15</v>
      </c>
      <c r="BA91" s="156">
        <v>315301.47399999911</v>
      </c>
      <c r="BB91" s="157">
        <v>266997.38499999995</v>
      </c>
      <c r="BC91" s="158">
        <v>45787.541000000034</v>
      </c>
      <c r="BD91" s="159">
        <v>22015.113000000005</v>
      </c>
      <c r="BE91" s="160">
        <v>22015.113000000005</v>
      </c>
      <c r="BF91" s="160">
        <v>0</v>
      </c>
      <c r="BG91" s="161">
        <v>23772.428</v>
      </c>
      <c r="BH91" s="162">
        <v>17623.592000000022</v>
      </c>
      <c r="BI91" s="162">
        <v>0</v>
      </c>
      <c r="BJ91" s="162">
        <v>6148.8360000000039</v>
      </c>
      <c r="BK91" s="268">
        <v>756.3119999999999</v>
      </c>
      <c r="BL91" s="261">
        <f t="shared" si="215"/>
        <v>0.84680030706104692</v>
      </c>
      <c r="BM91" s="194">
        <f t="shared" si="216"/>
        <v>0.14521829035280742</v>
      </c>
      <c r="BN91" s="195">
        <f t="shared" si="217"/>
        <v>6.9822423348392171E-2</v>
      </c>
      <c r="BO91" s="196">
        <f t="shared" si="218"/>
        <v>6.9822423348392171E-2</v>
      </c>
      <c r="BP91" s="196">
        <f t="shared" si="219"/>
        <v>0</v>
      </c>
      <c r="BQ91" s="197">
        <f t="shared" si="220"/>
        <v>7.5395867004415168E-2</v>
      </c>
      <c r="BR91" s="198">
        <f t="shared" si="221"/>
        <v>5.5894416782840892E-2</v>
      </c>
      <c r="BS91" s="198">
        <f t="shared" si="222"/>
        <v>0</v>
      </c>
      <c r="BT91" s="198">
        <f t="shared" si="223"/>
        <v>1.9501450221574356E-2</v>
      </c>
      <c r="BU91" s="253">
        <f t="shared" si="224"/>
        <v>2.3986947806022688E-3</v>
      </c>
      <c r="DV91" s="451"/>
      <c r="DW91" s="131" t="s">
        <v>15</v>
      </c>
      <c r="DX91" s="156">
        <v>12692.307000000003</v>
      </c>
      <c r="DY91" s="157">
        <v>11613.628000000004</v>
      </c>
      <c r="DZ91" s="158">
        <v>1018.4159999999999</v>
      </c>
      <c r="EA91" s="159">
        <v>435.32599999999985</v>
      </c>
      <c r="EB91" s="160">
        <v>435.32599999999985</v>
      </c>
      <c r="EC91" s="160">
        <v>0</v>
      </c>
      <c r="ED91" s="161">
        <v>583.0899999999998</v>
      </c>
      <c r="EE91" s="162">
        <v>341.43799999999999</v>
      </c>
      <c r="EF91" s="162">
        <v>0</v>
      </c>
      <c r="EG91" s="162">
        <v>241.65200000000007</v>
      </c>
      <c r="EH91" s="268">
        <v>0.68900000000000006</v>
      </c>
      <c r="EI91" s="261">
        <f t="shared" si="225"/>
        <v>0.91501316506132435</v>
      </c>
      <c r="EJ91" s="194">
        <f t="shared" si="226"/>
        <v>8.0238840740300382E-2</v>
      </c>
      <c r="EK91" s="195">
        <f t="shared" si="227"/>
        <v>3.4298413992034683E-2</v>
      </c>
      <c r="EL91" s="196">
        <f t="shared" si="228"/>
        <v>3.4298413992034683E-2</v>
      </c>
      <c r="EM91" s="196">
        <f t="shared" si="229"/>
        <v>0</v>
      </c>
      <c r="EN91" s="197">
        <f t="shared" si="230"/>
        <v>4.5940426748265678E-2</v>
      </c>
      <c r="EO91" s="198">
        <f t="shared" si="231"/>
        <v>2.6901177224912691E-2</v>
      </c>
      <c r="EP91" s="198">
        <f t="shared" si="232"/>
        <v>0</v>
      </c>
      <c r="EQ91" s="198">
        <f t="shared" si="233"/>
        <v>1.9039249523353008E-2</v>
      </c>
      <c r="ER91" s="253">
        <f t="shared" si="234"/>
        <v>5.4284851445840378E-5</v>
      </c>
    </row>
    <row r="92" spans="1:148">
      <c r="A92" s="448"/>
      <c r="B92" s="132" t="s">
        <v>16</v>
      </c>
      <c r="C92" s="163">
        <f t="shared" ref="C92:M92" si="235">IF(COUNT(C89:C91)=0,"",SUM(C89:C91))</f>
        <v>5336637.2859999966</v>
      </c>
      <c r="D92" s="164">
        <f t="shared" si="235"/>
        <v>4676978.6939999983</v>
      </c>
      <c r="E92" s="165">
        <f t="shared" si="235"/>
        <v>625850.21399999992</v>
      </c>
      <c r="F92" s="166">
        <f t="shared" si="235"/>
        <v>183982.45900000012</v>
      </c>
      <c r="G92" s="167">
        <f t="shared" si="235"/>
        <v>183966.2350000001</v>
      </c>
      <c r="H92" s="167">
        <f t="shared" si="235"/>
        <v>16.224</v>
      </c>
      <c r="I92" s="168">
        <f t="shared" si="235"/>
        <v>441867.75499999954</v>
      </c>
      <c r="J92" s="169">
        <f t="shared" si="235"/>
        <v>272646.80199999973</v>
      </c>
      <c r="K92" s="169">
        <f t="shared" si="235"/>
        <v>1642.098</v>
      </c>
      <c r="L92" s="169">
        <f t="shared" si="235"/>
        <v>167578.85500000004</v>
      </c>
      <c r="M92" s="269">
        <f t="shared" si="235"/>
        <v>3081.1840000000002</v>
      </c>
      <c r="N92" s="262">
        <f t="shared" si="195"/>
        <v>0.87639058893312261</v>
      </c>
      <c r="O92" s="199">
        <f t="shared" si="196"/>
        <v>0.11727426475879109</v>
      </c>
      <c r="P92" s="200">
        <f t="shared" si="197"/>
        <v>3.4475353886735977E-2</v>
      </c>
      <c r="Q92" s="201">
        <f t="shared" si="198"/>
        <v>3.4472313770061276E-2</v>
      </c>
      <c r="R92" s="201">
        <f t="shared" si="199"/>
        <v>3.04011667470106E-6</v>
      </c>
      <c r="S92" s="202">
        <f t="shared" si="200"/>
        <v>8.2798910872055057E-2</v>
      </c>
      <c r="T92" s="203">
        <f t="shared" si="201"/>
        <v>5.1089625805234067E-2</v>
      </c>
      <c r="U92" s="203">
        <f t="shared" si="202"/>
        <v>3.0770275587359844E-4</v>
      </c>
      <c r="V92" s="203">
        <f t="shared" si="203"/>
        <v>3.1401582310947439E-2</v>
      </c>
      <c r="W92" s="254">
        <f t="shared" si="204"/>
        <v>5.7736432792296051E-4</v>
      </c>
      <c r="Z92" s="448"/>
      <c r="AA92" s="132" t="s">
        <v>16</v>
      </c>
      <c r="AB92" s="163">
        <f t="shared" ref="AB92:AL92" si="236">IF(COUNT(AB89:AB91)=0,"",SUM(AB89:AB91))</f>
        <v>4193719.4039999973</v>
      </c>
      <c r="AC92" s="164">
        <f t="shared" si="236"/>
        <v>3712486.1609999985</v>
      </c>
      <c r="AD92" s="165">
        <f t="shared" si="236"/>
        <v>455653.96299999987</v>
      </c>
      <c r="AE92" s="166">
        <f t="shared" si="236"/>
        <v>136970.2730000001</v>
      </c>
      <c r="AF92" s="167">
        <f t="shared" si="236"/>
        <v>136954.04900000009</v>
      </c>
      <c r="AG92" s="167">
        <f t="shared" si="236"/>
        <v>16.224</v>
      </c>
      <c r="AH92" s="168">
        <f t="shared" si="236"/>
        <v>318683.68999999959</v>
      </c>
      <c r="AI92" s="169">
        <f t="shared" si="236"/>
        <v>196155.35999999972</v>
      </c>
      <c r="AJ92" s="169">
        <f t="shared" si="236"/>
        <v>1018.5129999999999</v>
      </c>
      <c r="AK92" s="169">
        <f t="shared" si="236"/>
        <v>121509.81700000004</v>
      </c>
      <c r="AL92" s="269">
        <f t="shared" si="236"/>
        <v>859.25699999999995</v>
      </c>
      <c r="AM92" s="262">
        <f t="shared" si="205"/>
        <v>0.88524906016816585</v>
      </c>
      <c r="AN92" s="199">
        <f t="shared" si="206"/>
        <v>0.10865151411069469</v>
      </c>
      <c r="AO92" s="200">
        <f t="shared" si="207"/>
        <v>3.2660810084088353E-2</v>
      </c>
      <c r="AP92" s="201">
        <f t="shared" si="208"/>
        <v>3.2656941441855269E-2</v>
      </c>
      <c r="AQ92" s="201">
        <f t="shared" si="209"/>
        <v>3.8686422330796481E-6</v>
      </c>
      <c r="AR92" s="202">
        <f t="shared" si="210"/>
        <v>7.5990704026606307E-2</v>
      </c>
      <c r="AS92" s="203">
        <f t="shared" si="211"/>
        <v>4.6773601450994899E-2</v>
      </c>
      <c r="AT92" s="203">
        <f t="shared" si="212"/>
        <v>2.4286627260482318E-4</v>
      </c>
      <c r="AU92" s="203">
        <f t="shared" si="213"/>
        <v>2.8974236303006627E-2</v>
      </c>
      <c r="AV92" s="254">
        <f t="shared" si="214"/>
        <v>2.0489139048750733E-4</v>
      </c>
      <c r="AY92" s="448"/>
      <c r="AZ92" s="132" t="s">
        <v>16</v>
      </c>
      <c r="BA92" s="163">
        <f t="shared" ref="BA92:BK92" si="237">IF(COUNT(BA89:BA91)=0,"",SUM(BA89:BA91))</f>
        <v>1142917.8819999995</v>
      </c>
      <c r="BB92" s="164">
        <f t="shared" si="237"/>
        <v>964492.53299999982</v>
      </c>
      <c r="BC92" s="165">
        <f t="shared" si="237"/>
        <v>170196.25099999999</v>
      </c>
      <c r="BD92" s="166">
        <f t="shared" si="237"/>
        <v>47012.186000000016</v>
      </c>
      <c r="BE92" s="167">
        <f t="shared" si="237"/>
        <v>47012.186000000016</v>
      </c>
      <c r="BF92" s="167">
        <f t="shared" si="237"/>
        <v>0</v>
      </c>
      <c r="BG92" s="168">
        <f t="shared" si="237"/>
        <v>123184.065</v>
      </c>
      <c r="BH92" s="169">
        <f t="shared" si="237"/>
        <v>76491.441999999995</v>
      </c>
      <c r="BI92" s="169">
        <f t="shared" si="237"/>
        <v>623.58499999999992</v>
      </c>
      <c r="BJ92" s="169">
        <f t="shared" si="237"/>
        <v>46069.038000000008</v>
      </c>
      <c r="BK92" s="269">
        <f t="shared" si="237"/>
        <v>2221.9269999999997</v>
      </c>
      <c r="BL92" s="262">
        <f t="shared" si="215"/>
        <v>0.84388611657053436</v>
      </c>
      <c r="BM92" s="199">
        <f t="shared" si="216"/>
        <v>0.14891380534021609</v>
      </c>
      <c r="BN92" s="200">
        <f t="shared" si="217"/>
        <v>4.1133476639400444E-2</v>
      </c>
      <c r="BO92" s="201">
        <f t="shared" si="218"/>
        <v>4.1133476639400444E-2</v>
      </c>
      <c r="BP92" s="201">
        <f t="shared" si="219"/>
        <v>0</v>
      </c>
      <c r="BQ92" s="202">
        <f t="shared" si="220"/>
        <v>0.10778032870081566</v>
      </c>
      <c r="BR92" s="203">
        <f t="shared" si="221"/>
        <v>6.6926454826436971E-2</v>
      </c>
      <c r="BS92" s="203">
        <f t="shared" si="222"/>
        <v>5.4560787771452523E-4</v>
      </c>
      <c r="BT92" s="203">
        <f t="shared" si="223"/>
        <v>4.0308265996664164E-2</v>
      </c>
      <c r="BU92" s="254">
        <f t="shared" si="224"/>
        <v>1.9440828033172733E-3</v>
      </c>
      <c r="DV92" s="451"/>
      <c r="DW92" s="132" t="s">
        <v>16</v>
      </c>
      <c r="DX92" s="163">
        <f t="shared" ref="DX92:EH92" si="238">IF(COUNT(DX89:DX91)=0,"",SUM(DX89:DX91))</f>
        <v>21787.098999999998</v>
      </c>
      <c r="DY92" s="164">
        <f t="shared" si="238"/>
        <v>19671.373000000003</v>
      </c>
      <c r="DZ92" s="165">
        <f t="shared" si="238"/>
        <v>1924.9940000000001</v>
      </c>
      <c r="EA92" s="166">
        <f t="shared" si="238"/>
        <v>742.71499999999992</v>
      </c>
      <c r="EB92" s="167">
        <f t="shared" si="238"/>
        <v>742.71499999999992</v>
      </c>
      <c r="EC92" s="167">
        <f t="shared" si="238"/>
        <v>0</v>
      </c>
      <c r="ED92" s="168">
        <f t="shared" si="238"/>
        <v>1182.2789999999995</v>
      </c>
      <c r="EE92" s="169">
        <f t="shared" si="238"/>
        <v>564.00400000000002</v>
      </c>
      <c r="EF92" s="169">
        <f t="shared" si="238"/>
        <v>0</v>
      </c>
      <c r="EG92" s="169">
        <f t="shared" si="238"/>
        <v>618.27499999999998</v>
      </c>
      <c r="EH92" s="269">
        <f t="shared" si="238"/>
        <v>4.2990000000000004</v>
      </c>
      <c r="EI92" s="262">
        <f t="shared" si="225"/>
        <v>0.90289088051603406</v>
      </c>
      <c r="EJ92" s="199">
        <f t="shared" si="226"/>
        <v>8.8354764441103434E-2</v>
      </c>
      <c r="EK92" s="200">
        <f t="shared" si="227"/>
        <v>3.4089669303838936E-2</v>
      </c>
      <c r="EL92" s="201">
        <f t="shared" si="228"/>
        <v>3.4089669303838936E-2</v>
      </c>
      <c r="EM92" s="201">
        <f t="shared" si="229"/>
        <v>0</v>
      </c>
      <c r="EN92" s="202">
        <f t="shared" si="230"/>
        <v>5.426509513726447E-2</v>
      </c>
      <c r="EO92" s="203">
        <f t="shared" si="231"/>
        <v>2.5887062798034748E-2</v>
      </c>
      <c r="EP92" s="203">
        <f t="shared" si="232"/>
        <v>0</v>
      </c>
      <c r="EQ92" s="203">
        <f t="shared" si="233"/>
        <v>2.8378032339229746E-2</v>
      </c>
      <c r="ER92" s="254">
        <f t="shared" si="234"/>
        <v>1.9731860584100715E-4</v>
      </c>
    </row>
    <row r="93" spans="1:148" ht="14.25" customHeight="1">
      <c r="A93" s="448"/>
      <c r="B93" s="129" t="s">
        <v>17</v>
      </c>
      <c r="C93" s="170">
        <v>794834.91900000081</v>
      </c>
      <c r="D93" s="171">
        <v>696393.67900000187</v>
      </c>
      <c r="E93" s="172">
        <v>93462.430000000109</v>
      </c>
      <c r="F93" s="173">
        <v>29213.199000000022</v>
      </c>
      <c r="G93" s="174">
        <v>29213.199000000022</v>
      </c>
      <c r="H93" s="174">
        <v>0</v>
      </c>
      <c r="I93" s="175">
        <v>64249.231000000087</v>
      </c>
      <c r="J93" s="176">
        <v>36339.011999999995</v>
      </c>
      <c r="K93" s="176">
        <v>1.605</v>
      </c>
      <c r="L93" s="176">
        <v>27908.614000000016</v>
      </c>
      <c r="M93" s="270">
        <v>1768.5029999999999</v>
      </c>
      <c r="N93" s="263">
        <f t="shared" si="195"/>
        <v>0.8761488233005037</v>
      </c>
      <c r="O93" s="204">
        <f t="shared" si="196"/>
        <v>0.11758722190714424</v>
      </c>
      <c r="P93" s="205">
        <f t="shared" si="197"/>
        <v>3.6753794154833798E-2</v>
      </c>
      <c r="Q93" s="206">
        <f t="shared" si="198"/>
        <v>3.6753794154833798E-2</v>
      </c>
      <c r="R93" s="206">
        <f t="shared" si="199"/>
        <v>0</v>
      </c>
      <c r="S93" s="207">
        <f t="shared" si="200"/>
        <v>8.0833427752310436E-2</v>
      </c>
      <c r="T93" s="208">
        <f t="shared" si="201"/>
        <v>4.5718942551893543E-2</v>
      </c>
      <c r="U93" s="208">
        <f t="shared" si="202"/>
        <v>2.0192872276161265E-6</v>
      </c>
      <c r="V93" s="208">
        <f t="shared" si="203"/>
        <v>3.5112465913189186E-2</v>
      </c>
      <c r="W93" s="255">
        <f t="shared" si="204"/>
        <v>2.2249940933961386E-3</v>
      </c>
      <c r="Z93" s="448"/>
      <c r="AA93" s="129" t="s">
        <v>17</v>
      </c>
      <c r="AB93" s="170">
        <v>621936.38600000087</v>
      </c>
      <c r="AC93" s="171">
        <v>562357.64300000167</v>
      </c>
      <c r="AD93" s="172">
        <v>55767.882000000085</v>
      </c>
      <c r="AE93" s="173">
        <v>15595.413999999999</v>
      </c>
      <c r="AF93" s="174">
        <v>15595.413999999999</v>
      </c>
      <c r="AG93" s="174">
        <v>0</v>
      </c>
      <c r="AH93" s="175">
        <v>40172.468000000081</v>
      </c>
      <c r="AI93" s="176">
        <v>21025.511999999995</v>
      </c>
      <c r="AJ93" s="176">
        <v>1.605</v>
      </c>
      <c r="AK93" s="176">
        <v>19145.351000000024</v>
      </c>
      <c r="AL93" s="270">
        <v>1708.77</v>
      </c>
      <c r="AM93" s="263">
        <f t="shared" si="205"/>
        <v>0.90420444222088159</v>
      </c>
      <c r="AN93" s="204">
        <f t="shared" si="206"/>
        <v>8.9668144934681476E-2</v>
      </c>
      <c r="AO93" s="205">
        <f t="shared" si="207"/>
        <v>2.5075577424087191E-2</v>
      </c>
      <c r="AP93" s="206">
        <f t="shared" si="208"/>
        <v>2.5075577424087191E-2</v>
      </c>
      <c r="AQ93" s="206">
        <f t="shared" si="209"/>
        <v>0</v>
      </c>
      <c r="AR93" s="207">
        <f t="shared" si="210"/>
        <v>6.4592567510594279E-2</v>
      </c>
      <c r="AS93" s="208">
        <f t="shared" si="211"/>
        <v>3.3806531460920129E-2</v>
      </c>
      <c r="AT93" s="208">
        <f t="shared" si="212"/>
        <v>2.5806497836902533E-6</v>
      </c>
      <c r="AU93" s="208">
        <f t="shared" si="213"/>
        <v>3.0783455399890362E-2</v>
      </c>
      <c r="AV93" s="255">
        <f t="shared" si="214"/>
        <v>2.7474996454058529E-3</v>
      </c>
      <c r="AY93" s="448"/>
      <c r="AZ93" s="129" t="s">
        <v>17</v>
      </c>
      <c r="BA93" s="170">
        <v>172898.53299999994</v>
      </c>
      <c r="BB93" s="171">
        <v>134036.0360000002</v>
      </c>
      <c r="BC93" s="172">
        <v>37694.548000000024</v>
      </c>
      <c r="BD93" s="173">
        <v>13617.785000000024</v>
      </c>
      <c r="BE93" s="174">
        <v>13617.785000000024</v>
      </c>
      <c r="BF93" s="174">
        <v>0</v>
      </c>
      <c r="BG93" s="175">
        <v>24076.763000000006</v>
      </c>
      <c r="BH93" s="176">
        <v>15313.5</v>
      </c>
      <c r="BI93" s="176">
        <v>0</v>
      </c>
      <c r="BJ93" s="176">
        <v>8763.2629999999899</v>
      </c>
      <c r="BK93" s="270">
        <v>59.732999999999997</v>
      </c>
      <c r="BL93" s="263">
        <f t="shared" si="215"/>
        <v>0.77522945784624009</v>
      </c>
      <c r="BM93" s="204">
        <f t="shared" si="216"/>
        <v>0.21801542989378653</v>
      </c>
      <c r="BN93" s="205">
        <f t="shared" si="217"/>
        <v>7.8761715115304234E-2</v>
      </c>
      <c r="BO93" s="206">
        <f t="shared" si="218"/>
        <v>7.8761715115304234E-2</v>
      </c>
      <c r="BP93" s="206">
        <f t="shared" si="219"/>
        <v>0</v>
      </c>
      <c r="BQ93" s="207">
        <f t="shared" si="220"/>
        <v>0.13925371477848233</v>
      </c>
      <c r="BR93" s="208">
        <f t="shared" si="221"/>
        <v>8.8569288207899402E-2</v>
      </c>
      <c r="BS93" s="208">
        <f t="shared" si="222"/>
        <v>0</v>
      </c>
      <c r="BT93" s="208">
        <f t="shared" si="223"/>
        <v>5.0684426570582836E-2</v>
      </c>
      <c r="BU93" s="255">
        <f t="shared" si="224"/>
        <v>3.4548008571015475E-4</v>
      </c>
      <c r="DV93" s="451"/>
      <c r="DW93" s="129" t="s">
        <v>17</v>
      </c>
      <c r="DX93" s="170">
        <v>20372.816999999999</v>
      </c>
      <c r="DY93" s="171">
        <v>18297.854999999996</v>
      </c>
      <c r="DZ93" s="172">
        <v>2019.4520000000002</v>
      </c>
      <c r="EA93" s="173">
        <v>1310.201</v>
      </c>
      <c r="EB93" s="174">
        <v>1310.201</v>
      </c>
      <c r="EC93" s="174">
        <v>0</v>
      </c>
      <c r="ED93" s="175">
        <v>709.25099999999998</v>
      </c>
      <c r="EE93" s="176">
        <v>484.18200000000002</v>
      </c>
      <c r="EF93" s="176">
        <v>0</v>
      </c>
      <c r="EG93" s="176">
        <v>225.06900000000007</v>
      </c>
      <c r="EH93" s="270">
        <v>0.68500000000000005</v>
      </c>
      <c r="EI93" s="263">
        <f t="shared" si="225"/>
        <v>0.89815046196115134</v>
      </c>
      <c r="EJ93" s="204">
        <f t="shared" si="226"/>
        <v>9.9124828932591905E-2</v>
      </c>
      <c r="EK93" s="205">
        <f t="shared" si="227"/>
        <v>6.4311233934904538E-2</v>
      </c>
      <c r="EL93" s="206">
        <f t="shared" si="228"/>
        <v>6.4311233934904538E-2</v>
      </c>
      <c r="EM93" s="206">
        <f t="shared" si="229"/>
        <v>0</v>
      </c>
      <c r="EN93" s="207">
        <f t="shared" si="230"/>
        <v>3.481359499768736E-2</v>
      </c>
      <c r="EO93" s="208">
        <f t="shared" si="231"/>
        <v>2.3766080066394354E-2</v>
      </c>
      <c r="EP93" s="208">
        <f t="shared" si="232"/>
        <v>0</v>
      </c>
      <c r="EQ93" s="208">
        <f t="shared" si="233"/>
        <v>1.1047514931293011E-2</v>
      </c>
      <c r="ER93" s="255">
        <f t="shared" si="234"/>
        <v>3.3623234332296812E-5</v>
      </c>
    </row>
    <row r="94" spans="1:148" ht="14.25" customHeight="1">
      <c r="A94" s="448"/>
      <c r="B94" s="130" t="s">
        <v>18</v>
      </c>
      <c r="C94" s="149">
        <v>1047492.3990000015</v>
      </c>
      <c r="D94" s="150">
        <v>896829.21700000111</v>
      </c>
      <c r="E94" s="151">
        <v>145364.56800000003</v>
      </c>
      <c r="F94" s="152">
        <v>83985.707999999999</v>
      </c>
      <c r="G94" s="153">
        <v>83960.440999999992</v>
      </c>
      <c r="H94" s="153">
        <v>25.266999999999999</v>
      </c>
      <c r="I94" s="154">
        <v>61378.859999999971</v>
      </c>
      <c r="J94" s="155">
        <v>46048.86099999999</v>
      </c>
      <c r="K94" s="155">
        <v>0</v>
      </c>
      <c r="L94" s="155">
        <v>15329.999000000003</v>
      </c>
      <c r="M94" s="267">
        <v>68.379000000000005</v>
      </c>
      <c r="N94" s="260">
        <f t="shared" si="195"/>
        <v>0.85616775630655417</v>
      </c>
      <c r="O94" s="189">
        <f t="shared" si="196"/>
        <v>0.13877386426743879</v>
      </c>
      <c r="P94" s="190">
        <f t="shared" si="197"/>
        <v>8.0177868670147631E-2</v>
      </c>
      <c r="Q94" s="191">
        <f t="shared" si="198"/>
        <v>8.0153747254064683E-2</v>
      </c>
      <c r="R94" s="191">
        <f t="shared" si="199"/>
        <v>2.412141608294378E-5</v>
      </c>
      <c r="S94" s="192">
        <f t="shared" si="200"/>
        <v>5.859599559729109E-2</v>
      </c>
      <c r="T94" s="193">
        <f t="shared" si="201"/>
        <v>4.3961045487261742E-2</v>
      </c>
      <c r="U94" s="193">
        <f t="shared" si="202"/>
        <v>0</v>
      </c>
      <c r="V94" s="193">
        <f t="shared" si="203"/>
        <v>1.4634950110029374E-2</v>
      </c>
      <c r="W94" s="252">
        <f t="shared" si="204"/>
        <v>6.5278755306748441E-5</v>
      </c>
      <c r="Z94" s="448"/>
      <c r="AA94" s="130" t="s">
        <v>18</v>
      </c>
      <c r="AB94" s="149">
        <v>865542.47500000137</v>
      </c>
      <c r="AC94" s="150">
        <v>751719.0250000013</v>
      </c>
      <c r="AD94" s="151">
        <v>109328.33699999998</v>
      </c>
      <c r="AE94" s="152">
        <v>64415.019999999968</v>
      </c>
      <c r="AF94" s="153">
        <v>64389.752999999968</v>
      </c>
      <c r="AG94" s="153">
        <v>25.266999999999999</v>
      </c>
      <c r="AH94" s="154">
        <v>44913.316999999981</v>
      </c>
      <c r="AI94" s="155">
        <v>33736.221999999987</v>
      </c>
      <c r="AJ94" s="155">
        <v>0</v>
      </c>
      <c r="AK94" s="155">
        <v>11177.095000000001</v>
      </c>
      <c r="AL94" s="267">
        <v>22.065999999999999</v>
      </c>
      <c r="AM94" s="260">
        <f t="shared" si="205"/>
        <v>0.86849466861808267</v>
      </c>
      <c r="AN94" s="189">
        <f t="shared" si="206"/>
        <v>0.12631192593985618</v>
      </c>
      <c r="AO94" s="190">
        <f t="shared" si="207"/>
        <v>7.44215585722698E-2</v>
      </c>
      <c r="AP94" s="191">
        <f t="shared" si="208"/>
        <v>7.4392366475140193E-2</v>
      </c>
      <c r="AQ94" s="191">
        <f t="shared" si="209"/>
        <v>2.9192097129606446E-5</v>
      </c>
      <c r="AR94" s="192">
        <f t="shared" si="210"/>
        <v>5.1890367367586336E-2</v>
      </c>
      <c r="AS94" s="193">
        <f t="shared" si="211"/>
        <v>3.8976968750147049E-2</v>
      </c>
      <c r="AT94" s="193">
        <f t="shared" si="212"/>
        <v>0</v>
      </c>
      <c r="AU94" s="193">
        <f t="shared" si="213"/>
        <v>1.2913398617439292E-2</v>
      </c>
      <c r="AV94" s="252">
        <f t="shared" si="214"/>
        <v>2.5493838416190913E-5</v>
      </c>
      <c r="AY94" s="448"/>
      <c r="AZ94" s="130" t="s">
        <v>18</v>
      </c>
      <c r="BA94" s="149">
        <v>181949.92400000009</v>
      </c>
      <c r="BB94" s="150">
        <v>145110.19199999986</v>
      </c>
      <c r="BC94" s="151">
        <v>36036.231000000051</v>
      </c>
      <c r="BD94" s="152">
        <v>19570.68800000002</v>
      </c>
      <c r="BE94" s="153">
        <v>19570.68800000002</v>
      </c>
      <c r="BF94" s="153">
        <v>0</v>
      </c>
      <c r="BG94" s="154">
        <v>16465.542999999994</v>
      </c>
      <c r="BH94" s="155">
        <v>12312.639000000005</v>
      </c>
      <c r="BI94" s="155">
        <v>0</v>
      </c>
      <c r="BJ94" s="155">
        <v>4152.9040000000014</v>
      </c>
      <c r="BK94" s="267">
        <v>46.313000000000002</v>
      </c>
      <c r="BL94" s="260">
        <f t="shared" si="215"/>
        <v>0.79752818143523818</v>
      </c>
      <c r="BM94" s="189">
        <f t="shared" si="216"/>
        <v>0.19805576285923612</v>
      </c>
      <c r="BN94" s="190">
        <f t="shared" si="217"/>
        <v>0.10756084734610832</v>
      </c>
      <c r="BO94" s="191">
        <f t="shared" si="218"/>
        <v>0.10756084734610832</v>
      </c>
      <c r="BP94" s="191">
        <f t="shared" si="219"/>
        <v>0</v>
      </c>
      <c r="BQ94" s="192">
        <f t="shared" si="220"/>
        <v>9.0494915513127591E-2</v>
      </c>
      <c r="BR94" s="193">
        <f t="shared" si="221"/>
        <v>6.7670481687038236E-2</v>
      </c>
      <c r="BS94" s="193">
        <f t="shared" si="222"/>
        <v>0</v>
      </c>
      <c r="BT94" s="193">
        <f t="shared" si="223"/>
        <v>2.2824433826089421E-2</v>
      </c>
      <c r="BU94" s="252">
        <f t="shared" si="224"/>
        <v>2.545370670229023E-4</v>
      </c>
      <c r="DV94" s="451"/>
      <c r="DW94" s="130" t="s">
        <v>18</v>
      </c>
      <c r="DX94" s="149">
        <v>21619.550999999992</v>
      </c>
      <c r="DY94" s="150">
        <v>20077.990999999984</v>
      </c>
      <c r="DZ94" s="151">
        <v>1452.8099999999997</v>
      </c>
      <c r="EA94" s="152">
        <v>1047.8360000000002</v>
      </c>
      <c r="EB94" s="153">
        <v>1047.8360000000002</v>
      </c>
      <c r="EC94" s="153">
        <v>0</v>
      </c>
      <c r="ED94" s="154">
        <v>404.97399999999993</v>
      </c>
      <c r="EE94" s="155">
        <v>229.541</v>
      </c>
      <c r="EF94" s="155">
        <v>0</v>
      </c>
      <c r="EG94" s="155">
        <v>175.43300000000002</v>
      </c>
      <c r="EH94" s="267">
        <v>0</v>
      </c>
      <c r="EI94" s="260">
        <f t="shared" si="225"/>
        <v>0.92869602148536712</v>
      </c>
      <c r="EJ94" s="189">
        <f t="shared" si="226"/>
        <v>6.7198897886454736E-2</v>
      </c>
      <c r="EK94" s="190">
        <f t="shared" si="227"/>
        <v>4.846705650825036E-2</v>
      </c>
      <c r="EL94" s="191">
        <f t="shared" si="228"/>
        <v>4.846705650825036E-2</v>
      </c>
      <c r="EM94" s="191">
        <f t="shared" si="229"/>
        <v>0</v>
      </c>
      <c r="EN94" s="192">
        <f t="shared" si="230"/>
        <v>1.873184137820439E-2</v>
      </c>
      <c r="EO94" s="193">
        <f t="shared" si="231"/>
        <v>1.0617288027859603E-2</v>
      </c>
      <c r="EP94" s="193">
        <f t="shared" si="232"/>
        <v>0</v>
      </c>
      <c r="EQ94" s="193">
        <f t="shared" si="233"/>
        <v>8.1145533503447914E-3</v>
      </c>
      <c r="ER94" s="252">
        <f t="shared" si="234"/>
        <v>0</v>
      </c>
    </row>
    <row r="95" spans="1:148" ht="14.25" customHeight="1">
      <c r="A95" s="448"/>
      <c r="B95" s="131" t="s">
        <v>19</v>
      </c>
      <c r="C95" s="156">
        <v>1049099.8359999987</v>
      </c>
      <c r="D95" s="157">
        <v>859248.13200000091</v>
      </c>
      <c r="E95" s="158">
        <v>183392.35199999972</v>
      </c>
      <c r="F95" s="159">
        <v>96908.637999999992</v>
      </c>
      <c r="G95" s="160">
        <v>96882.66399999999</v>
      </c>
      <c r="H95" s="160">
        <v>25.974</v>
      </c>
      <c r="I95" s="161">
        <v>86483.713999999949</v>
      </c>
      <c r="J95" s="162">
        <v>70179.433999999979</v>
      </c>
      <c r="K95" s="162">
        <v>0</v>
      </c>
      <c r="L95" s="162">
        <v>16304.27999999999</v>
      </c>
      <c r="M95" s="268">
        <v>278.20400000000001</v>
      </c>
      <c r="N95" s="261">
        <f t="shared" si="195"/>
        <v>0.81903371110621537</v>
      </c>
      <c r="O95" s="194">
        <f t="shared" si="196"/>
        <v>0.17480924665781755</v>
      </c>
      <c r="P95" s="195">
        <f t="shared" si="197"/>
        <v>9.2373132350770965E-2</v>
      </c>
      <c r="Q95" s="196">
        <f t="shared" si="198"/>
        <v>9.2348373982588355E-2</v>
      </c>
      <c r="R95" s="196">
        <f t="shared" si="199"/>
        <v>2.4758368182606438E-5</v>
      </c>
      <c r="S95" s="197">
        <f t="shared" si="200"/>
        <v>8.2436114307046796E-2</v>
      </c>
      <c r="T95" s="198">
        <f t="shared" si="201"/>
        <v>6.6894905128933854E-2</v>
      </c>
      <c r="U95" s="198">
        <f t="shared" si="202"/>
        <v>0</v>
      </c>
      <c r="V95" s="198">
        <f t="shared" si="203"/>
        <v>1.5541209178112967E-2</v>
      </c>
      <c r="W95" s="253">
        <f t="shared" si="204"/>
        <v>2.6518353206567494E-4</v>
      </c>
      <c r="Z95" s="448"/>
      <c r="AA95" s="131" t="s">
        <v>19</v>
      </c>
      <c r="AB95" s="156">
        <v>849722.35699999915</v>
      </c>
      <c r="AC95" s="157">
        <v>713703.15400000068</v>
      </c>
      <c r="AD95" s="158">
        <v>131251.23299999975</v>
      </c>
      <c r="AE95" s="159">
        <v>60058.836999999992</v>
      </c>
      <c r="AF95" s="160">
        <v>60032.86299999999</v>
      </c>
      <c r="AG95" s="160">
        <v>25.974</v>
      </c>
      <c r="AH95" s="161">
        <v>71192.39599999995</v>
      </c>
      <c r="AI95" s="162">
        <v>55060.175999999978</v>
      </c>
      <c r="AJ95" s="162">
        <v>0</v>
      </c>
      <c r="AK95" s="162">
        <v>16132.21999999999</v>
      </c>
      <c r="AL95" s="268">
        <v>102.76600000000001</v>
      </c>
      <c r="AM95" s="261">
        <f t="shared" si="205"/>
        <v>0.83992512156532728</v>
      </c>
      <c r="AN95" s="194">
        <f t="shared" si="206"/>
        <v>0.15446366912527862</v>
      </c>
      <c r="AO95" s="195">
        <f t="shared" si="207"/>
        <v>7.0680542303302077E-2</v>
      </c>
      <c r="AP95" s="196">
        <f t="shared" si="208"/>
        <v>7.0649974671668017E-2</v>
      </c>
      <c r="AQ95" s="196">
        <f t="shared" si="209"/>
        <v>3.0567631634058588E-5</v>
      </c>
      <c r="AR95" s="197">
        <f t="shared" si="210"/>
        <v>8.3783126821976778E-2</v>
      </c>
      <c r="AS95" s="198">
        <f t="shared" si="211"/>
        <v>6.4797843138308803E-2</v>
      </c>
      <c r="AT95" s="198">
        <f t="shared" si="212"/>
        <v>0</v>
      </c>
      <c r="AU95" s="198">
        <f t="shared" si="213"/>
        <v>1.8985283683667989E-2</v>
      </c>
      <c r="AV95" s="253">
        <f t="shared" si="214"/>
        <v>1.209406803921485E-4</v>
      </c>
      <c r="AY95" s="448"/>
      <c r="AZ95" s="131" t="s">
        <v>19</v>
      </c>
      <c r="BA95" s="156">
        <v>199377.4789999995</v>
      </c>
      <c r="BB95" s="157">
        <v>145544.97800000018</v>
      </c>
      <c r="BC95" s="158">
        <v>52141.118999999977</v>
      </c>
      <c r="BD95" s="159">
        <v>36849.800999999999</v>
      </c>
      <c r="BE95" s="160">
        <v>36849.800999999999</v>
      </c>
      <c r="BF95" s="160">
        <v>0</v>
      </c>
      <c r="BG95" s="161">
        <v>15291.318000000001</v>
      </c>
      <c r="BH95" s="162">
        <v>15119.258000000009</v>
      </c>
      <c r="BI95" s="162">
        <v>0</v>
      </c>
      <c r="BJ95" s="162">
        <v>172.06</v>
      </c>
      <c r="BK95" s="268">
        <v>175.43799999999999</v>
      </c>
      <c r="BL95" s="261">
        <f t="shared" si="215"/>
        <v>0.72999708256919305</v>
      </c>
      <c r="BM95" s="194">
        <f t="shared" si="216"/>
        <v>0.26151960222147314</v>
      </c>
      <c r="BN95" s="195">
        <f t="shared" si="217"/>
        <v>0.18482429000920456</v>
      </c>
      <c r="BO95" s="196">
        <f t="shared" si="218"/>
        <v>0.18482429000920456</v>
      </c>
      <c r="BP95" s="196">
        <f t="shared" si="219"/>
        <v>0</v>
      </c>
      <c r="BQ95" s="197">
        <f t="shared" si="220"/>
        <v>7.6695312212268663E-2</v>
      </c>
      <c r="BR95" s="198">
        <f t="shared" si="221"/>
        <v>7.5832326077310094E-2</v>
      </c>
      <c r="BS95" s="198">
        <f t="shared" si="222"/>
        <v>0</v>
      </c>
      <c r="BT95" s="198">
        <f t="shared" si="223"/>
        <v>8.62986134958605E-4</v>
      </c>
      <c r="BU95" s="253">
        <f t="shared" si="224"/>
        <v>8.7992887100353208E-4</v>
      </c>
      <c r="DV95" s="451"/>
      <c r="DW95" s="131" t="s">
        <v>19</v>
      </c>
      <c r="DX95" s="156">
        <v>17346.103999999988</v>
      </c>
      <c r="DY95" s="157">
        <v>15866.083999999997</v>
      </c>
      <c r="DZ95" s="158">
        <v>1348.7309999999998</v>
      </c>
      <c r="EA95" s="159">
        <v>1141.1589999999994</v>
      </c>
      <c r="EB95" s="160">
        <v>1141.1589999999994</v>
      </c>
      <c r="EC95" s="160">
        <v>0</v>
      </c>
      <c r="ED95" s="161">
        <v>207.57199999999997</v>
      </c>
      <c r="EE95" s="162">
        <v>184.345</v>
      </c>
      <c r="EF95" s="162">
        <v>0</v>
      </c>
      <c r="EG95" s="162">
        <v>23.227000000000004</v>
      </c>
      <c r="EH95" s="268">
        <v>7.2130000000000001</v>
      </c>
      <c r="EI95" s="261">
        <f t="shared" si="225"/>
        <v>0.91467709406100683</v>
      </c>
      <c r="EJ95" s="194">
        <f t="shared" si="226"/>
        <v>7.7754117005178841E-2</v>
      </c>
      <c r="EK95" s="195">
        <f t="shared" si="227"/>
        <v>6.5787625855350584E-2</v>
      </c>
      <c r="EL95" s="196">
        <f t="shared" si="228"/>
        <v>6.5787625855350584E-2</v>
      </c>
      <c r="EM95" s="196">
        <f t="shared" si="229"/>
        <v>0</v>
      </c>
      <c r="EN95" s="197">
        <f t="shared" si="230"/>
        <v>1.1966491149828232E-2</v>
      </c>
      <c r="EO95" s="198">
        <f t="shared" si="231"/>
        <v>1.062745847713124E-2</v>
      </c>
      <c r="EP95" s="198">
        <f t="shared" si="232"/>
        <v>0</v>
      </c>
      <c r="EQ95" s="198">
        <f t="shared" si="233"/>
        <v>1.339032672696994E-3</v>
      </c>
      <c r="ER95" s="253">
        <f t="shared" si="234"/>
        <v>4.1582824592773139E-4</v>
      </c>
    </row>
    <row r="96" spans="1:148">
      <c r="A96" s="448"/>
      <c r="B96" s="132" t="s">
        <v>20</v>
      </c>
      <c r="C96" s="163">
        <f t="shared" ref="C96:M96" si="239">IF(COUNT(C93:C95)=0,"",SUM(C93:C95))</f>
        <v>2891427.154000001</v>
      </c>
      <c r="D96" s="164">
        <f t="shared" si="239"/>
        <v>2452471.0280000037</v>
      </c>
      <c r="E96" s="165">
        <f t="shared" si="239"/>
        <v>422219.34999999986</v>
      </c>
      <c r="F96" s="166">
        <f t="shared" si="239"/>
        <v>210107.54500000001</v>
      </c>
      <c r="G96" s="167">
        <f t="shared" si="239"/>
        <v>210056.304</v>
      </c>
      <c r="H96" s="167">
        <f t="shared" si="239"/>
        <v>51.241</v>
      </c>
      <c r="I96" s="168">
        <f t="shared" si="239"/>
        <v>212111.80499999999</v>
      </c>
      <c r="J96" s="169">
        <f t="shared" si="239"/>
        <v>152567.30699999997</v>
      </c>
      <c r="K96" s="169">
        <f t="shared" si="239"/>
        <v>1.605</v>
      </c>
      <c r="L96" s="169">
        <f t="shared" si="239"/>
        <v>59542.893000000011</v>
      </c>
      <c r="M96" s="269">
        <f t="shared" si="239"/>
        <v>2115.0859999999998</v>
      </c>
      <c r="N96" s="262">
        <f t="shared" si="195"/>
        <v>0.84818703615176838</v>
      </c>
      <c r="O96" s="199">
        <f t="shared" si="196"/>
        <v>0.14602455033871475</v>
      </c>
      <c r="P96" s="200">
        <f t="shared" si="197"/>
        <v>7.2665688537004017E-2</v>
      </c>
      <c r="Q96" s="201">
        <f t="shared" si="198"/>
        <v>7.2647966838593203E-2</v>
      </c>
      <c r="R96" s="201">
        <f t="shared" si="199"/>
        <v>1.7721698410804916E-5</v>
      </c>
      <c r="S96" s="202">
        <f t="shared" si="200"/>
        <v>7.3358861801710779E-2</v>
      </c>
      <c r="T96" s="203">
        <f t="shared" si="201"/>
        <v>5.2765398840824443E-2</v>
      </c>
      <c r="U96" s="203">
        <f t="shared" si="202"/>
        <v>5.5508920492070586E-7</v>
      </c>
      <c r="V96" s="203">
        <f t="shared" si="203"/>
        <v>2.0592907871681415E-2</v>
      </c>
      <c r="W96" s="254">
        <f t="shared" si="204"/>
        <v>7.3150243369402869E-4</v>
      </c>
      <c r="Z96" s="448"/>
      <c r="AA96" s="132" t="s">
        <v>20</v>
      </c>
      <c r="AB96" s="163">
        <f t="shared" ref="AB96:AL96" si="240">IF(COUNT(AB93:AB95)=0,"",SUM(AB93:AB95))</f>
        <v>2337201.2180000013</v>
      </c>
      <c r="AC96" s="164">
        <f t="shared" si="240"/>
        <v>2027779.8220000034</v>
      </c>
      <c r="AD96" s="165">
        <f t="shared" si="240"/>
        <v>296347.45199999982</v>
      </c>
      <c r="AE96" s="166">
        <f t="shared" si="240"/>
        <v>140069.27099999995</v>
      </c>
      <c r="AF96" s="167">
        <f t="shared" si="240"/>
        <v>140018.02999999997</v>
      </c>
      <c r="AG96" s="167">
        <f t="shared" si="240"/>
        <v>51.241</v>
      </c>
      <c r="AH96" s="168">
        <f t="shared" si="240"/>
        <v>156278.18100000001</v>
      </c>
      <c r="AI96" s="169">
        <f t="shared" si="240"/>
        <v>109821.90999999996</v>
      </c>
      <c r="AJ96" s="169">
        <f t="shared" si="240"/>
        <v>1.605</v>
      </c>
      <c r="AK96" s="169">
        <f t="shared" si="240"/>
        <v>46454.666000000012</v>
      </c>
      <c r="AL96" s="269">
        <f t="shared" si="240"/>
        <v>1833.6020000000001</v>
      </c>
      <c r="AM96" s="262">
        <f t="shared" si="205"/>
        <v>0.86761028805864771</v>
      </c>
      <c r="AN96" s="199">
        <f t="shared" si="206"/>
        <v>0.12679586580636451</v>
      </c>
      <c r="AO96" s="200">
        <f t="shared" si="207"/>
        <v>5.9930343147716038E-2</v>
      </c>
      <c r="AP96" s="201">
        <f t="shared" si="208"/>
        <v>5.9908419061931145E-2</v>
      </c>
      <c r="AQ96" s="201">
        <f t="shared" si="209"/>
        <v>2.1924085784897949E-5</v>
      </c>
      <c r="AR96" s="202">
        <f t="shared" si="210"/>
        <v>6.6865522658648521E-2</v>
      </c>
      <c r="AS96" s="203">
        <f t="shared" si="211"/>
        <v>4.6988641437546906E-2</v>
      </c>
      <c r="AT96" s="203">
        <f t="shared" si="212"/>
        <v>6.8671879324683759E-7</v>
      </c>
      <c r="AU96" s="203">
        <f t="shared" si="213"/>
        <v>1.9876194502308354E-2</v>
      </c>
      <c r="AV96" s="254">
        <f t="shared" si="214"/>
        <v>7.8452894251401122E-4</v>
      </c>
      <c r="AY96" s="448"/>
      <c r="AZ96" s="132" t="s">
        <v>20</v>
      </c>
      <c r="BA96" s="163">
        <f t="shared" ref="BA96:BK96" si="241">IF(COUNT(BA93:BA95)=0,"",SUM(BA93:BA95))</f>
        <v>554225.93599999952</v>
      </c>
      <c r="BB96" s="164">
        <f t="shared" si="241"/>
        <v>424691.20600000024</v>
      </c>
      <c r="BC96" s="165">
        <f t="shared" si="241"/>
        <v>125871.89800000004</v>
      </c>
      <c r="BD96" s="166">
        <f t="shared" si="241"/>
        <v>70038.274000000034</v>
      </c>
      <c r="BE96" s="167">
        <f t="shared" si="241"/>
        <v>70038.274000000034</v>
      </c>
      <c r="BF96" s="167">
        <f t="shared" si="241"/>
        <v>0</v>
      </c>
      <c r="BG96" s="168">
        <f t="shared" si="241"/>
        <v>55833.623999999996</v>
      </c>
      <c r="BH96" s="169">
        <f t="shared" si="241"/>
        <v>42745.397000000012</v>
      </c>
      <c r="BI96" s="169">
        <f t="shared" si="241"/>
        <v>0</v>
      </c>
      <c r="BJ96" s="169">
        <f t="shared" si="241"/>
        <v>13088.22699999999</v>
      </c>
      <c r="BK96" s="269">
        <f t="shared" si="241"/>
        <v>281.48399999999998</v>
      </c>
      <c r="BL96" s="262">
        <f t="shared" si="215"/>
        <v>0.76627811586212125</v>
      </c>
      <c r="BM96" s="199">
        <f t="shared" si="216"/>
        <v>0.22711296932159478</v>
      </c>
      <c r="BN96" s="200">
        <f t="shared" si="217"/>
        <v>0.12637133964802416</v>
      </c>
      <c r="BO96" s="201">
        <f t="shared" si="218"/>
        <v>0.12637133964802416</v>
      </c>
      <c r="BP96" s="201">
        <f t="shared" si="219"/>
        <v>0</v>
      </c>
      <c r="BQ96" s="202">
        <f t="shared" si="220"/>
        <v>0.1007416296735706</v>
      </c>
      <c r="BR96" s="203">
        <f t="shared" si="221"/>
        <v>7.7126302151258486E-2</v>
      </c>
      <c r="BS96" s="203">
        <f t="shared" si="222"/>
        <v>0</v>
      </c>
      <c r="BT96" s="203">
        <f t="shared" si="223"/>
        <v>2.361532752231213E-2</v>
      </c>
      <c r="BU96" s="254">
        <f t="shared" si="224"/>
        <v>5.0788673303805878E-4</v>
      </c>
      <c r="DV96" s="451"/>
      <c r="DW96" s="132" t="s">
        <v>20</v>
      </c>
      <c r="DX96" s="163">
        <f t="shared" ref="DX96:EH96" si="242">IF(COUNT(DX93:DX95)=0,"",SUM(DX93:DX95))</f>
        <v>59338.47199999998</v>
      </c>
      <c r="DY96" s="164">
        <f t="shared" si="242"/>
        <v>54241.929999999971</v>
      </c>
      <c r="DZ96" s="165">
        <f t="shared" si="242"/>
        <v>4820.9929999999995</v>
      </c>
      <c r="EA96" s="166">
        <f t="shared" si="242"/>
        <v>3499.1959999999999</v>
      </c>
      <c r="EB96" s="167">
        <f t="shared" si="242"/>
        <v>3499.1959999999999</v>
      </c>
      <c r="EC96" s="167">
        <f t="shared" si="242"/>
        <v>0</v>
      </c>
      <c r="ED96" s="168">
        <f t="shared" si="242"/>
        <v>1321.7969999999998</v>
      </c>
      <c r="EE96" s="169">
        <f t="shared" si="242"/>
        <v>898.06799999999998</v>
      </c>
      <c r="EF96" s="169">
        <f t="shared" si="242"/>
        <v>0</v>
      </c>
      <c r="EG96" s="169">
        <f t="shared" si="242"/>
        <v>423.72900000000004</v>
      </c>
      <c r="EH96" s="269">
        <f t="shared" si="242"/>
        <v>7.8979999999999997</v>
      </c>
      <c r="EI96" s="262">
        <f t="shared" si="225"/>
        <v>0.91411066331468716</v>
      </c>
      <c r="EJ96" s="199">
        <f t="shared" si="226"/>
        <v>8.1245654589824981E-2</v>
      </c>
      <c r="EK96" s="200">
        <f t="shared" si="227"/>
        <v>5.8970106274391448E-2</v>
      </c>
      <c r="EL96" s="201">
        <f t="shared" si="228"/>
        <v>5.8970106274391448E-2</v>
      </c>
      <c r="EM96" s="201">
        <f t="shared" si="229"/>
        <v>0</v>
      </c>
      <c r="EN96" s="202">
        <f t="shared" si="230"/>
        <v>2.227554831543354E-2</v>
      </c>
      <c r="EO96" s="203">
        <f t="shared" si="231"/>
        <v>1.5134666763916676E-2</v>
      </c>
      <c r="EP96" s="203">
        <f t="shared" si="232"/>
        <v>0</v>
      </c>
      <c r="EQ96" s="203">
        <f t="shared" si="233"/>
        <v>7.1408815515168669E-3</v>
      </c>
      <c r="ER96" s="254">
        <f t="shared" si="234"/>
        <v>1.3310083212119116E-4</v>
      </c>
    </row>
    <row r="97" spans="1:148" ht="14.25" customHeight="1">
      <c r="A97" s="448"/>
      <c r="B97" s="129" t="s">
        <v>21</v>
      </c>
      <c r="C97" s="170">
        <v>977385.95499999775</v>
      </c>
      <c r="D97" s="171">
        <v>877030.1039999997</v>
      </c>
      <c r="E97" s="172">
        <v>96165.708999999959</v>
      </c>
      <c r="F97" s="173">
        <v>70230.622000000047</v>
      </c>
      <c r="G97" s="174">
        <v>70216.700000000041</v>
      </c>
      <c r="H97" s="174">
        <v>13.922000000000001</v>
      </c>
      <c r="I97" s="175">
        <v>25935.086999999985</v>
      </c>
      <c r="J97" s="176">
        <v>23461.931999999993</v>
      </c>
      <c r="K97" s="176">
        <v>0</v>
      </c>
      <c r="L97" s="176">
        <v>2473.1550000000016</v>
      </c>
      <c r="M97" s="270">
        <v>463.64199999999994</v>
      </c>
      <c r="N97" s="263">
        <f t="shared" si="195"/>
        <v>0.89732218834677413</v>
      </c>
      <c r="O97" s="204">
        <f t="shared" si="196"/>
        <v>9.8390721196725386E-2</v>
      </c>
      <c r="P97" s="205">
        <f t="shared" si="197"/>
        <v>7.1855567026231928E-2</v>
      </c>
      <c r="Q97" s="206">
        <f t="shared" si="198"/>
        <v>7.1841322909126731E-2</v>
      </c>
      <c r="R97" s="206">
        <f t="shared" si="199"/>
        <v>1.4244117105202349E-5</v>
      </c>
      <c r="S97" s="207">
        <f t="shared" si="200"/>
        <v>2.6535154170493524E-2</v>
      </c>
      <c r="T97" s="208">
        <f t="shared" si="201"/>
        <v>2.4004777109775482E-2</v>
      </c>
      <c r="U97" s="208">
        <f t="shared" si="202"/>
        <v>0</v>
      </c>
      <c r="V97" s="208">
        <f t="shared" si="203"/>
        <v>2.5303770607180529E-3</v>
      </c>
      <c r="W97" s="255">
        <f t="shared" si="204"/>
        <v>4.7436941121176742E-4</v>
      </c>
      <c r="Z97" s="448"/>
      <c r="AA97" s="129" t="s">
        <v>21</v>
      </c>
      <c r="AB97" s="170">
        <v>796363.74999999767</v>
      </c>
      <c r="AC97" s="171">
        <v>719705.70499999973</v>
      </c>
      <c r="AD97" s="172">
        <v>73657.975999999966</v>
      </c>
      <c r="AE97" s="173">
        <v>55734.488000000041</v>
      </c>
      <c r="AF97" s="174">
        <v>55720.566000000043</v>
      </c>
      <c r="AG97" s="174">
        <v>13.922000000000001</v>
      </c>
      <c r="AH97" s="175">
        <v>17923.487999999983</v>
      </c>
      <c r="AI97" s="176">
        <v>16546.93199999999</v>
      </c>
      <c r="AJ97" s="176">
        <v>0</v>
      </c>
      <c r="AK97" s="176">
        <v>1376.5560000000014</v>
      </c>
      <c r="AL97" s="270">
        <v>221.74600000000001</v>
      </c>
      <c r="AM97" s="263">
        <f t="shared" si="205"/>
        <v>0.90373991156679578</v>
      </c>
      <c r="AN97" s="204">
        <f t="shared" si="206"/>
        <v>9.2492879039258361E-2</v>
      </c>
      <c r="AO97" s="205">
        <f t="shared" si="207"/>
        <v>6.9986219237126501E-2</v>
      </c>
      <c r="AP97" s="206">
        <f t="shared" si="208"/>
        <v>6.9968737276150758E-2</v>
      </c>
      <c r="AQ97" s="206">
        <f t="shared" si="209"/>
        <v>1.748196097574763E-5</v>
      </c>
      <c r="AR97" s="207">
        <f t="shared" si="210"/>
        <v>2.2506659802131922E-2</v>
      </c>
      <c r="AS97" s="208">
        <f t="shared" si="211"/>
        <v>2.0778107993991487E-2</v>
      </c>
      <c r="AT97" s="208">
        <f t="shared" si="212"/>
        <v>0</v>
      </c>
      <c r="AU97" s="208">
        <f t="shared" si="213"/>
        <v>1.7285518081404452E-3</v>
      </c>
      <c r="AV97" s="255">
        <f t="shared" si="214"/>
        <v>2.7844813378308676E-4</v>
      </c>
      <c r="AY97" s="448"/>
      <c r="AZ97" s="129" t="s">
        <v>21</v>
      </c>
      <c r="BA97" s="170">
        <v>181022.20500000013</v>
      </c>
      <c r="BB97" s="171">
        <v>157324.399</v>
      </c>
      <c r="BC97" s="172">
        <v>22507.732999999993</v>
      </c>
      <c r="BD97" s="173">
        <v>14496.133999999995</v>
      </c>
      <c r="BE97" s="174">
        <v>14496.133999999995</v>
      </c>
      <c r="BF97" s="174">
        <v>0</v>
      </c>
      <c r="BG97" s="175">
        <v>8011.5990000000029</v>
      </c>
      <c r="BH97" s="176">
        <v>6915.0000000000036</v>
      </c>
      <c r="BI97" s="176">
        <v>0</v>
      </c>
      <c r="BJ97" s="176">
        <v>1096.5989999999999</v>
      </c>
      <c r="BK97" s="270">
        <v>241.89599999999996</v>
      </c>
      <c r="BL97" s="263">
        <f t="shared" si="215"/>
        <v>0.86908895513674633</v>
      </c>
      <c r="BM97" s="204">
        <f t="shared" si="216"/>
        <v>0.12433686243077183</v>
      </c>
      <c r="BN97" s="205">
        <f t="shared" si="217"/>
        <v>8.0079314026696255E-2</v>
      </c>
      <c r="BO97" s="206">
        <f t="shared" si="218"/>
        <v>8.0079314026696255E-2</v>
      </c>
      <c r="BP97" s="206">
        <f t="shared" si="219"/>
        <v>0</v>
      </c>
      <c r="BQ97" s="207">
        <f t="shared" si="220"/>
        <v>4.4257548404075607E-2</v>
      </c>
      <c r="BR97" s="208">
        <f t="shared" si="221"/>
        <v>3.8199733563073095E-2</v>
      </c>
      <c r="BS97" s="208">
        <f t="shared" si="222"/>
        <v>0</v>
      </c>
      <c r="BT97" s="208">
        <f t="shared" si="223"/>
        <v>6.0578148410025123E-3</v>
      </c>
      <c r="BU97" s="255">
        <f t="shared" si="224"/>
        <v>1.336278054949114E-3</v>
      </c>
      <c r="DV97" s="451"/>
      <c r="DW97" s="129" t="s">
        <v>21</v>
      </c>
      <c r="DX97" s="170">
        <v>15777.216000000002</v>
      </c>
      <c r="DY97" s="171">
        <v>15151.711000000008</v>
      </c>
      <c r="DZ97" s="172">
        <v>571.76100000000008</v>
      </c>
      <c r="EA97" s="173">
        <v>508.55500000000006</v>
      </c>
      <c r="EB97" s="174">
        <v>508.55500000000006</v>
      </c>
      <c r="EC97" s="174">
        <v>0</v>
      </c>
      <c r="ED97" s="175">
        <v>63.205999999999996</v>
      </c>
      <c r="EE97" s="176">
        <v>37.951999999999998</v>
      </c>
      <c r="EF97" s="176">
        <v>0</v>
      </c>
      <c r="EG97" s="176">
        <v>25.254000000000001</v>
      </c>
      <c r="EH97" s="270">
        <v>22.398</v>
      </c>
      <c r="EI97" s="263">
        <f t="shared" si="225"/>
        <v>0.96035390527707842</v>
      </c>
      <c r="EJ97" s="204">
        <f t="shared" si="226"/>
        <v>3.6239663575627031E-2</v>
      </c>
      <c r="EK97" s="205">
        <f t="shared" si="227"/>
        <v>3.2233506849370638E-2</v>
      </c>
      <c r="EL97" s="206">
        <f t="shared" si="228"/>
        <v>3.2233506849370638E-2</v>
      </c>
      <c r="EM97" s="206">
        <f t="shared" si="229"/>
        <v>0</v>
      </c>
      <c r="EN97" s="207">
        <f t="shared" si="230"/>
        <v>4.006156726256393E-3</v>
      </c>
      <c r="EO97" s="208">
        <f t="shared" si="231"/>
        <v>2.4054940998462591E-3</v>
      </c>
      <c r="EP97" s="208">
        <f t="shared" si="232"/>
        <v>0</v>
      </c>
      <c r="EQ97" s="208">
        <f t="shared" si="233"/>
        <v>1.6006626264101346E-3</v>
      </c>
      <c r="ER97" s="255">
        <f t="shared" si="234"/>
        <v>1.4196420965523952E-3</v>
      </c>
    </row>
    <row r="98" spans="1:148" ht="14.25" customHeight="1">
      <c r="A98" s="448"/>
      <c r="B98" s="130" t="s">
        <v>22</v>
      </c>
      <c r="C98" s="149">
        <v>824790.50999999978</v>
      </c>
      <c r="D98" s="150">
        <v>721464.30700000003</v>
      </c>
      <c r="E98" s="151">
        <v>98486.351000000213</v>
      </c>
      <c r="F98" s="152">
        <v>75266.292999999947</v>
      </c>
      <c r="G98" s="153">
        <v>75201.261999999944</v>
      </c>
      <c r="H98" s="153">
        <v>65.030999999999992</v>
      </c>
      <c r="I98" s="154">
        <v>23220.058000000019</v>
      </c>
      <c r="J98" s="155">
        <v>22043.608000000004</v>
      </c>
      <c r="K98" s="155">
        <v>0</v>
      </c>
      <c r="L98" s="155">
        <v>1176.4499999999998</v>
      </c>
      <c r="M98" s="267">
        <v>758.64699999999993</v>
      </c>
      <c r="N98" s="260">
        <f t="shared" si="195"/>
        <v>0.87472430666060919</v>
      </c>
      <c r="O98" s="189">
        <f t="shared" si="196"/>
        <v>0.11940771602718882</v>
      </c>
      <c r="P98" s="190">
        <f t="shared" si="197"/>
        <v>9.1255042447081464E-2</v>
      </c>
      <c r="Q98" s="191">
        <f t="shared" si="198"/>
        <v>9.1176196971519421E-2</v>
      </c>
      <c r="R98" s="191">
        <f t="shared" si="199"/>
        <v>7.8845475562030912E-5</v>
      </c>
      <c r="S98" s="192">
        <f t="shared" si="200"/>
        <v>2.8152673580107056E-2</v>
      </c>
      <c r="T98" s="193">
        <f t="shared" si="201"/>
        <v>2.6726311387845637E-2</v>
      </c>
      <c r="U98" s="193">
        <f t="shared" si="202"/>
        <v>0</v>
      </c>
      <c r="V98" s="193">
        <f t="shared" si="203"/>
        <v>1.4263621922614024E-3</v>
      </c>
      <c r="W98" s="252">
        <f t="shared" si="204"/>
        <v>9.1980568496114259E-4</v>
      </c>
      <c r="Z98" s="448"/>
      <c r="AA98" s="130" t="s">
        <v>22</v>
      </c>
      <c r="AB98" s="149">
        <v>676190.09199999983</v>
      </c>
      <c r="AC98" s="150">
        <v>595690.19699999993</v>
      </c>
      <c r="AD98" s="151">
        <v>77061.723000000202</v>
      </c>
      <c r="AE98" s="152">
        <v>59129.834999999955</v>
      </c>
      <c r="AF98" s="153">
        <v>59064.803999999953</v>
      </c>
      <c r="AG98" s="153">
        <v>65.030999999999992</v>
      </c>
      <c r="AH98" s="154">
        <v>17931.888000000021</v>
      </c>
      <c r="AI98" s="155">
        <v>17102.002000000004</v>
      </c>
      <c r="AJ98" s="155">
        <v>0</v>
      </c>
      <c r="AK98" s="155">
        <v>829.88599999999985</v>
      </c>
      <c r="AL98" s="267">
        <v>147.011</v>
      </c>
      <c r="AM98" s="260">
        <f t="shared" si="205"/>
        <v>0.88095079186697112</v>
      </c>
      <c r="AN98" s="189">
        <f t="shared" si="206"/>
        <v>0.11396458468072351</v>
      </c>
      <c r="AO98" s="190">
        <f t="shared" si="207"/>
        <v>8.7445580317671925E-2</v>
      </c>
      <c r="AP98" s="191">
        <f t="shared" si="208"/>
        <v>8.7349407657395794E-2</v>
      </c>
      <c r="AQ98" s="191">
        <f t="shared" si="209"/>
        <v>9.6172660276128396E-5</v>
      </c>
      <c r="AR98" s="192">
        <f t="shared" si="210"/>
        <v>2.6519004363051248E-2</v>
      </c>
      <c r="AS98" s="193">
        <f t="shared" si="211"/>
        <v>2.5291707468556059E-2</v>
      </c>
      <c r="AT98" s="193">
        <f t="shared" si="212"/>
        <v>0</v>
      </c>
      <c r="AU98" s="193">
        <f t="shared" si="213"/>
        <v>1.2272968944951651E-3</v>
      </c>
      <c r="AV98" s="252">
        <f t="shared" si="214"/>
        <v>2.1741075732887259E-4</v>
      </c>
      <c r="AY98" s="448"/>
      <c r="AZ98" s="130" t="s">
        <v>22</v>
      </c>
      <c r="BA98" s="149">
        <v>148600.41799999992</v>
      </c>
      <c r="BB98" s="150">
        <v>125774.11000000007</v>
      </c>
      <c r="BC98" s="151">
        <v>21424.628000000008</v>
      </c>
      <c r="BD98" s="152">
        <v>16136.457999999993</v>
      </c>
      <c r="BE98" s="153">
        <v>16136.457999999993</v>
      </c>
      <c r="BF98" s="153">
        <v>0</v>
      </c>
      <c r="BG98" s="154">
        <v>5288.17</v>
      </c>
      <c r="BH98" s="155">
        <v>4941.6059999999998</v>
      </c>
      <c r="BI98" s="155">
        <v>0</v>
      </c>
      <c r="BJ98" s="155">
        <v>346.56399999999991</v>
      </c>
      <c r="BK98" s="267">
        <v>611.63599999999997</v>
      </c>
      <c r="BL98" s="260">
        <f t="shared" si="215"/>
        <v>0.84639136075646937</v>
      </c>
      <c r="BM98" s="189">
        <f t="shared" si="216"/>
        <v>0.1441760951170408</v>
      </c>
      <c r="BN98" s="190">
        <f t="shared" si="217"/>
        <v>0.10858958687451338</v>
      </c>
      <c r="BO98" s="191">
        <f t="shared" si="218"/>
        <v>0.10858958687451338</v>
      </c>
      <c r="BP98" s="191">
        <f t="shared" si="219"/>
        <v>0</v>
      </c>
      <c r="BQ98" s="192">
        <f t="shared" si="220"/>
        <v>3.5586508242527307E-2</v>
      </c>
      <c r="BR98" s="193">
        <f t="shared" si="221"/>
        <v>3.325432099390193E-2</v>
      </c>
      <c r="BS98" s="193">
        <f t="shared" si="222"/>
        <v>0</v>
      </c>
      <c r="BT98" s="193">
        <f t="shared" si="223"/>
        <v>2.3321872486253715E-3</v>
      </c>
      <c r="BU98" s="252">
        <f t="shared" si="224"/>
        <v>4.1159776549215378E-3</v>
      </c>
      <c r="DV98" s="451"/>
      <c r="DW98" s="130" t="s">
        <v>22</v>
      </c>
      <c r="DX98" s="149">
        <v>14652.193999999996</v>
      </c>
      <c r="DY98" s="150">
        <v>14538.408999999992</v>
      </c>
      <c r="DZ98" s="151">
        <v>92.106999999999985</v>
      </c>
      <c r="EA98" s="152">
        <v>83.906000000000006</v>
      </c>
      <c r="EB98" s="153">
        <v>83.906000000000006</v>
      </c>
      <c r="EC98" s="153">
        <v>0</v>
      </c>
      <c r="ED98" s="154">
        <v>8.2009999999999987</v>
      </c>
      <c r="EE98" s="155">
        <v>6.1539999999999981</v>
      </c>
      <c r="EF98" s="155">
        <v>0</v>
      </c>
      <c r="EG98" s="155">
        <v>2.0470000000000002</v>
      </c>
      <c r="EH98" s="267">
        <v>0</v>
      </c>
      <c r="EI98" s="260">
        <f t="shared" si="225"/>
        <v>0.9922342688064324</v>
      </c>
      <c r="EJ98" s="189">
        <f t="shared" si="226"/>
        <v>6.2862258034530535E-3</v>
      </c>
      <c r="EK98" s="190">
        <f t="shared" si="227"/>
        <v>5.7265144046004324E-3</v>
      </c>
      <c r="EL98" s="191">
        <f t="shared" si="228"/>
        <v>5.7265144046004324E-3</v>
      </c>
      <c r="EM98" s="191">
        <f t="shared" si="229"/>
        <v>0</v>
      </c>
      <c r="EN98" s="192">
        <f t="shared" si="230"/>
        <v>5.5971139885262243E-4</v>
      </c>
      <c r="EO98" s="193">
        <f t="shared" si="231"/>
        <v>4.2000535892440407E-4</v>
      </c>
      <c r="EP98" s="193">
        <f t="shared" si="232"/>
        <v>0</v>
      </c>
      <c r="EQ98" s="193">
        <f t="shared" si="233"/>
        <v>1.397060399282183E-4</v>
      </c>
      <c r="ER98" s="252">
        <f t="shared" si="234"/>
        <v>0</v>
      </c>
    </row>
    <row r="99" spans="1:148" ht="14.25" customHeight="1">
      <c r="A99" s="448"/>
      <c r="B99" s="131" t="s">
        <v>23</v>
      </c>
      <c r="C99" s="156">
        <v>1004490.7089999998</v>
      </c>
      <c r="D99" s="157">
        <v>908810.07599999895</v>
      </c>
      <c r="E99" s="158">
        <v>90541.413000000044</v>
      </c>
      <c r="F99" s="159">
        <v>73162.920999999973</v>
      </c>
      <c r="G99" s="160">
        <v>73162.920999999973</v>
      </c>
      <c r="H99" s="160">
        <v>0</v>
      </c>
      <c r="I99" s="161">
        <v>17378.491999999998</v>
      </c>
      <c r="J99" s="162">
        <v>9390.6310000000049</v>
      </c>
      <c r="K99" s="162">
        <v>0</v>
      </c>
      <c r="L99" s="162">
        <v>7987.8610000000008</v>
      </c>
      <c r="M99" s="268">
        <v>1227.1370000000002</v>
      </c>
      <c r="N99" s="261">
        <f t="shared" si="195"/>
        <v>0.90474711996564539</v>
      </c>
      <c r="O99" s="194">
        <f t="shared" si="196"/>
        <v>9.0136635599284629E-2</v>
      </c>
      <c r="P99" s="195">
        <f t="shared" si="197"/>
        <v>7.2835836453714761E-2</v>
      </c>
      <c r="Q99" s="196">
        <f t="shared" si="198"/>
        <v>7.2835836453714761E-2</v>
      </c>
      <c r="R99" s="196">
        <f t="shared" si="199"/>
        <v>0</v>
      </c>
      <c r="S99" s="197">
        <f t="shared" si="200"/>
        <v>1.7300799145569798E-2</v>
      </c>
      <c r="T99" s="198">
        <f t="shared" si="201"/>
        <v>9.3486489380759479E-3</v>
      </c>
      <c r="U99" s="198">
        <f t="shared" si="202"/>
        <v>0</v>
      </c>
      <c r="V99" s="198">
        <f t="shared" si="203"/>
        <v>7.952150207493857E-3</v>
      </c>
      <c r="W99" s="253">
        <f t="shared" si="204"/>
        <v>1.2216509212132497E-3</v>
      </c>
      <c r="Z99" s="448"/>
      <c r="AA99" s="131" t="s">
        <v>23</v>
      </c>
      <c r="AB99" s="156">
        <v>791279.83700000052</v>
      </c>
      <c r="AC99" s="157">
        <v>716926.68299999938</v>
      </c>
      <c r="AD99" s="158">
        <v>71262.625000000029</v>
      </c>
      <c r="AE99" s="159">
        <v>59030.344999999965</v>
      </c>
      <c r="AF99" s="160">
        <v>59030.344999999965</v>
      </c>
      <c r="AG99" s="160">
        <v>0</v>
      </c>
      <c r="AH99" s="161">
        <v>12232.279999999995</v>
      </c>
      <c r="AI99" s="162">
        <v>7091.1420000000062</v>
      </c>
      <c r="AJ99" s="162">
        <v>0</v>
      </c>
      <c r="AK99" s="162">
        <v>5141.1380000000017</v>
      </c>
      <c r="AL99" s="268">
        <v>92.16</v>
      </c>
      <c r="AM99" s="261">
        <f t="shared" si="205"/>
        <v>0.90603431235920506</v>
      </c>
      <c r="AN99" s="194">
        <f t="shared" si="206"/>
        <v>9.0059953088378747E-2</v>
      </c>
      <c r="AO99" s="195">
        <f t="shared" si="207"/>
        <v>7.4601098422782036E-2</v>
      </c>
      <c r="AP99" s="196">
        <f t="shared" si="208"/>
        <v>7.4601098422782036E-2</v>
      </c>
      <c r="AQ99" s="196">
        <f t="shared" si="209"/>
        <v>0</v>
      </c>
      <c r="AR99" s="197">
        <f t="shared" si="210"/>
        <v>1.5458854665596626E-2</v>
      </c>
      <c r="AS99" s="198">
        <f t="shared" si="211"/>
        <v>8.9616108845700336E-3</v>
      </c>
      <c r="AT99" s="198">
        <f t="shared" si="212"/>
        <v>0</v>
      </c>
      <c r="AU99" s="198">
        <f t="shared" si="213"/>
        <v>6.4972437810266086E-3</v>
      </c>
      <c r="AV99" s="253">
        <f t="shared" si="214"/>
        <v>1.1646954173558694E-4</v>
      </c>
      <c r="AY99" s="448"/>
      <c r="AZ99" s="131" t="s">
        <v>23</v>
      </c>
      <c r="BA99" s="156">
        <v>213210.8719999993</v>
      </c>
      <c r="BB99" s="157">
        <v>191883.39299999957</v>
      </c>
      <c r="BC99" s="158">
        <v>19278.788000000011</v>
      </c>
      <c r="BD99" s="159">
        <v>14132.576000000001</v>
      </c>
      <c r="BE99" s="160">
        <v>14132.576000000001</v>
      </c>
      <c r="BF99" s="160">
        <v>0</v>
      </c>
      <c r="BG99" s="161">
        <v>5146.2120000000023</v>
      </c>
      <c r="BH99" s="162">
        <v>2299.4889999999991</v>
      </c>
      <c r="BI99" s="162">
        <v>0</v>
      </c>
      <c r="BJ99" s="162">
        <v>2846.722999999999</v>
      </c>
      <c r="BK99" s="268">
        <v>1134.9770000000001</v>
      </c>
      <c r="BL99" s="261">
        <f t="shared" si="215"/>
        <v>0.89997002122856196</v>
      </c>
      <c r="BM99" s="194">
        <f t="shared" si="216"/>
        <v>9.0421223923328242E-2</v>
      </c>
      <c r="BN99" s="195">
        <f t="shared" si="217"/>
        <v>6.6284499788547585E-2</v>
      </c>
      <c r="BO99" s="196">
        <f t="shared" si="218"/>
        <v>6.6284499788547585E-2</v>
      </c>
      <c r="BP99" s="196">
        <f t="shared" si="219"/>
        <v>0</v>
      </c>
      <c r="BQ99" s="197">
        <f t="shared" si="220"/>
        <v>2.4136724134780609E-2</v>
      </c>
      <c r="BR99" s="198">
        <f t="shared" si="221"/>
        <v>1.0785045708175739E-2</v>
      </c>
      <c r="BS99" s="198">
        <f t="shared" si="222"/>
        <v>0</v>
      </c>
      <c r="BT99" s="198">
        <f t="shared" si="223"/>
        <v>1.3351678426604851E-2</v>
      </c>
      <c r="BU99" s="253">
        <f t="shared" si="224"/>
        <v>5.3232604386140485E-3</v>
      </c>
      <c r="DV99" s="451"/>
      <c r="DW99" s="131" t="s">
        <v>23</v>
      </c>
      <c r="DX99" s="156">
        <v>13137.226999999993</v>
      </c>
      <c r="DY99" s="157">
        <v>12311.888999999996</v>
      </c>
      <c r="DZ99" s="158">
        <v>723.43799999999999</v>
      </c>
      <c r="EA99" s="159">
        <v>715.80700000000002</v>
      </c>
      <c r="EB99" s="160">
        <v>715.80700000000002</v>
      </c>
      <c r="EC99" s="160">
        <v>0</v>
      </c>
      <c r="ED99" s="161">
        <v>7.6309999999999993</v>
      </c>
      <c r="EE99" s="162">
        <v>1.2299999999999998</v>
      </c>
      <c r="EF99" s="162">
        <v>0</v>
      </c>
      <c r="EG99" s="162">
        <v>6.4010000000000007</v>
      </c>
      <c r="EH99" s="268">
        <v>69.644999999999996</v>
      </c>
      <c r="EI99" s="261">
        <f t="shared" si="225"/>
        <v>0.93717563074764576</v>
      </c>
      <c r="EJ99" s="194">
        <f t="shared" si="226"/>
        <v>5.5067785614117834E-2</v>
      </c>
      <c r="EK99" s="195">
        <f t="shared" si="227"/>
        <v>5.4486917216243609E-2</v>
      </c>
      <c r="EL99" s="196">
        <f t="shared" si="228"/>
        <v>5.4486917216243609E-2</v>
      </c>
      <c r="EM99" s="196">
        <f t="shared" si="229"/>
        <v>0</v>
      </c>
      <c r="EN99" s="197">
        <f t="shared" si="230"/>
        <v>5.8086839787422435E-4</v>
      </c>
      <c r="EO99" s="198">
        <f t="shared" si="231"/>
        <v>9.3627064524347511E-5</v>
      </c>
      <c r="EP99" s="198">
        <f t="shared" si="232"/>
        <v>0</v>
      </c>
      <c r="EQ99" s="198">
        <f t="shared" si="233"/>
        <v>4.8724133334987696E-4</v>
      </c>
      <c r="ER99" s="253">
        <f t="shared" si="234"/>
        <v>5.3013470803237265E-3</v>
      </c>
    </row>
    <row r="100" spans="1:148">
      <c r="A100" s="448"/>
      <c r="B100" s="132" t="s">
        <v>24</v>
      </c>
      <c r="C100" s="163">
        <f t="shared" ref="C100:M100" si="243">IF(COUNT(C97:C99)=0,"",SUM(C97:C99))</f>
        <v>2806667.1739999973</v>
      </c>
      <c r="D100" s="164">
        <f t="shared" si="243"/>
        <v>2507304.4869999988</v>
      </c>
      <c r="E100" s="165">
        <f t="shared" si="243"/>
        <v>285193.47300000023</v>
      </c>
      <c r="F100" s="166">
        <f t="shared" si="243"/>
        <v>218659.83599999995</v>
      </c>
      <c r="G100" s="167">
        <f t="shared" si="243"/>
        <v>218580.88299999997</v>
      </c>
      <c r="H100" s="167">
        <f t="shared" si="243"/>
        <v>78.952999999999989</v>
      </c>
      <c r="I100" s="168">
        <f t="shared" si="243"/>
        <v>66533.637000000002</v>
      </c>
      <c r="J100" s="169">
        <f t="shared" si="243"/>
        <v>54896.171000000002</v>
      </c>
      <c r="K100" s="169">
        <f t="shared" si="243"/>
        <v>0</v>
      </c>
      <c r="L100" s="169">
        <f t="shared" si="243"/>
        <v>11637.466000000002</v>
      </c>
      <c r="M100" s="269">
        <f t="shared" si="243"/>
        <v>2449.4259999999999</v>
      </c>
      <c r="N100" s="262">
        <f t="shared" si="195"/>
        <v>0.89333872937511372</v>
      </c>
      <c r="O100" s="199">
        <f t="shared" si="196"/>
        <v>0.10161285799824604</v>
      </c>
      <c r="P100" s="200">
        <f t="shared" si="197"/>
        <v>7.790729090559427E-2</v>
      </c>
      <c r="Q100" s="201">
        <f t="shared" si="198"/>
        <v>7.7879160388113822E-2</v>
      </c>
      <c r="R100" s="201">
        <f t="shared" si="199"/>
        <v>2.8130517480445674E-5</v>
      </c>
      <c r="S100" s="202">
        <f t="shared" si="200"/>
        <v>2.3705567092651671E-2</v>
      </c>
      <c r="T100" s="203">
        <f t="shared" si="201"/>
        <v>1.9559202283954191E-2</v>
      </c>
      <c r="U100" s="203">
        <f t="shared" si="202"/>
        <v>0</v>
      </c>
      <c r="V100" s="203">
        <f t="shared" si="203"/>
        <v>4.1463648086974827E-3</v>
      </c>
      <c r="W100" s="254">
        <f t="shared" si="204"/>
        <v>8.727169443853702E-4</v>
      </c>
      <c r="Z100" s="448"/>
      <c r="AA100" s="132" t="s">
        <v>24</v>
      </c>
      <c r="AB100" s="163">
        <f t="shared" ref="AB100:AL100" si="244">IF(COUNT(AB97:AB99)=0,"",SUM(AB97:AB99))</f>
        <v>2263833.6789999977</v>
      </c>
      <c r="AC100" s="164">
        <f t="shared" si="244"/>
        <v>2032322.584999999</v>
      </c>
      <c r="AD100" s="165">
        <f t="shared" si="244"/>
        <v>221982.3240000002</v>
      </c>
      <c r="AE100" s="166">
        <f t="shared" si="244"/>
        <v>173894.66799999998</v>
      </c>
      <c r="AF100" s="167">
        <f t="shared" si="244"/>
        <v>173815.71499999997</v>
      </c>
      <c r="AG100" s="167">
        <f t="shared" si="244"/>
        <v>78.952999999999989</v>
      </c>
      <c r="AH100" s="168">
        <f t="shared" si="244"/>
        <v>48087.656000000003</v>
      </c>
      <c r="AI100" s="169">
        <f t="shared" si="244"/>
        <v>40740.076000000001</v>
      </c>
      <c r="AJ100" s="169">
        <f t="shared" si="244"/>
        <v>0</v>
      </c>
      <c r="AK100" s="169">
        <f t="shared" si="244"/>
        <v>7347.5800000000036</v>
      </c>
      <c r="AL100" s="269">
        <f t="shared" si="244"/>
        <v>460.91700000000003</v>
      </c>
      <c r="AM100" s="262">
        <f t="shared" si="205"/>
        <v>0.89773493691362349</v>
      </c>
      <c r="AN100" s="199">
        <f t="shared" si="206"/>
        <v>9.8055933198262321E-2</v>
      </c>
      <c r="AO100" s="200">
        <f t="shared" si="207"/>
        <v>7.6814241970644417E-2</v>
      </c>
      <c r="AP100" s="201">
        <f t="shared" si="208"/>
        <v>7.6779366175336483E-2</v>
      </c>
      <c r="AQ100" s="201">
        <f t="shared" si="209"/>
        <v>3.4875795307929099E-5</v>
      </c>
      <c r="AR100" s="202">
        <f t="shared" si="210"/>
        <v>2.124169122761781E-2</v>
      </c>
      <c r="AS100" s="203">
        <f t="shared" si="211"/>
        <v>1.7996055265860386E-2</v>
      </c>
      <c r="AT100" s="203">
        <f t="shared" si="212"/>
        <v>0</v>
      </c>
      <c r="AU100" s="203">
        <f t="shared" si="213"/>
        <v>3.2456359617574235E-3</v>
      </c>
      <c r="AV100" s="254">
        <f t="shared" si="214"/>
        <v>2.0360020450071258E-4</v>
      </c>
      <c r="AY100" s="448"/>
      <c r="AZ100" s="132" t="s">
        <v>24</v>
      </c>
      <c r="BA100" s="163">
        <f t="shared" ref="BA100:BK100" si="245">IF(COUNT(BA97:BA99)=0,"",SUM(BA97:BA99))</f>
        <v>542833.4949999993</v>
      </c>
      <c r="BB100" s="164">
        <f t="shared" si="245"/>
        <v>474981.90199999965</v>
      </c>
      <c r="BC100" s="165">
        <f t="shared" si="245"/>
        <v>63211.149000000019</v>
      </c>
      <c r="BD100" s="166">
        <f t="shared" si="245"/>
        <v>44765.167999999991</v>
      </c>
      <c r="BE100" s="167">
        <f t="shared" si="245"/>
        <v>44765.167999999991</v>
      </c>
      <c r="BF100" s="167">
        <f t="shared" si="245"/>
        <v>0</v>
      </c>
      <c r="BG100" s="168">
        <f t="shared" si="245"/>
        <v>18445.981000000007</v>
      </c>
      <c r="BH100" s="169">
        <f t="shared" si="245"/>
        <v>14156.095000000003</v>
      </c>
      <c r="BI100" s="169">
        <f t="shared" si="245"/>
        <v>0</v>
      </c>
      <c r="BJ100" s="169">
        <f t="shared" si="245"/>
        <v>4289.8859999999986</v>
      </c>
      <c r="BK100" s="269">
        <f t="shared" si="245"/>
        <v>1988.509</v>
      </c>
      <c r="BL100" s="262">
        <f t="shared" si="215"/>
        <v>0.87500477839894586</v>
      </c>
      <c r="BM100" s="199">
        <f t="shared" si="216"/>
        <v>0.11644666289430076</v>
      </c>
      <c r="BN100" s="200">
        <f t="shared" si="217"/>
        <v>8.2465743938664002E-2</v>
      </c>
      <c r="BO100" s="201">
        <f t="shared" si="218"/>
        <v>8.2465743938664002E-2</v>
      </c>
      <c r="BP100" s="201">
        <f t="shared" si="219"/>
        <v>0</v>
      </c>
      <c r="BQ100" s="202">
        <f t="shared" si="220"/>
        <v>3.3980918955636721E-2</v>
      </c>
      <c r="BR100" s="203">
        <f t="shared" si="221"/>
        <v>2.6078153117651704E-2</v>
      </c>
      <c r="BS100" s="203">
        <f t="shared" si="222"/>
        <v>0</v>
      </c>
      <c r="BT100" s="203">
        <f t="shared" si="223"/>
        <v>7.9027658379850051E-3</v>
      </c>
      <c r="BU100" s="254">
        <f t="shared" si="224"/>
        <v>3.6632024705844702E-3</v>
      </c>
      <c r="DV100" s="451"/>
      <c r="DW100" s="132" t="s">
        <v>24</v>
      </c>
      <c r="DX100" s="163">
        <f t="shared" ref="DX100:EH100" si="246">IF(COUNT(DX97:DX99)=0,"",SUM(DX97:DX99))</f>
        <v>43566.636999999988</v>
      </c>
      <c r="DY100" s="164">
        <f t="shared" si="246"/>
        <v>42002.008999999998</v>
      </c>
      <c r="DZ100" s="165">
        <f t="shared" si="246"/>
        <v>1387.306</v>
      </c>
      <c r="EA100" s="166">
        <f t="shared" si="246"/>
        <v>1308.268</v>
      </c>
      <c r="EB100" s="167">
        <f t="shared" si="246"/>
        <v>1308.268</v>
      </c>
      <c r="EC100" s="167">
        <f t="shared" si="246"/>
        <v>0</v>
      </c>
      <c r="ED100" s="168">
        <f t="shared" si="246"/>
        <v>79.037999999999997</v>
      </c>
      <c r="EE100" s="169">
        <f t="shared" si="246"/>
        <v>45.335999999999991</v>
      </c>
      <c r="EF100" s="169">
        <f t="shared" si="246"/>
        <v>0</v>
      </c>
      <c r="EG100" s="169">
        <f t="shared" si="246"/>
        <v>33.702000000000005</v>
      </c>
      <c r="EH100" s="269">
        <f t="shared" si="246"/>
        <v>92.042999999999992</v>
      </c>
      <c r="EI100" s="262">
        <f t="shared" si="225"/>
        <v>0.96408655549887889</v>
      </c>
      <c r="EJ100" s="199">
        <f t="shared" si="226"/>
        <v>3.1843311660709556E-2</v>
      </c>
      <c r="EK100" s="200">
        <f t="shared" si="227"/>
        <v>3.002912526849388E-2</v>
      </c>
      <c r="EL100" s="201">
        <f t="shared" si="228"/>
        <v>3.002912526849388E-2</v>
      </c>
      <c r="EM100" s="201">
        <f t="shared" si="229"/>
        <v>0</v>
      </c>
      <c r="EN100" s="202">
        <f t="shared" si="230"/>
        <v>1.8141863922156768E-3</v>
      </c>
      <c r="EO100" s="203">
        <f t="shared" si="231"/>
        <v>1.0406127973568398E-3</v>
      </c>
      <c r="EP100" s="203">
        <f t="shared" si="232"/>
        <v>0</v>
      </c>
      <c r="EQ100" s="203">
        <f t="shared" si="233"/>
        <v>7.7357359485883694E-4</v>
      </c>
      <c r="ER100" s="254">
        <f t="shared" si="234"/>
        <v>2.1126946291493654E-3</v>
      </c>
    </row>
    <row r="101" spans="1:148" ht="14.25" customHeight="1">
      <c r="A101" s="448"/>
      <c r="B101" s="129" t="s">
        <v>25</v>
      </c>
      <c r="C101" s="170">
        <v>1589421.6409999996</v>
      </c>
      <c r="D101" s="171">
        <v>1362942.0650000002</v>
      </c>
      <c r="E101" s="172">
        <v>216567.86800000022</v>
      </c>
      <c r="F101" s="173">
        <v>156407.64199999993</v>
      </c>
      <c r="G101" s="174">
        <v>156407.64199999993</v>
      </c>
      <c r="H101" s="174">
        <v>0</v>
      </c>
      <c r="I101" s="175">
        <v>60160.225999999959</v>
      </c>
      <c r="J101" s="176">
        <v>40431.838999999993</v>
      </c>
      <c r="K101" s="176">
        <v>0</v>
      </c>
      <c r="L101" s="176">
        <v>19728.387000000002</v>
      </c>
      <c r="M101" s="270">
        <v>1448.9559999999999</v>
      </c>
      <c r="N101" s="263">
        <f t="shared" si="195"/>
        <v>0.85750818400993478</v>
      </c>
      <c r="O101" s="204">
        <f t="shared" si="196"/>
        <v>0.13625576902535724</v>
      </c>
      <c r="P101" s="205">
        <f t="shared" si="197"/>
        <v>9.8405380904210291E-2</v>
      </c>
      <c r="Q101" s="206">
        <f t="shared" si="198"/>
        <v>9.8405380904210291E-2</v>
      </c>
      <c r="R101" s="206">
        <f t="shared" si="199"/>
        <v>0</v>
      </c>
      <c r="S101" s="207">
        <f t="shared" si="200"/>
        <v>3.7850388121146751E-2</v>
      </c>
      <c r="T101" s="208">
        <f t="shared" si="201"/>
        <v>2.5438082606300691E-2</v>
      </c>
      <c r="U101" s="208">
        <f t="shared" si="202"/>
        <v>0</v>
      </c>
      <c r="V101" s="208">
        <f t="shared" si="203"/>
        <v>1.2412305514846081E-2</v>
      </c>
      <c r="W101" s="255">
        <f t="shared" si="204"/>
        <v>9.1162468323281135E-4</v>
      </c>
      <c r="Z101" s="448"/>
      <c r="AA101" s="129" t="s">
        <v>25</v>
      </c>
      <c r="AB101" s="170">
        <v>1303247.9689999996</v>
      </c>
      <c r="AC101" s="171">
        <v>1114496.0190000001</v>
      </c>
      <c r="AD101" s="172">
        <v>181097.59600000019</v>
      </c>
      <c r="AE101" s="173">
        <v>142387.83799999993</v>
      </c>
      <c r="AF101" s="174">
        <v>142387.83799999993</v>
      </c>
      <c r="AG101" s="174">
        <v>0</v>
      </c>
      <c r="AH101" s="175">
        <v>38709.757999999943</v>
      </c>
      <c r="AI101" s="176">
        <v>28566.871999999988</v>
      </c>
      <c r="AJ101" s="176">
        <v>0</v>
      </c>
      <c r="AK101" s="176">
        <v>10142.885999999999</v>
      </c>
      <c r="AL101" s="270">
        <v>481.29699999999997</v>
      </c>
      <c r="AM101" s="263">
        <f t="shared" si="205"/>
        <v>0.85516804592081463</v>
      </c>
      <c r="AN101" s="204">
        <f t="shared" si="206"/>
        <v>0.13895866351432637</v>
      </c>
      <c r="AO101" s="205">
        <f t="shared" si="207"/>
        <v>0.10925613650428791</v>
      </c>
      <c r="AP101" s="206">
        <f t="shared" si="208"/>
        <v>0.10925613650428791</v>
      </c>
      <c r="AQ101" s="206">
        <f t="shared" si="209"/>
        <v>0</v>
      </c>
      <c r="AR101" s="207">
        <f t="shared" si="210"/>
        <v>2.9702527010038223E-2</v>
      </c>
      <c r="AS101" s="208">
        <f t="shared" si="211"/>
        <v>2.1919751789001251E-2</v>
      </c>
      <c r="AT101" s="208">
        <f t="shared" si="212"/>
        <v>0</v>
      </c>
      <c r="AU101" s="208">
        <f t="shared" si="213"/>
        <v>7.7827752210370043E-3</v>
      </c>
      <c r="AV101" s="255">
        <f t="shared" si="214"/>
        <v>3.6930577407253193E-4</v>
      </c>
      <c r="AY101" s="448"/>
      <c r="AZ101" s="129" t="s">
        <v>25</v>
      </c>
      <c r="BA101" s="170">
        <v>286173.67200000008</v>
      </c>
      <c r="BB101" s="171">
        <v>248446.04600000006</v>
      </c>
      <c r="BC101" s="172">
        <v>35470.272000000026</v>
      </c>
      <c r="BD101" s="173">
        <v>14019.803999999998</v>
      </c>
      <c r="BE101" s="174">
        <v>14019.803999999998</v>
      </c>
      <c r="BF101" s="174">
        <v>0</v>
      </c>
      <c r="BG101" s="175">
        <v>21450.468000000015</v>
      </c>
      <c r="BH101" s="176">
        <v>11864.967000000001</v>
      </c>
      <c r="BI101" s="176">
        <v>0</v>
      </c>
      <c r="BJ101" s="176">
        <v>9585.5010000000038</v>
      </c>
      <c r="BK101" s="270">
        <v>967.65899999999999</v>
      </c>
      <c r="BL101" s="263">
        <f t="shared" si="215"/>
        <v>0.86816527971867374</v>
      </c>
      <c r="BM101" s="204">
        <f t="shared" si="216"/>
        <v>0.12394666410822033</v>
      </c>
      <c r="BN101" s="205">
        <f t="shared" si="217"/>
        <v>4.8990544455116733E-2</v>
      </c>
      <c r="BO101" s="206">
        <f t="shared" si="218"/>
        <v>4.8990544455116733E-2</v>
      </c>
      <c r="BP101" s="206">
        <f t="shared" si="219"/>
        <v>0</v>
      </c>
      <c r="BQ101" s="207">
        <f t="shared" si="220"/>
        <v>7.4956119653103545E-2</v>
      </c>
      <c r="BR101" s="208">
        <f t="shared" si="221"/>
        <v>4.1460721795539592E-2</v>
      </c>
      <c r="BS101" s="208">
        <f t="shared" si="222"/>
        <v>0</v>
      </c>
      <c r="BT101" s="208">
        <f t="shared" si="223"/>
        <v>3.3495397857563926E-2</v>
      </c>
      <c r="BU101" s="255">
        <f t="shared" si="224"/>
        <v>3.381369757872065E-3</v>
      </c>
      <c r="DV101" s="451"/>
      <c r="DW101" s="129" t="s">
        <v>25</v>
      </c>
      <c r="DX101" s="170">
        <v>8079.5220000000036</v>
      </c>
      <c r="DY101" s="171">
        <v>7560.1190000000033</v>
      </c>
      <c r="DZ101" s="172">
        <v>426.26999999999981</v>
      </c>
      <c r="EA101" s="173">
        <v>302.71600000000001</v>
      </c>
      <c r="EB101" s="174">
        <v>302.71600000000001</v>
      </c>
      <c r="EC101" s="174">
        <v>0</v>
      </c>
      <c r="ED101" s="175">
        <v>123.55400000000002</v>
      </c>
      <c r="EE101" s="176">
        <v>1.9629999999999996</v>
      </c>
      <c r="EF101" s="176">
        <v>0</v>
      </c>
      <c r="EG101" s="176">
        <v>121.59100000000001</v>
      </c>
      <c r="EH101" s="270">
        <v>55.748000000000005</v>
      </c>
      <c r="EI101" s="263">
        <f t="shared" si="225"/>
        <v>0.93571364741627039</v>
      </c>
      <c r="EJ101" s="204">
        <f t="shared" si="226"/>
        <v>5.2759309275969495E-2</v>
      </c>
      <c r="EK101" s="205">
        <f t="shared" si="227"/>
        <v>3.7467067977536281E-2</v>
      </c>
      <c r="EL101" s="206">
        <f t="shared" si="228"/>
        <v>3.7467067977536281E-2</v>
      </c>
      <c r="EM101" s="206">
        <f t="shared" si="229"/>
        <v>0</v>
      </c>
      <c r="EN101" s="207">
        <f t="shared" si="230"/>
        <v>1.5292241298433245E-2</v>
      </c>
      <c r="EO101" s="208">
        <f t="shared" si="231"/>
        <v>2.4295991767829815E-4</v>
      </c>
      <c r="EP101" s="208">
        <f t="shared" si="232"/>
        <v>0</v>
      </c>
      <c r="EQ101" s="208">
        <f t="shared" si="233"/>
        <v>1.5049281380754944E-2</v>
      </c>
      <c r="ER101" s="255">
        <f t="shared" si="234"/>
        <v>6.899913138425761E-3</v>
      </c>
    </row>
    <row r="102" spans="1:148" ht="14.25" customHeight="1">
      <c r="A102" s="448"/>
      <c r="B102" s="130" t="s">
        <v>26</v>
      </c>
      <c r="C102" s="149">
        <v>1485483.0110000016</v>
      </c>
      <c r="D102" s="150">
        <v>1279223.5659999971</v>
      </c>
      <c r="E102" s="151">
        <v>196987.43900000022</v>
      </c>
      <c r="F102" s="152">
        <v>110950.39999999995</v>
      </c>
      <c r="G102" s="153">
        <v>110950.30299999996</v>
      </c>
      <c r="H102" s="153">
        <v>9.7000000000000003E-2</v>
      </c>
      <c r="I102" s="154">
        <v>86037.039000000033</v>
      </c>
      <c r="J102" s="155">
        <v>64133.273000000016</v>
      </c>
      <c r="K102" s="155">
        <v>23.509999999999994</v>
      </c>
      <c r="L102" s="155">
        <v>21880.25599999999</v>
      </c>
      <c r="M102" s="267">
        <v>797.41099999999983</v>
      </c>
      <c r="N102" s="260">
        <f t="shared" si="195"/>
        <v>0.86114991321162659</v>
      </c>
      <c r="O102" s="189">
        <f t="shared" si="196"/>
        <v>0.13260834189371959</v>
      </c>
      <c r="P102" s="190">
        <f t="shared" si="197"/>
        <v>7.4689780481104293E-2</v>
      </c>
      <c r="Q102" s="191">
        <f t="shared" si="198"/>
        <v>7.4689715182478009E-2</v>
      </c>
      <c r="R102" s="191">
        <f t="shared" si="199"/>
        <v>6.529862629307438E-8</v>
      </c>
      <c r="S102" s="192">
        <f t="shared" si="200"/>
        <v>5.7918561412615137E-2</v>
      </c>
      <c r="T102" s="193">
        <f t="shared" si="201"/>
        <v>4.3173346665759983E-2</v>
      </c>
      <c r="U102" s="193">
        <f t="shared" si="202"/>
        <v>1.5826502104641014E-5</v>
      </c>
      <c r="V102" s="193">
        <f t="shared" si="203"/>
        <v>1.4729388244750494E-2</v>
      </c>
      <c r="W102" s="252">
        <f t="shared" si="204"/>
        <v>5.3680250403079091E-4</v>
      </c>
      <c r="Z102" s="448"/>
      <c r="AA102" s="130" t="s">
        <v>26</v>
      </c>
      <c r="AB102" s="149">
        <v>1202825.4080000019</v>
      </c>
      <c r="AC102" s="150">
        <v>1034627.3359999972</v>
      </c>
      <c r="AD102" s="151">
        <v>160730.39000000022</v>
      </c>
      <c r="AE102" s="152">
        <v>97182.055999999953</v>
      </c>
      <c r="AF102" s="153">
        <v>97182.055999999953</v>
      </c>
      <c r="AG102" s="153">
        <v>0</v>
      </c>
      <c r="AH102" s="154">
        <v>63548.334000000032</v>
      </c>
      <c r="AI102" s="155">
        <v>49465.984000000011</v>
      </c>
      <c r="AJ102" s="155">
        <v>7.1229999999999984</v>
      </c>
      <c r="AK102" s="155">
        <v>14075.22699999999</v>
      </c>
      <c r="AL102" s="267">
        <v>191.80399999999997</v>
      </c>
      <c r="AM102" s="260">
        <f t="shared" si="205"/>
        <v>0.86016418436015907</v>
      </c>
      <c r="AN102" s="189">
        <f t="shared" si="206"/>
        <v>0.13362736514458462</v>
      </c>
      <c r="AO102" s="190">
        <f t="shared" si="207"/>
        <v>8.0794814736736748E-2</v>
      </c>
      <c r="AP102" s="191">
        <f t="shared" si="208"/>
        <v>8.0794814736736748E-2</v>
      </c>
      <c r="AQ102" s="191">
        <f t="shared" si="209"/>
        <v>0</v>
      </c>
      <c r="AR102" s="192">
        <f t="shared" si="210"/>
        <v>5.2832550407847664E-2</v>
      </c>
      <c r="AS102" s="193">
        <f t="shared" si="211"/>
        <v>4.1124824659506967E-2</v>
      </c>
      <c r="AT102" s="193">
        <f t="shared" si="212"/>
        <v>5.9218902033702196E-6</v>
      </c>
      <c r="AU102" s="193">
        <f t="shared" si="213"/>
        <v>1.1701803858137296E-2</v>
      </c>
      <c r="AV102" s="252">
        <f t="shared" si="214"/>
        <v>1.5946121417481702E-4</v>
      </c>
      <c r="AY102" s="448"/>
      <c r="AZ102" s="130" t="s">
        <v>26</v>
      </c>
      <c r="BA102" s="149">
        <v>282657.60299999971</v>
      </c>
      <c r="BB102" s="150">
        <v>244596.22999999995</v>
      </c>
      <c r="BC102" s="151">
        <v>36257.048999999992</v>
      </c>
      <c r="BD102" s="152">
        <v>13768.344000000005</v>
      </c>
      <c r="BE102" s="153">
        <v>13768.247000000005</v>
      </c>
      <c r="BF102" s="153">
        <v>9.7000000000000003E-2</v>
      </c>
      <c r="BG102" s="154">
        <v>22488.705000000002</v>
      </c>
      <c r="BH102" s="155">
        <v>14667.289000000006</v>
      </c>
      <c r="BI102" s="155">
        <v>16.386999999999997</v>
      </c>
      <c r="BJ102" s="155">
        <v>7805.0289999999995</v>
      </c>
      <c r="BK102" s="267">
        <v>605.60699999999986</v>
      </c>
      <c r="BL102" s="260">
        <f t="shared" si="215"/>
        <v>0.8653445985671937</v>
      </c>
      <c r="BM102" s="189">
        <f t="shared" si="216"/>
        <v>0.1282719750510303</v>
      </c>
      <c r="BN102" s="190">
        <f t="shared" si="217"/>
        <v>4.8710326040654985E-2</v>
      </c>
      <c r="BO102" s="191">
        <f t="shared" si="218"/>
        <v>4.8709982869273888E-2</v>
      </c>
      <c r="BP102" s="191">
        <f t="shared" si="219"/>
        <v>3.4317138110026393E-7</v>
      </c>
      <c r="BQ102" s="192">
        <f t="shared" si="220"/>
        <v>7.9561649010375365E-2</v>
      </c>
      <c r="BR102" s="193">
        <f t="shared" si="221"/>
        <v>5.1890657970378465E-2</v>
      </c>
      <c r="BS102" s="193">
        <f t="shared" si="222"/>
        <v>5.7974736310206428E-5</v>
      </c>
      <c r="BT102" s="193">
        <f t="shared" si="223"/>
        <v>2.7613016303686715E-2</v>
      </c>
      <c r="BU102" s="252">
        <f t="shared" si="224"/>
        <v>2.142546294783376E-3</v>
      </c>
      <c r="DV102" s="451"/>
      <c r="DW102" s="130" t="s">
        <v>26</v>
      </c>
      <c r="DX102" s="149">
        <v>3355.3790000000017</v>
      </c>
      <c r="DY102" s="150">
        <v>3247.0380000000027</v>
      </c>
      <c r="DZ102" s="151">
        <v>100.50900000000001</v>
      </c>
      <c r="EA102" s="152">
        <v>17.274999999999999</v>
      </c>
      <c r="EB102" s="153">
        <v>17.274999999999999</v>
      </c>
      <c r="EC102" s="153">
        <v>0</v>
      </c>
      <c r="ED102" s="154">
        <v>83.234000000000009</v>
      </c>
      <c r="EE102" s="155">
        <v>37.408999999999992</v>
      </c>
      <c r="EF102" s="155">
        <v>0.222</v>
      </c>
      <c r="EG102" s="155">
        <v>45.603000000000002</v>
      </c>
      <c r="EH102" s="267">
        <v>0</v>
      </c>
      <c r="EI102" s="260">
        <f t="shared" si="225"/>
        <v>0.96771124811832021</v>
      </c>
      <c r="EJ102" s="189">
        <f t="shared" si="226"/>
        <v>2.9954589332531426E-2</v>
      </c>
      <c r="EK102" s="190">
        <f t="shared" si="227"/>
        <v>5.1484496982308076E-3</v>
      </c>
      <c r="EL102" s="191">
        <f t="shared" si="228"/>
        <v>5.1484496982308076E-3</v>
      </c>
      <c r="EM102" s="191">
        <f t="shared" si="229"/>
        <v>0</v>
      </c>
      <c r="EN102" s="192">
        <f t="shared" si="230"/>
        <v>2.4806139634300617E-2</v>
      </c>
      <c r="EO102" s="193">
        <f t="shared" si="231"/>
        <v>1.1148964096157237E-2</v>
      </c>
      <c r="EP102" s="193">
        <f t="shared" si="232"/>
        <v>6.6162421592314873E-5</v>
      </c>
      <c r="EQ102" s="193">
        <f t="shared" si="233"/>
        <v>1.3591013116551059E-2</v>
      </c>
      <c r="ER102" s="252">
        <f t="shared" si="234"/>
        <v>0</v>
      </c>
    </row>
    <row r="103" spans="1:148" ht="14.25" customHeight="1">
      <c r="A103" s="448"/>
      <c r="B103" s="131" t="s">
        <v>27</v>
      </c>
      <c r="C103" s="156">
        <v>1659673.453999999</v>
      </c>
      <c r="D103" s="157">
        <v>1488866.1629999985</v>
      </c>
      <c r="E103" s="158">
        <v>161792.00000000017</v>
      </c>
      <c r="F103" s="159">
        <v>98633.378000000099</v>
      </c>
      <c r="G103" s="160">
        <v>98633.378000000099</v>
      </c>
      <c r="H103" s="160">
        <v>0</v>
      </c>
      <c r="I103" s="161">
        <v>63158.621999999967</v>
      </c>
      <c r="J103" s="162">
        <v>18453.129999999986</v>
      </c>
      <c r="K103" s="162">
        <v>277.43700000000013</v>
      </c>
      <c r="L103" s="162">
        <v>44428.054999999964</v>
      </c>
      <c r="M103" s="268">
        <v>761.98900000000003</v>
      </c>
      <c r="N103" s="261">
        <f t="shared" si="195"/>
        <v>0.89708379646108349</v>
      </c>
      <c r="O103" s="194">
        <f t="shared" si="196"/>
        <v>9.7484236799753182E-2</v>
      </c>
      <c r="P103" s="195">
        <f t="shared" si="197"/>
        <v>5.9429388210242566E-2</v>
      </c>
      <c r="Q103" s="196">
        <f t="shared" si="198"/>
        <v>5.9429388210242566E-2</v>
      </c>
      <c r="R103" s="196">
        <f t="shared" si="199"/>
        <v>0</v>
      </c>
      <c r="S103" s="197">
        <f t="shared" si="200"/>
        <v>3.8054848589510554E-2</v>
      </c>
      <c r="T103" s="198">
        <f t="shared" si="201"/>
        <v>1.1118530549202843E-2</v>
      </c>
      <c r="U103" s="198">
        <f t="shared" si="202"/>
        <v>1.6716360638976654E-4</v>
      </c>
      <c r="V103" s="198">
        <f t="shared" si="203"/>
        <v>2.6769154433917933E-2</v>
      </c>
      <c r="W103" s="253">
        <f t="shared" si="204"/>
        <v>4.5911983358143204E-4</v>
      </c>
      <c r="Z103" s="448"/>
      <c r="AA103" s="131" t="s">
        <v>27</v>
      </c>
      <c r="AB103" s="156">
        <v>1355548.1079999995</v>
      </c>
      <c r="AC103" s="157">
        <v>1216451.1069999982</v>
      </c>
      <c r="AD103" s="158">
        <v>131991.41700000016</v>
      </c>
      <c r="AE103" s="159">
        <v>82598.244000000093</v>
      </c>
      <c r="AF103" s="160">
        <v>82598.244000000093</v>
      </c>
      <c r="AG103" s="160">
        <v>0</v>
      </c>
      <c r="AH103" s="161">
        <v>49393.172999999952</v>
      </c>
      <c r="AI103" s="162">
        <v>16234.377999999986</v>
      </c>
      <c r="AJ103" s="162">
        <v>0</v>
      </c>
      <c r="AK103" s="162">
        <v>33158.794999999962</v>
      </c>
      <c r="AL103" s="268">
        <v>206.28199999999998</v>
      </c>
      <c r="AM103" s="261">
        <f t="shared" si="205"/>
        <v>0.89738689451219289</v>
      </c>
      <c r="AN103" s="194">
        <f t="shared" si="206"/>
        <v>9.737125242625487E-2</v>
      </c>
      <c r="AO103" s="195">
        <f t="shared" si="207"/>
        <v>6.0933465594125651E-2</v>
      </c>
      <c r="AP103" s="196">
        <f t="shared" si="208"/>
        <v>6.0933465594125651E-2</v>
      </c>
      <c r="AQ103" s="196">
        <f t="shared" si="209"/>
        <v>0</v>
      </c>
      <c r="AR103" s="197">
        <f t="shared" si="210"/>
        <v>3.6437786832129136E-2</v>
      </c>
      <c r="AS103" s="198">
        <f t="shared" si="211"/>
        <v>1.1976246290478384E-2</v>
      </c>
      <c r="AT103" s="198">
        <f t="shared" si="212"/>
        <v>0</v>
      </c>
      <c r="AU103" s="198">
        <f t="shared" si="213"/>
        <v>2.4461540541650752E-2</v>
      </c>
      <c r="AV103" s="253">
        <f t="shared" si="214"/>
        <v>1.5217608197200187E-4</v>
      </c>
      <c r="AY103" s="448"/>
      <c r="AZ103" s="131" t="s">
        <v>27</v>
      </c>
      <c r="BA103" s="156">
        <v>304125.34599999932</v>
      </c>
      <c r="BB103" s="157">
        <v>272415.05600000027</v>
      </c>
      <c r="BC103" s="158">
        <v>29800.583000000024</v>
      </c>
      <c r="BD103" s="159">
        <v>16035.134000000005</v>
      </c>
      <c r="BE103" s="160">
        <v>16035.134000000005</v>
      </c>
      <c r="BF103" s="160">
        <v>0</v>
      </c>
      <c r="BG103" s="161">
        <v>13765.449000000017</v>
      </c>
      <c r="BH103" s="162">
        <v>2218.752</v>
      </c>
      <c r="BI103" s="162">
        <v>277.43700000000013</v>
      </c>
      <c r="BJ103" s="162">
        <v>11269.260000000004</v>
      </c>
      <c r="BK103" s="268">
        <v>555.70700000000011</v>
      </c>
      <c r="BL103" s="261">
        <f t="shared" si="215"/>
        <v>0.89573282721395042</v>
      </c>
      <c r="BM103" s="194">
        <f t="shared" si="216"/>
        <v>9.7987830978086554E-2</v>
      </c>
      <c r="BN103" s="195">
        <f t="shared" si="217"/>
        <v>5.2725411449264875E-2</v>
      </c>
      <c r="BO103" s="196">
        <f t="shared" si="218"/>
        <v>5.2725411449264875E-2</v>
      </c>
      <c r="BP103" s="196">
        <f t="shared" si="219"/>
        <v>0</v>
      </c>
      <c r="BQ103" s="197">
        <f t="shared" si="220"/>
        <v>4.5262419528821672E-2</v>
      </c>
      <c r="BR103" s="198">
        <f t="shared" si="221"/>
        <v>7.2955182104421012E-3</v>
      </c>
      <c r="BS103" s="198">
        <f t="shared" si="222"/>
        <v>9.1224557127178986E-4</v>
      </c>
      <c r="BT103" s="198">
        <f t="shared" si="223"/>
        <v>3.7054655747107736E-2</v>
      </c>
      <c r="BU103" s="253">
        <f t="shared" si="224"/>
        <v>1.8272301447706412E-3</v>
      </c>
      <c r="DV103" s="451"/>
      <c r="DW103" s="131" t="s">
        <v>27</v>
      </c>
      <c r="DX103" s="156">
        <v>2166.6620000000012</v>
      </c>
      <c r="DY103" s="157">
        <v>2129.8770000000009</v>
      </c>
      <c r="DZ103" s="158">
        <v>31.442000000000007</v>
      </c>
      <c r="EA103" s="159">
        <v>12.556999999999997</v>
      </c>
      <c r="EB103" s="160">
        <v>12.556999999999997</v>
      </c>
      <c r="EC103" s="160">
        <v>0</v>
      </c>
      <c r="ED103" s="161">
        <v>18.885000000000002</v>
      </c>
      <c r="EE103" s="162">
        <v>0</v>
      </c>
      <c r="EF103" s="162">
        <v>0</v>
      </c>
      <c r="EG103" s="162">
        <v>18.885000000000002</v>
      </c>
      <c r="EH103" s="268">
        <v>0</v>
      </c>
      <c r="EI103" s="261">
        <f t="shared" si="225"/>
        <v>0.98302227112489149</v>
      </c>
      <c r="EJ103" s="194">
        <f t="shared" si="226"/>
        <v>1.4511723563712286E-2</v>
      </c>
      <c r="EK103" s="195">
        <f t="shared" si="227"/>
        <v>5.7955509442635675E-3</v>
      </c>
      <c r="EL103" s="196">
        <f t="shared" si="228"/>
        <v>5.7955509442635675E-3</v>
      </c>
      <c r="EM103" s="196">
        <f t="shared" si="229"/>
        <v>0</v>
      </c>
      <c r="EN103" s="197">
        <f t="shared" si="230"/>
        <v>8.716172619448714E-3</v>
      </c>
      <c r="EO103" s="198">
        <f t="shared" si="231"/>
        <v>0</v>
      </c>
      <c r="EP103" s="198">
        <f t="shared" si="232"/>
        <v>0</v>
      </c>
      <c r="EQ103" s="198">
        <f t="shared" si="233"/>
        <v>8.716172619448714E-3</v>
      </c>
      <c r="ER103" s="253">
        <f t="shared" si="234"/>
        <v>0</v>
      </c>
    </row>
    <row r="104" spans="1:148">
      <c r="A104" s="448"/>
      <c r="B104" s="132" t="s">
        <v>28</v>
      </c>
      <c r="C104" s="163">
        <f t="shared" ref="C104:M104" si="247">IF(COUNT(C101:C103)=0,"",SUM(C101:C103))</f>
        <v>4734578.1060000006</v>
      </c>
      <c r="D104" s="164">
        <f t="shared" si="247"/>
        <v>4131031.793999996</v>
      </c>
      <c r="E104" s="165">
        <f t="shared" si="247"/>
        <v>575347.30700000061</v>
      </c>
      <c r="F104" s="166">
        <f t="shared" si="247"/>
        <v>365991.42</v>
      </c>
      <c r="G104" s="167">
        <f t="shared" si="247"/>
        <v>365991.32299999997</v>
      </c>
      <c r="H104" s="167">
        <f t="shared" si="247"/>
        <v>9.7000000000000003E-2</v>
      </c>
      <c r="I104" s="168">
        <f t="shared" si="247"/>
        <v>209355.88699999996</v>
      </c>
      <c r="J104" s="169">
        <f t="shared" si="247"/>
        <v>123018.242</v>
      </c>
      <c r="K104" s="169">
        <f t="shared" si="247"/>
        <v>300.94700000000012</v>
      </c>
      <c r="L104" s="169">
        <f t="shared" si="247"/>
        <v>86036.69799999996</v>
      </c>
      <c r="M104" s="269">
        <f t="shared" si="247"/>
        <v>3008.3559999999998</v>
      </c>
      <c r="N104" s="262">
        <f t="shared" si="195"/>
        <v>0.87252373949958772</v>
      </c>
      <c r="O104" s="199">
        <f t="shared" si="196"/>
        <v>0.12152029053462626</v>
      </c>
      <c r="P104" s="200">
        <f t="shared" si="197"/>
        <v>7.7301802147099252E-2</v>
      </c>
      <c r="Q104" s="201">
        <f t="shared" si="198"/>
        <v>7.7301781659529334E-2</v>
      </c>
      <c r="R104" s="201">
        <f t="shared" si="199"/>
        <v>2.048756992245509E-8</v>
      </c>
      <c r="S104" s="202">
        <f t="shared" si="200"/>
        <v>4.4218488387526865E-2</v>
      </c>
      <c r="T104" s="203">
        <f t="shared" si="201"/>
        <v>2.5982936440335065E-2</v>
      </c>
      <c r="U104" s="203">
        <f t="shared" si="202"/>
        <v>6.3563636138691692E-5</v>
      </c>
      <c r="V104" s="203">
        <f t="shared" si="203"/>
        <v>1.8171988311053103E-2</v>
      </c>
      <c r="W104" s="254">
        <f t="shared" si="204"/>
        <v>6.3540107115090002E-4</v>
      </c>
      <c r="Z104" s="448"/>
      <c r="AA104" s="132" t="s">
        <v>28</v>
      </c>
      <c r="AB104" s="163">
        <f t="shared" ref="AB104:AL104" si="248">IF(COUNT(AB101:AB103)=0,"",SUM(AB101:AB103))</f>
        <v>3861621.4850000008</v>
      </c>
      <c r="AC104" s="164">
        <f t="shared" si="248"/>
        <v>3365574.4619999956</v>
      </c>
      <c r="AD104" s="165">
        <f t="shared" si="248"/>
        <v>473819.40300000052</v>
      </c>
      <c r="AE104" s="166">
        <f t="shared" si="248"/>
        <v>322168.13799999998</v>
      </c>
      <c r="AF104" s="167">
        <f t="shared" si="248"/>
        <v>322168.13799999998</v>
      </c>
      <c r="AG104" s="167">
        <f t="shared" si="248"/>
        <v>0</v>
      </c>
      <c r="AH104" s="168">
        <f t="shared" si="248"/>
        <v>151651.26499999993</v>
      </c>
      <c r="AI104" s="169">
        <f t="shared" si="248"/>
        <v>94267.233999999982</v>
      </c>
      <c r="AJ104" s="169">
        <f t="shared" si="248"/>
        <v>7.1229999999999984</v>
      </c>
      <c r="AK104" s="169">
        <f t="shared" si="248"/>
        <v>57376.907999999952</v>
      </c>
      <c r="AL104" s="269">
        <f t="shared" si="248"/>
        <v>879.38299999999981</v>
      </c>
      <c r="AM104" s="262">
        <f t="shared" si="205"/>
        <v>0.87154436939849245</v>
      </c>
      <c r="AN104" s="199">
        <f t="shared" si="206"/>
        <v>0.12269959778308008</v>
      </c>
      <c r="AO104" s="200">
        <f t="shared" si="207"/>
        <v>8.3428202181757824E-2</v>
      </c>
      <c r="AP104" s="201">
        <f t="shared" si="208"/>
        <v>8.3428202181757824E-2</v>
      </c>
      <c r="AQ104" s="201">
        <f t="shared" si="209"/>
        <v>0</v>
      </c>
      <c r="AR104" s="202">
        <f t="shared" si="210"/>
        <v>3.9271395601322097E-2</v>
      </c>
      <c r="AS104" s="203">
        <f t="shared" si="211"/>
        <v>2.4411308660408481E-2</v>
      </c>
      <c r="AT104" s="203">
        <f t="shared" si="212"/>
        <v>1.8445619353601656E-6</v>
      </c>
      <c r="AU104" s="203">
        <f t="shared" si="213"/>
        <v>1.4858242378978254E-2</v>
      </c>
      <c r="AV104" s="254">
        <f t="shared" si="214"/>
        <v>2.2772376925492469E-4</v>
      </c>
      <c r="AY104" s="448"/>
      <c r="AZ104" s="132" t="s">
        <v>28</v>
      </c>
      <c r="BA104" s="163">
        <f t="shared" ref="BA104:BK104" si="249">IF(COUNT(BA101:BA103)=0,"",SUM(BA101:BA103))</f>
        <v>872956.62099999911</v>
      </c>
      <c r="BB104" s="164">
        <f t="shared" si="249"/>
        <v>765457.33200000029</v>
      </c>
      <c r="BC104" s="165">
        <f t="shared" si="249"/>
        <v>101527.90400000005</v>
      </c>
      <c r="BD104" s="166">
        <f t="shared" si="249"/>
        <v>43823.282000000007</v>
      </c>
      <c r="BE104" s="167">
        <f t="shared" si="249"/>
        <v>43823.185000000012</v>
      </c>
      <c r="BF104" s="167">
        <f t="shared" si="249"/>
        <v>9.7000000000000003E-2</v>
      </c>
      <c r="BG104" s="168">
        <f t="shared" si="249"/>
        <v>57704.622000000032</v>
      </c>
      <c r="BH104" s="169">
        <f t="shared" si="249"/>
        <v>28751.008000000009</v>
      </c>
      <c r="BI104" s="169">
        <f t="shared" si="249"/>
        <v>293.82400000000013</v>
      </c>
      <c r="BJ104" s="169">
        <f t="shared" si="249"/>
        <v>28659.790000000008</v>
      </c>
      <c r="BK104" s="269">
        <f t="shared" si="249"/>
        <v>2128.973</v>
      </c>
      <c r="BL104" s="262">
        <f t="shared" si="215"/>
        <v>0.87685609294439504</v>
      </c>
      <c r="BM104" s="199">
        <f t="shared" si="216"/>
        <v>0.11630349270241706</v>
      </c>
      <c r="BN104" s="200">
        <f t="shared" si="217"/>
        <v>5.0200984729114106E-2</v>
      </c>
      <c r="BO104" s="201">
        <f t="shared" si="218"/>
        <v>5.0200873612481663E-2</v>
      </c>
      <c r="BP104" s="201">
        <f t="shared" si="219"/>
        <v>1.1111663244948354E-7</v>
      </c>
      <c r="BQ104" s="202">
        <f t="shared" si="220"/>
        <v>6.6102507973302943E-2</v>
      </c>
      <c r="BR104" s="203">
        <f t="shared" si="221"/>
        <v>3.2935208128743933E-2</v>
      </c>
      <c r="BS104" s="203">
        <f t="shared" si="222"/>
        <v>3.3658488054471198E-4</v>
      </c>
      <c r="BT104" s="203">
        <f t="shared" si="223"/>
        <v>3.2830714964014275E-2</v>
      </c>
      <c r="BU104" s="254">
        <f t="shared" si="224"/>
        <v>2.4388073230502505E-3</v>
      </c>
      <c r="DV104" s="451"/>
      <c r="DW104" s="132" t="s">
        <v>28</v>
      </c>
      <c r="DX104" s="163">
        <f t="shared" ref="DX104:EH104" si="250">IF(COUNT(DX101:DX103)=0,"",SUM(DX101:DX103))</f>
        <v>13601.563000000006</v>
      </c>
      <c r="DY104" s="164">
        <f t="shared" si="250"/>
        <v>12937.034000000007</v>
      </c>
      <c r="DZ104" s="165">
        <f t="shared" si="250"/>
        <v>558.22099999999978</v>
      </c>
      <c r="EA104" s="166">
        <f t="shared" si="250"/>
        <v>332.548</v>
      </c>
      <c r="EB104" s="167">
        <f t="shared" si="250"/>
        <v>332.548</v>
      </c>
      <c r="EC104" s="167">
        <f t="shared" si="250"/>
        <v>0</v>
      </c>
      <c r="ED104" s="168">
        <f t="shared" si="250"/>
        <v>225.673</v>
      </c>
      <c r="EE104" s="169">
        <f t="shared" si="250"/>
        <v>39.371999999999993</v>
      </c>
      <c r="EF104" s="169">
        <f t="shared" si="250"/>
        <v>0.222</v>
      </c>
      <c r="EG104" s="169">
        <f t="shared" si="250"/>
        <v>186.07900000000001</v>
      </c>
      <c r="EH104" s="269">
        <f t="shared" si="250"/>
        <v>55.748000000000005</v>
      </c>
      <c r="EI104" s="262">
        <f t="shared" si="225"/>
        <v>0.9511431884703252</v>
      </c>
      <c r="EJ104" s="199">
        <f t="shared" si="226"/>
        <v>4.104094507373892E-2</v>
      </c>
      <c r="EK104" s="200">
        <f t="shared" si="227"/>
        <v>2.4449248957638166E-2</v>
      </c>
      <c r="EL104" s="201">
        <f t="shared" si="228"/>
        <v>2.4449248957638166E-2</v>
      </c>
      <c r="EM104" s="201">
        <f t="shared" si="229"/>
        <v>0</v>
      </c>
      <c r="EN104" s="202">
        <f t="shared" si="230"/>
        <v>1.6591696116100767E-2</v>
      </c>
      <c r="EO104" s="203">
        <f t="shared" si="231"/>
        <v>2.8946673261006826E-3</v>
      </c>
      <c r="EP104" s="203">
        <f t="shared" si="232"/>
        <v>1.6321653621719793E-5</v>
      </c>
      <c r="EQ104" s="203">
        <f t="shared" si="233"/>
        <v>1.3680707136378365E-2</v>
      </c>
      <c r="ER104" s="254">
        <f t="shared" si="234"/>
        <v>4.0986466040704283E-3</v>
      </c>
    </row>
    <row r="105" spans="1:148" ht="14.5" thickBot="1">
      <c r="A105" s="449"/>
      <c r="B105" s="133" t="s">
        <v>55</v>
      </c>
      <c r="C105" s="177">
        <f t="shared" ref="C105:M105" si="251">SUM(C104,C100,C96,C92)</f>
        <v>15769309.719999995</v>
      </c>
      <c r="D105" s="178">
        <f t="shared" si="251"/>
        <v>13767786.002999997</v>
      </c>
      <c r="E105" s="179">
        <f t="shared" si="251"/>
        <v>1908610.3440000007</v>
      </c>
      <c r="F105" s="180">
        <f t="shared" si="251"/>
        <v>978741.26000000013</v>
      </c>
      <c r="G105" s="181">
        <f t="shared" si="251"/>
        <v>978594.74500000011</v>
      </c>
      <c r="H105" s="181">
        <f t="shared" si="251"/>
        <v>146.51499999999999</v>
      </c>
      <c r="I105" s="182">
        <f t="shared" si="251"/>
        <v>929869.08399999957</v>
      </c>
      <c r="J105" s="183">
        <f t="shared" si="251"/>
        <v>603128.52199999965</v>
      </c>
      <c r="K105" s="183">
        <f t="shared" si="251"/>
        <v>1944.65</v>
      </c>
      <c r="L105" s="183">
        <f t="shared" si="251"/>
        <v>324795.91200000001</v>
      </c>
      <c r="M105" s="271">
        <f t="shared" si="251"/>
        <v>10654.052</v>
      </c>
      <c r="N105" s="264">
        <f t="shared" si="195"/>
        <v>0.8730747412195542</v>
      </c>
      <c r="O105" s="209">
        <f t="shared" si="196"/>
        <v>0.12103322072362729</v>
      </c>
      <c r="P105" s="210">
        <f t="shared" si="197"/>
        <v>6.2066208184032065E-2</v>
      </c>
      <c r="Q105" s="211">
        <f t="shared" si="198"/>
        <v>6.2056917035427497E-2</v>
      </c>
      <c r="R105" s="211">
        <f t="shared" si="199"/>
        <v>9.291148604569359E-6</v>
      </c>
      <c r="S105" s="212">
        <f t="shared" si="200"/>
        <v>5.8967012539595159E-2</v>
      </c>
      <c r="T105" s="213">
        <f t="shared" si="201"/>
        <v>3.824698307720218E-2</v>
      </c>
      <c r="U105" s="213">
        <f t="shared" si="202"/>
        <v>1.2331865088131459E-4</v>
      </c>
      <c r="V105" s="213">
        <f t="shared" si="203"/>
        <v>2.0596710811511675E-2</v>
      </c>
      <c r="W105" s="256">
        <f t="shared" si="204"/>
        <v>6.7561942717680372E-4</v>
      </c>
      <c r="Z105" s="449"/>
      <c r="AA105" s="133" t="s">
        <v>55</v>
      </c>
      <c r="AB105" s="177">
        <f t="shared" ref="AB105:AL105" si="252">SUM(AB104,AB100,AB96,AB92)</f>
        <v>12656375.785999997</v>
      </c>
      <c r="AC105" s="178">
        <f t="shared" si="252"/>
        <v>11138163.029999997</v>
      </c>
      <c r="AD105" s="179">
        <f t="shared" si="252"/>
        <v>1447803.1420000005</v>
      </c>
      <c r="AE105" s="180">
        <f t="shared" si="252"/>
        <v>773102.35000000009</v>
      </c>
      <c r="AF105" s="181">
        <f t="shared" si="252"/>
        <v>772955.93200000003</v>
      </c>
      <c r="AG105" s="181">
        <f t="shared" si="252"/>
        <v>146.41799999999998</v>
      </c>
      <c r="AH105" s="182">
        <f t="shared" si="252"/>
        <v>674700.79199999955</v>
      </c>
      <c r="AI105" s="183">
        <f t="shared" si="252"/>
        <v>440984.57999999973</v>
      </c>
      <c r="AJ105" s="183">
        <f t="shared" si="252"/>
        <v>1027.241</v>
      </c>
      <c r="AK105" s="183">
        <f t="shared" si="252"/>
        <v>232688.97100000002</v>
      </c>
      <c r="AL105" s="271">
        <f t="shared" si="252"/>
        <v>4033.1590000000001</v>
      </c>
      <c r="AM105" s="264">
        <f t="shared" si="205"/>
        <v>0.88004364111253808</v>
      </c>
      <c r="AN105" s="209">
        <f t="shared" si="206"/>
        <v>0.11439318541738508</v>
      </c>
      <c r="AO105" s="210">
        <f t="shared" si="207"/>
        <v>6.1084023030919851E-2</v>
      </c>
      <c r="AP105" s="211">
        <f t="shared" si="208"/>
        <v>6.1072454316267587E-2</v>
      </c>
      <c r="AQ105" s="211">
        <f t="shared" si="209"/>
        <v>1.1568714652259459E-5</v>
      </c>
      <c r="AR105" s="212">
        <f t="shared" si="210"/>
        <v>5.3309162386465166E-2</v>
      </c>
      <c r="AS105" s="213">
        <f t="shared" si="211"/>
        <v>3.4842879782994447E-2</v>
      </c>
      <c r="AT105" s="213">
        <f t="shared" si="212"/>
        <v>8.1163914328167712E-5</v>
      </c>
      <c r="AU105" s="213">
        <f t="shared" si="213"/>
        <v>1.8385118689142568E-2</v>
      </c>
      <c r="AV105" s="256">
        <f t="shared" si="214"/>
        <v>3.1866618597571416E-4</v>
      </c>
      <c r="AY105" s="449"/>
      <c r="AZ105" s="133" t="s">
        <v>55</v>
      </c>
      <c r="BA105" s="177">
        <f t="shared" ref="BA105:BK105" si="253">SUM(BA104,BA100,BA96,BA92)</f>
        <v>3112933.9339999976</v>
      </c>
      <c r="BB105" s="178">
        <f t="shared" si="253"/>
        <v>2629622.9730000002</v>
      </c>
      <c r="BC105" s="179">
        <f t="shared" si="253"/>
        <v>460807.20200000011</v>
      </c>
      <c r="BD105" s="180">
        <f t="shared" si="253"/>
        <v>205638.91000000006</v>
      </c>
      <c r="BE105" s="181">
        <f t="shared" si="253"/>
        <v>205638.81300000005</v>
      </c>
      <c r="BF105" s="181">
        <f t="shared" si="253"/>
        <v>9.7000000000000003E-2</v>
      </c>
      <c r="BG105" s="182">
        <f t="shared" si="253"/>
        <v>255168.29200000002</v>
      </c>
      <c r="BH105" s="183">
        <f t="shared" si="253"/>
        <v>162143.94200000004</v>
      </c>
      <c r="BI105" s="183">
        <f t="shared" si="253"/>
        <v>917.40900000000011</v>
      </c>
      <c r="BJ105" s="183">
        <f t="shared" si="253"/>
        <v>92106.941000000006</v>
      </c>
      <c r="BK105" s="271">
        <f t="shared" si="253"/>
        <v>6620.893</v>
      </c>
      <c r="BL105" s="264">
        <f t="shared" si="215"/>
        <v>0.84474101563120496</v>
      </c>
      <c r="BM105" s="209">
        <f t="shared" si="216"/>
        <v>0.14802986885361907</v>
      </c>
      <c r="BN105" s="210">
        <f t="shared" si="217"/>
        <v>6.6059516314810496E-2</v>
      </c>
      <c r="BO105" s="211">
        <f t="shared" si="218"/>
        <v>6.6059485154496125E-2</v>
      </c>
      <c r="BP105" s="211">
        <f t="shared" si="219"/>
        <v>3.1160314371130526E-8</v>
      </c>
      <c r="BQ105" s="212">
        <f t="shared" si="220"/>
        <v>8.1970352538808564E-2</v>
      </c>
      <c r="BR105" s="213">
        <f t="shared" si="221"/>
        <v>5.2087177382416035E-2</v>
      </c>
      <c r="BS105" s="213">
        <f t="shared" si="222"/>
        <v>2.9470879223612872E-4</v>
      </c>
      <c r="BT105" s="213">
        <f t="shared" si="223"/>
        <v>2.9588466364156407E-2</v>
      </c>
      <c r="BU105" s="256">
        <f t="shared" si="224"/>
        <v>2.1268980133775E-3</v>
      </c>
      <c r="DV105" s="452"/>
      <c r="DW105" s="133" t="s">
        <v>55</v>
      </c>
      <c r="DX105" s="177">
        <f t="shared" ref="DX105:EH105" si="254">SUM(DX104,DX100,DX96,DX92)</f>
        <v>138293.77099999998</v>
      </c>
      <c r="DY105" s="178">
        <f t="shared" si="254"/>
        <v>128852.34599999998</v>
      </c>
      <c r="DZ105" s="179">
        <f t="shared" si="254"/>
        <v>8691.5139999999992</v>
      </c>
      <c r="EA105" s="180">
        <f t="shared" si="254"/>
        <v>5882.7269999999999</v>
      </c>
      <c r="EB105" s="181">
        <f t="shared" si="254"/>
        <v>5882.7269999999999</v>
      </c>
      <c r="EC105" s="181">
        <f t="shared" si="254"/>
        <v>0</v>
      </c>
      <c r="ED105" s="182">
        <f t="shared" si="254"/>
        <v>2808.7869999999994</v>
      </c>
      <c r="EE105" s="183">
        <f t="shared" si="254"/>
        <v>1546.78</v>
      </c>
      <c r="EF105" s="183">
        <f t="shared" si="254"/>
        <v>0.222</v>
      </c>
      <c r="EG105" s="183">
        <f t="shared" si="254"/>
        <v>1261.7849999999999</v>
      </c>
      <c r="EH105" s="271">
        <f t="shared" si="254"/>
        <v>159.988</v>
      </c>
      <c r="EI105" s="264">
        <f t="shared" si="225"/>
        <v>0.93172920998733921</v>
      </c>
      <c r="EJ105" s="209">
        <f t="shared" si="226"/>
        <v>6.2848195816426186E-2</v>
      </c>
      <c r="EK105" s="210">
        <f t="shared" si="227"/>
        <v>4.2537902882118971E-2</v>
      </c>
      <c r="EL105" s="211">
        <f t="shared" si="228"/>
        <v>4.2537902882118971E-2</v>
      </c>
      <c r="EM105" s="211">
        <f t="shared" si="229"/>
        <v>0</v>
      </c>
      <c r="EN105" s="212">
        <f t="shared" si="230"/>
        <v>2.0310292934307212E-2</v>
      </c>
      <c r="EO105" s="213">
        <f t="shared" si="231"/>
        <v>1.1184740923725336E-2</v>
      </c>
      <c r="EP105" s="213">
        <f t="shared" si="232"/>
        <v>1.605278375119296E-6</v>
      </c>
      <c r="EQ105" s="213">
        <f t="shared" si="233"/>
        <v>9.1239467322067596E-3</v>
      </c>
      <c r="ER105" s="256">
        <f t="shared" si="234"/>
        <v>1.1568706156693061E-3</v>
      </c>
    </row>
    <row r="107" spans="1:148" ht="14.5" thickBot="1"/>
    <row r="108" spans="1:148" ht="16.399999999999999" customHeight="1" thickBot="1">
      <c r="A108" s="465" t="s">
        <v>63</v>
      </c>
      <c r="B108" s="466"/>
      <c r="C108" s="469" t="s">
        <v>61</v>
      </c>
      <c r="D108" s="470"/>
      <c r="E108" s="470"/>
      <c r="F108" s="470"/>
      <c r="G108" s="470"/>
      <c r="H108" s="470"/>
      <c r="I108" s="470"/>
      <c r="J108" s="470"/>
      <c r="K108" s="470"/>
      <c r="L108" s="470"/>
      <c r="M108" s="471"/>
      <c r="N108" s="470" t="s">
        <v>62</v>
      </c>
      <c r="O108" s="470"/>
      <c r="P108" s="470"/>
      <c r="Q108" s="470"/>
      <c r="R108" s="470"/>
      <c r="S108" s="470"/>
      <c r="T108" s="470"/>
      <c r="U108" s="470"/>
      <c r="V108" s="470"/>
      <c r="W108" s="472"/>
      <c r="Z108" s="465" t="s">
        <v>64</v>
      </c>
      <c r="AA108" s="466"/>
      <c r="AB108" s="469" t="s">
        <v>61</v>
      </c>
      <c r="AC108" s="470"/>
      <c r="AD108" s="470"/>
      <c r="AE108" s="470"/>
      <c r="AF108" s="470"/>
      <c r="AG108" s="470"/>
      <c r="AH108" s="470"/>
      <c r="AI108" s="470"/>
      <c r="AJ108" s="470"/>
      <c r="AK108" s="470"/>
      <c r="AL108" s="471"/>
      <c r="AM108" s="470" t="s">
        <v>62</v>
      </c>
      <c r="AN108" s="470"/>
      <c r="AO108" s="470"/>
      <c r="AP108" s="470"/>
      <c r="AQ108" s="470"/>
      <c r="AR108" s="470"/>
      <c r="AS108" s="470"/>
      <c r="AT108" s="470"/>
      <c r="AU108" s="470"/>
      <c r="AV108" s="472"/>
      <c r="AY108" s="465" t="s">
        <v>65</v>
      </c>
      <c r="AZ108" s="466"/>
      <c r="BA108" s="469" t="s">
        <v>61</v>
      </c>
      <c r="BB108" s="470"/>
      <c r="BC108" s="470"/>
      <c r="BD108" s="470"/>
      <c r="BE108" s="470"/>
      <c r="BF108" s="470"/>
      <c r="BG108" s="470"/>
      <c r="BH108" s="470"/>
      <c r="BI108" s="470"/>
      <c r="BJ108" s="470"/>
      <c r="BK108" s="471"/>
      <c r="BL108" s="470" t="s">
        <v>62</v>
      </c>
      <c r="BM108" s="470"/>
      <c r="BN108" s="470"/>
      <c r="BO108" s="470"/>
      <c r="BP108" s="470"/>
      <c r="BQ108" s="470"/>
      <c r="BR108" s="470"/>
      <c r="BS108" s="470"/>
      <c r="BT108" s="470"/>
      <c r="BU108" s="472"/>
      <c r="DV108" s="453" t="s">
        <v>66</v>
      </c>
      <c r="DW108" s="454"/>
      <c r="DX108" s="460" t="s">
        <v>61</v>
      </c>
      <c r="DY108" s="461"/>
      <c r="DZ108" s="461"/>
      <c r="EA108" s="461"/>
      <c r="EB108" s="461"/>
      <c r="EC108" s="461"/>
      <c r="ED108" s="461"/>
      <c r="EE108" s="461"/>
      <c r="EF108" s="461"/>
      <c r="EG108" s="461"/>
      <c r="EH108" s="462"/>
      <c r="EI108" s="463" t="s">
        <v>62</v>
      </c>
      <c r="EJ108" s="461"/>
      <c r="EK108" s="461"/>
      <c r="EL108" s="461"/>
      <c r="EM108" s="461"/>
      <c r="EN108" s="461"/>
      <c r="EO108" s="461"/>
      <c r="EP108" s="461"/>
      <c r="EQ108" s="461"/>
      <c r="ER108" s="464"/>
    </row>
    <row r="109" spans="1:148" ht="66" thickBot="1">
      <c r="A109" s="467"/>
      <c r="B109" s="468"/>
      <c r="C109" s="135" t="s">
        <v>52</v>
      </c>
      <c r="D109" s="136" t="s">
        <v>53</v>
      </c>
      <c r="E109" s="137" t="s">
        <v>51</v>
      </c>
      <c r="F109" s="138" t="s">
        <v>30</v>
      </c>
      <c r="G109" s="139" t="s">
        <v>59</v>
      </c>
      <c r="H109" s="139" t="s">
        <v>56</v>
      </c>
      <c r="I109" s="140" t="s">
        <v>31</v>
      </c>
      <c r="J109" s="141" t="s">
        <v>57</v>
      </c>
      <c r="K109" s="141" t="s">
        <v>58</v>
      </c>
      <c r="L109" s="141" t="s">
        <v>54</v>
      </c>
      <c r="M109" s="265" t="s">
        <v>60</v>
      </c>
      <c r="N109" s="258" t="s">
        <v>53</v>
      </c>
      <c r="O109" s="137" t="s">
        <v>51</v>
      </c>
      <c r="P109" s="138" t="s">
        <v>30</v>
      </c>
      <c r="Q109" s="139" t="s">
        <v>59</v>
      </c>
      <c r="R109" s="139" t="s">
        <v>56</v>
      </c>
      <c r="S109" s="140" t="s">
        <v>31</v>
      </c>
      <c r="T109" s="141" t="s">
        <v>57</v>
      </c>
      <c r="U109" s="141" t="s">
        <v>58</v>
      </c>
      <c r="V109" s="141" t="s">
        <v>54</v>
      </c>
      <c r="W109" s="250" t="s">
        <v>60</v>
      </c>
      <c r="Z109" s="467"/>
      <c r="AA109" s="468"/>
      <c r="AB109" s="135" t="s">
        <v>52</v>
      </c>
      <c r="AC109" s="136" t="s">
        <v>53</v>
      </c>
      <c r="AD109" s="137" t="s">
        <v>51</v>
      </c>
      <c r="AE109" s="138" t="s">
        <v>30</v>
      </c>
      <c r="AF109" s="139" t="s">
        <v>59</v>
      </c>
      <c r="AG109" s="139" t="s">
        <v>56</v>
      </c>
      <c r="AH109" s="140" t="s">
        <v>31</v>
      </c>
      <c r="AI109" s="141" t="s">
        <v>57</v>
      </c>
      <c r="AJ109" s="141" t="s">
        <v>58</v>
      </c>
      <c r="AK109" s="141" t="s">
        <v>54</v>
      </c>
      <c r="AL109" s="265" t="s">
        <v>60</v>
      </c>
      <c r="AM109" s="258" t="s">
        <v>53</v>
      </c>
      <c r="AN109" s="137" t="s">
        <v>51</v>
      </c>
      <c r="AO109" s="138" t="s">
        <v>30</v>
      </c>
      <c r="AP109" s="139" t="s">
        <v>59</v>
      </c>
      <c r="AQ109" s="139" t="s">
        <v>56</v>
      </c>
      <c r="AR109" s="140" t="s">
        <v>31</v>
      </c>
      <c r="AS109" s="141" t="s">
        <v>57</v>
      </c>
      <c r="AT109" s="141" t="s">
        <v>58</v>
      </c>
      <c r="AU109" s="141" t="s">
        <v>54</v>
      </c>
      <c r="AV109" s="250" t="s">
        <v>60</v>
      </c>
      <c r="AY109" s="467"/>
      <c r="AZ109" s="468"/>
      <c r="BA109" s="135" t="s">
        <v>52</v>
      </c>
      <c r="BB109" s="136" t="s">
        <v>53</v>
      </c>
      <c r="BC109" s="137" t="s">
        <v>51</v>
      </c>
      <c r="BD109" s="138" t="s">
        <v>30</v>
      </c>
      <c r="BE109" s="139" t="s">
        <v>59</v>
      </c>
      <c r="BF109" s="139" t="s">
        <v>56</v>
      </c>
      <c r="BG109" s="140" t="s">
        <v>31</v>
      </c>
      <c r="BH109" s="141" t="s">
        <v>57</v>
      </c>
      <c r="BI109" s="141" t="s">
        <v>58</v>
      </c>
      <c r="BJ109" s="141" t="s">
        <v>54</v>
      </c>
      <c r="BK109" s="265" t="s">
        <v>60</v>
      </c>
      <c r="BL109" s="258" t="s">
        <v>53</v>
      </c>
      <c r="BM109" s="137" t="s">
        <v>51</v>
      </c>
      <c r="BN109" s="138" t="s">
        <v>30</v>
      </c>
      <c r="BO109" s="139" t="s">
        <v>59</v>
      </c>
      <c r="BP109" s="139" t="s">
        <v>56</v>
      </c>
      <c r="BQ109" s="140" t="s">
        <v>31</v>
      </c>
      <c r="BR109" s="141" t="s">
        <v>57</v>
      </c>
      <c r="BS109" s="141" t="s">
        <v>58</v>
      </c>
      <c r="BT109" s="141" t="s">
        <v>54</v>
      </c>
      <c r="BU109" s="250" t="s">
        <v>60</v>
      </c>
      <c r="DV109" s="455"/>
      <c r="DW109" s="456"/>
      <c r="DX109" s="135" t="s">
        <v>52</v>
      </c>
      <c r="DY109" s="136" t="s">
        <v>53</v>
      </c>
      <c r="DZ109" s="137" t="s">
        <v>51</v>
      </c>
      <c r="EA109" s="138" t="s">
        <v>30</v>
      </c>
      <c r="EB109" s="139" t="s">
        <v>59</v>
      </c>
      <c r="EC109" s="139" t="s">
        <v>56</v>
      </c>
      <c r="ED109" s="140" t="s">
        <v>31</v>
      </c>
      <c r="EE109" s="141" t="s">
        <v>57</v>
      </c>
      <c r="EF109" s="141" t="s">
        <v>58</v>
      </c>
      <c r="EG109" s="141" t="s">
        <v>54</v>
      </c>
      <c r="EH109" s="265" t="s">
        <v>60</v>
      </c>
      <c r="EI109" s="258" t="s">
        <v>53</v>
      </c>
      <c r="EJ109" s="137" t="s">
        <v>51</v>
      </c>
      <c r="EK109" s="138" t="s">
        <v>30</v>
      </c>
      <c r="EL109" s="139" t="s">
        <v>59</v>
      </c>
      <c r="EM109" s="139" t="s">
        <v>56</v>
      </c>
      <c r="EN109" s="140" t="s">
        <v>31</v>
      </c>
      <c r="EO109" s="141" t="s">
        <v>57</v>
      </c>
      <c r="EP109" s="141" t="s">
        <v>58</v>
      </c>
      <c r="EQ109" s="141" t="s">
        <v>54</v>
      </c>
      <c r="ER109" s="250" t="s">
        <v>60</v>
      </c>
    </row>
    <row r="110" spans="1:148" ht="14.25" customHeight="1">
      <c r="A110" s="447">
        <v>2021</v>
      </c>
      <c r="B110" s="134" t="s">
        <v>13</v>
      </c>
      <c r="C110" s="142">
        <v>1194893.6580000392</v>
      </c>
      <c r="D110" s="143">
        <v>1126595.2650000528</v>
      </c>
      <c r="E110" s="144">
        <v>63135.25799999915</v>
      </c>
      <c r="F110" s="145">
        <v>32093.297999999995</v>
      </c>
      <c r="G110" s="146">
        <v>32093.297999999995</v>
      </c>
      <c r="H110" s="146">
        <v>0</v>
      </c>
      <c r="I110" s="147">
        <v>31042.131000000321</v>
      </c>
      <c r="J110" s="148">
        <v>20652.70900000025</v>
      </c>
      <c r="K110" s="148">
        <v>0</v>
      </c>
      <c r="L110" s="148">
        <v>10389.662000000078</v>
      </c>
      <c r="M110" s="266">
        <v>549.95300000000009</v>
      </c>
      <c r="N110" s="259">
        <f t="shared" ref="N110:N126" si="255">IF(AND(ISNUMBER($C110),ISNUMBER(D110)),IF($C110=0,0,D110/$C110),"")</f>
        <v>0.94284144656495938</v>
      </c>
      <c r="O110" s="184">
        <f t="shared" ref="O110:O126" si="256">IF(AND(ISNUMBER($C110),ISNUMBER(E110)),IF($C110=0,0,E110/$C110),"")</f>
        <v>5.2837553850333584E-2</v>
      </c>
      <c r="P110" s="185">
        <f t="shared" ref="P110:P126" si="257">IF(AND(ISNUMBER($C110),ISNUMBER(F110)),IF($C110=0,0,F110/$C110),"")</f>
        <v>2.6858706450678092E-2</v>
      </c>
      <c r="Q110" s="186">
        <f t="shared" ref="Q110:Q126" si="258">IF(AND(ISNUMBER($C110),ISNUMBER(G110)),IF($C110=0,0,G110/$C110),"")</f>
        <v>2.6858706450678092E-2</v>
      </c>
      <c r="R110" s="186">
        <f t="shared" ref="R110:R126" si="259">IF(AND(ISNUMBER($C110),ISNUMBER(H110)),IF($C110=0,0,H110/$C110),"")</f>
        <v>0</v>
      </c>
      <c r="S110" s="187">
        <f t="shared" ref="S110:S126" si="260">IF(AND(ISNUMBER($C110),ISNUMBER(I110)),IF($C110=0,0,I110/$C110),"")</f>
        <v>2.597899050862592E-2</v>
      </c>
      <c r="T110" s="188">
        <f t="shared" ref="T110:T126" si="261">IF(AND(ISNUMBER($C110),ISNUMBER(J110)),IF($C110=0,0,J110/$C110),"")</f>
        <v>1.7284139774051403E-2</v>
      </c>
      <c r="U110" s="188">
        <f t="shared" ref="U110:U126" si="262">IF(AND(ISNUMBER($C110),ISNUMBER(K110)),IF($C110=0,0,K110/$C110),"")</f>
        <v>0</v>
      </c>
      <c r="V110" s="188">
        <f t="shared" ref="V110:V126" si="263">IF(AND(ISNUMBER($C110),ISNUMBER(L110)),IF($C110=0,0,L110/$C110),"")</f>
        <v>8.6950515892684887E-3</v>
      </c>
      <c r="W110" s="251">
        <f t="shared" ref="W110:W126" si="264">IF(AND(ISNUMBER($C110),ISNUMBER(M110)),IF($C110=0,0,M110/$C110),"")</f>
        <v>4.6025267296211732E-4</v>
      </c>
      <c r="Z110" s="447">
        <v>2021</v>
      </c>
      <c r="AA110" s="134" t="s">
        <v>13</v>
      </c>
      <c r="AB110" s="142">
        <v>980524.56700003531</v>
      </c>
      <c r="AC110" s="143">
        <v>924528.20500004734</v>
      </c>
      <c r="AD110" s="144">
        <v>52027.404999999642</v>
      </c>
      <c r="AE110" s="145">
        <v>28644.190999999966</v>
      </c>
      <c r="AF110" s="146">
        <v>28644.190999999966</v>
      </c>
      <c r="AG110" s="146">
        <v>0</v>
      </c>
      <c r="AH110" s="147">
        <v>23383.3660000001</v>
      </c>
      <c r="AI110" s="148">
        <v>16888.139000000167</v>
      </c>
      <c r="AJ110" s="148">
        <v>0</v>
      </c>
      <c r="AK110" s="148">
        <v>6495.4690000000301</v>
      </c>
      <c r="AL110" s="266">
        <v>23.495999999999999</v>
      </c>
      <c r="AM110" s="259">
        <f t="shared" ref="AM110:AM126" si="265">IF(AND(ISNUMBER($AB110),ISNUMBER(AC110)),IF($AB110=0,0,AC110/$AB110),"")</f>
        <v>0.94289142374952251</v>
      </c>
      <c r="AN110" s="184">
        <f t="shared" ref="AN110:AN126" si="266">IF(AND(ISNUMBER($AB110),ISNUMBER(AD110)),IF($AB110=0,0,AD110/$AB110),"")</f>
        <v>5.3060786798213661E-2</v>
      </c>
      <c r="AO110" s="185">
        <f t="shared" ref="AO110:AO126" si="267">IF(AND(ISNUMBER($AB110),ISNUMBER(AE110)),IF($AB110=0,0,AE110/$AB110),"")</f>
        <v>2.9213129343243608E-2</v>
      </c>
      <c r="AP110" s="186">
        <f t="shared" ref="AP110:AP126" si="268">IF(AND(ISNUMBER($AB110),ISNUMBER(AF110)),IF($AB110=0,0,AF110/$AB110),"")</f>
        <v>2.9213129343243608E-2</v>
      </c>
      <c r="AQ110" s="186">
        <f t="shared" ref="AQ110:AQ126" si="269">IF(AND(ISNUMBER($AB110),ISNUMBER(AG110)),IF($AB110=0,0,AG110/$AB110),"")</f>
        <v>0</v>
      </c>
      <c r="AR110" s="187">
        <f t="shared" ref="AR110:AR126" si="270">IF(AND(ISNUMBER($AB110),ISNUMBER(AH110)),IF($AB110=0,0,AH110/$AB110),"")</f>
        <v>2.3847812474033867E-2</v>
      </c>
      <c r="AS110" s="188">
        <f t="shared" ref="AS110:AS126" si="271">IF(AND(ISNUMBER($AB110),ISNUMBER(AI110)),IF($AB110=0,0,AI110/$AB110),"")</f>
        <v>1.7223575592471167E-2</v>
      </c>
      <c r="AT110" s="188">
        <f t="shared" ref="AT110:AT126" si="272">IF(AND(ISNUMBER($AB110),ISNUMBER(AJ110)),IF($AB110=0,0,AJ110/$AB110),"")</f>
        <v>0</v>
      </c>
      <c r="AU110" s="188">
        <f t="shared" ref="AU110:AU126" si="273">IF(AND(ISNUMBER($AB110),ISNUMBER(AK110)),IF($AB110=0,0,AK110/$AB110),"")</f>
        <v>6.6244836882295025E-3</v>
      </c>
      <c r="AV110" s="251">
        <f t="shared" ref="AV110:AV126" si="274">IF(AND(ISNUMBER($AB110),ISNUMBER(AL110)),IF($AB110=0,0,AL110/$AB110),"")</f>
        <v>2.3962683639724808E-5</v>
      </c>
      <c r="AY110" s="447">
        <v>2021</v>
      </c>
      <c r="AZ110" s="134" t="s">
        <v>13</v>
      </c>
      <c r="BA110" s="142">
        <v>214369.09100000016</v>
      </c>
      <c r="BB110" s="143">
        <v>202067.05999999953</v>
      </c>
      <c r="BC110" s="144">
        <v>11107.85299999999</v>
      </c>
      <c r="BD110" s="145">
        <v>3449.1069999999922</v>
      </c>
      <c r="BE110" s="146">
        <v>3449.1069999999922</v>
      </c>
      <c r="BF110" s="146">
        <v>0</v>
      </c>
      <c r="BG110" s="147">
        <v>7658.7650000000131</v>
      </c>
      <c r="BH110" s="148">
        <v>3764.5700000000111</v>
      </c>
      <c r="BI110" s="148">
        <v>0</v>
      </c>
      <c r="BJ110" s="148">
        <v>3894.1930000000016</v>
      </c>
      <c r="BK110" s="266">
        <v>526.45700000000022</v>
      </c>
      <c r="BL110" s="259">
        <f t="shared" ref="BL110:BL126" si="275">IF(AND(ISNUMBER($BA110),ISNUMBER(BB110)),IF($BA110=0,0,BB110/$BA110),"")</f>
        <v>0.942612850842379</v>
      </c>
      <c r="BM110" s="184">
        <f t="shared" ref="BM110:BM126" si="276">IF(AND(ISNUMBER($BA110),ISNUMBER(BC110)),IF($BA110=0,0,BC110/$BA110),"")</f>
        <v>5.1816485987711644E-2</v>
      </c>
      <c r="BN110" s="185">
        <f t="shared" ref="BN110:BN126" si="277">IF(AND(ISNUMBER($BA110),ISNUMBER(BD110)),IF($BA110=0,0,BD110/$BA110),"")</f>
        <v>1.6089572353506828E-2</v>
      </c>
      <c r="BO110" s="186">
        <f t="shared" ref="BO110:BO126" si="278">IF(AND(ISNUMBER($BA110),ISNUMBER(BE110)),IF($BA110=0,0,BE110/$BA110),"")</f>
        <v>1.6089572353506828E-2</v>
      </c>
      <c r="BP110" s="186">
        <f t="shared" ref="BP110:BP126" si="279">IF(AND(ISNUMBER($BA110),ISNUMBER(BF110)),IF($BA110=0,0,BF110/$BA110),"")</f>
        <v>0</v>
      </c>
      <c r="BQ110" s="187">
        <f t="shared" ref="BQ110:BQ126" si="280">IF(AND(ISNUMBER($BA110),ISNUMBER(BG110)),IF($BA110=0,0,BG110/$BA110),"")</f>
        <v>3.5727002266385539E-2</v>
      </c>
      <c r="BR110" s="188">
        <f t="shared" ref="BR110:BR126" si="281">IF(AND(ISNUMBER($BA110),ISNUMBER(BH110)),IF($BA110=0,0,BH110/$BA110),"")</f>
        <v>1.7561160438003667E-2</v>
      </c>
      <c r="BS110" s="188">
        <f t="shared" ref="BS110:BS126" si="282">IF(AND(ISNUMBER($BA110),ISNUMBER(BI110)),IF($BA110=0,0,BI110/$BA110),"")</f>
        <v>0</v>
      </c>
      <c r="BT110" s="188">
        <f t="shared" ref="BT110:BT126" si="283">IF(AND(ISNUMBER($BA110),ISNUMBER(BJ110)),IF($BA110=0,0,BJ110/$BA110),"")</f>
        <v>1.816583249867864E-2</v>
      </c>
      <c r="BU110" s="251">
        <f t="shared" ref="BU110:BU126" si="284">IF(AND(ISNUMBER($BA110),ISNUMBER(BK110)),IF($BA110=0,0,BK110/$BA110),"")</f>
        <v>2.455843785800257E-3</v>
      </c>
      <c r="DV110" s="450">
        <v>2021</v>
      </c>
      <c r="DW110" s="134" t="s">
        <v>13</v>
      </c>
      <c r="DX110" s="142">
        <v>3336.5839999999966</v>
      </c>
      <c r="DY110" s="143">
        <v>3217.6829999999936</v>
      </c>
      <c r="DZ110" s="144">
        <v>115.59800000000004</v>
      </c>
      <c r="EA110" s="145">
        <v>10.125000000000002</v>
      </c>
      <c r="EB110" s="146">
        <v>10.125000000000002</v>
      </c>
      <c r="EC110" s="146">
        <v>0</v>
      </c>
      <c r="ED110" s="147">
        <v>105.47300000000007</v>
      </c>
      <c r="EE110" s="148">
        <v>103.40400000000002</v>
      </c>
      <c r="EF110" s="148">
        <v>0</v>
      </c>
      <c r="EG110" s="148">
        <v>2.0689999999999995</v>
      </c>
      <c r="EH110" s="266">
        <v>0</v>
      </c>
      <c r="EI110" s="259">
        <f t="shared" ref="EI110:EI126" si="285">IF(AND(ISNUMBER($DX110),ISNUMBER(DY110)),IF($DX110=0,0,DY110/$DX110),"")</f>
        <v>0.96436445178661678</v>
      </c>
      <c r="EJ110" s="184">
        <f t="shared" ref="EJ110:EJ126" si="286">IF(AND(ISNUMBER($DX110),ISNUMBER(DZ110)),IF($DX110=0,0,DZ110/$DX110),"")</f>
        <v>3.4645613597619647E-2</v>
      </c>
      <c r="EK110" s="185">
        <f t="shared" ref="EK110:EK126" si="287">IF(AND(ISNUMBER($DX110),ISNUMBER(EA110)),IF($DX110=0,0,EA110/$DX110),"")</f>
        <v>3.0345407158938638E-3</v>
      </c>
      <c r="EL110" s="186">
        <f t="shared" ref="EL110:EL126" si="288">IF(AND(ISNUMBER($DX110),ISNUMBER(EB110)),IF($DX110=0,0,EB110/$DX110),"")</f>
        <v>3.0345407158938638E-3</v>
      </c>
      <c r="EM110" s="186">
        <f t="shared" ref="EM110:EM126" si="289">IF(AND(ISNUMBER($DX110),ISNUMBER(EC110)),IF($DX110=0,0,EC110/$DX110),"")</f>
        <v>0</v>
      </c>
      <c r="EN110" s="187">
        <f t="shared" ref="EN110:EN126" si="290">IF(AND(ISNUMBER($DX110),ISNUMBER(ED110)),IF($DX110=0,0,ED110/$DX110),"")</f>
        <v>3.1611072881725794E-2</v>
      </c>
      <c r="EO110" s="188">
        <f t="shared" ref="EO110:EO126" si="291">IF(AND(ISNUMBER($DX110),ISNUMBER(EE110)),IF($DX110=0,0,EE110/$DX110),"")</f>
        <v>3.0990977598645841E-2</v>
      </c>
      <c r="EP110" s="188">
        <f t="shared" ref="EP110:EP126" si="292">IF(AND(ISNUMBER($DX110),ISNUMBER(EF110)),IF($DX110=0,0,EF110/$DX110),"")</f>
        <v>0</v>
      </c>
      <c r="EQ110" s="188">
        <f t="shared" ref="EQ110:EQ126" si="293">IF(AND(ISNUMBER($DX110),ISNUMBER(EG110)),IF($DX110=0,0,EG110/$DX110),"")</f>
        <v>6.2009528307994087E-4</v>
      </c>
      <c r="ER110" s="251">
        <f t="shared" ref="ER110:ER126" si="294">IF(AND(ISNUMBER($DX110),ISNUMBER(EH110)),IF($DX110=0,0,EH110/$DX110),"")</f>
        <v>0</v>
      </c>
    </row>
    <row r="111" spans="1:148" ht="14.25" customHeight="1">
      <c r="A111" s="448"/>
      <c r="B111" s="130" t="s">
        <v>14</v>
      </c>
      <c r="C111" s="149">
        <v>1851526.4380000334</v>
      </c>
      <c r="D111" s="150">
        <v>1645405.8620000095</v>
      </c>
      <c r="E111" s="151">
        <v>193619.8489999926</v>
      </c>
      <c r="F111" s="152">
        <v>97760.253000000157</v>
      </c>
      <c r="G111" s="153">
        <v>97760.253000000157</v>
      </c>
      <c r="H111" s="153">
        <v>0</v>
      </c>
      <c r="I111" s="154">
        <v>95860.588999999163</v>
      </c>
      <c r="J111" s="155">
        <v>42977.508999999605</v>
      </c>
      <c r="K111" s="155">
        <v>856.73600000000135</v>
      </c>
      <c r="L111" s="155">
        <v>52028.385999999642</v>
      </c>
      <c r="M111" s="267">
        <v>2474.0000000000014</v>
      </c>
      <c r="N111" s="260">
        <f t="shared" si="255"/>
        <v>0.8886753266009696</v>
      </c>
      <c r="O111" s="189">
        <f t="shared" si="256"/>
        <v>0.10457309440805787</v>
      </c>
      <c r="P111" s="190">
        <f t="shared" si="257"/>
        <v>5.2799814787196891E-2</v>
      </c>
      <c r="Q111" s="191">
        <f t="shared" si="258"/>
        <v>5.2799814787196891E-2</v>
      </c>
      <c r="R111" s="191">
        <f t="shared" si="259"/>
        <v>0</v>
      </c>
      <c r="S111" s="192">
        <f t="shared" si="260"/>
        <v>5.177381593510761E-2</v>
      </c>
      <c r="T111" s="193">
        <f t="shared" si="261"/>
        <v>2.3211933741774004E-2</v>
      </c>
      <c r="U111" s="193">
        <f t="shared" si="262"/>
        <v>4.6271875054910012E-4</v>
      </c>
      <c r="V111" s="193">
        <f t="shared" si="263"/>
        <v>2.8100266316585378E-2</v>
      </c>
      <c r="W111" s="252">
        <f t="shared" si="264"/>
        <v>1.3361948008003312E-3</v>
      </c>
      <c r="Z111" s="448"/>
      <c r="AA111" s="130" t="s">
        <v>14</v>
      </c>
      <c r="AB111" s="149">
        <v>1484260.806000025</v>
      </c>
      <c r="AC111" s="150">
        <v>1325242.0150000176</v>
      </c>
      <c r="AD111" s="151">
        <v>151256.2149999949</v>
      </c>
      <c r="AE111" s="152">
        <v>79602.101000000373</v>
      </c>
      <c r="AF111" s="153">
        <v>79602.101000000373</v>
      </c>
      <c r="AG111" s="153">
        <v>0</v>
      </c>
      <c r="AH111" s="154">
        <v>71654.940999999308</v>
      </c>
      <c r="AI111" s="155">
        <v>34052.471000000311</v>
      </c>
      <c r="AJ111" s="155">
        <v>41.566000000000017</v>
      </c>
      <c r="AK111" s="155">
        <v>37562.463000000076</v>
      </c>
      <c r="AL111" s="267">
        <v>147.85699999999997</v>
      </c>
      <c r="AM111" s="260">
        <f t="shared" si="265"/>
        <v>0.89286330922625956</v>
      </c>
      <c r="AN111" s="189">
        <f t="shared" si="266"/>
        <v>0.10190676354758663</v>
      </c>
      <c r="AO111" s="190">
        <f t="shared" si="267"/>
        <v>5.363080442346399E-2</v>
      </c>
      <c r="AP111" s="191">
        <f t="shared" si="268"/>
        <v>5.363080442346399E-2</v>
      </c>
      <c r="AQ111" s="191">
        <f t="shared" si="269"/>
        <v>0</v>
      </c>
      <c r="AR111" s="192">
        <f t="shared" si="270"/>
        <v>4.8276516303832187E-2</v>
      </c>
      <c r="AS111" s="193">
        <f t="shared" si="271"/>
        <v>2.2942377015107773E-2</v>
      </c>
      <c r="AT111" s="193">
        <f t="shared" si="272"/>
        <v>2.8004512301323489E-5</v>
      </c>
      <c r="AU111" s="193">
        <f t="shared" si="273"/>
        <v>2.5307185130912527E-2</v>
      </c>
      <c r="AV111" s="252">
        <f t="shared" si="274"/>
        <v>9.9616589889255271E-5</v>
      </c>
      <c r="AY111" s="448"/>
      <c r="AZ111" s="130" t="s">
        <v>14</v>
      </c>
      <c r="BA111" s="149">
        <v>367265.63199999882</v>
      </c>
      <c r="BB111" s="150">
        <v>320163.84699999663</v>
      </c>
      <c r="BC111" s="151">
        <v>42363.634000000086</v>
      </c>
      <c r="BD111" s="152">
        <v>18158.152000000082</v>
      </c>
      <c r="BE111" s="153">
        <v>18158.152000000082</v>
      </c>
      <c r="BF111" s="153">
        <v>0</v>
      </c>
      <c r="BG111" s="154">
        <v>24205.647999999986</v>
      </c>
      <c r="BH111" s="155">
        <v>8925.0380000000077</v>
      </c>
      <c r="BI111" s="155">
        <v>815.17000000000166</v>
      </c>
      <c r="BJ111" s="155">
        <v>14465.923000000032</v>
      </c>
      <c r="BK111" s="267">
        <v>2326.1430000000005</v>
      </c>
      <c r="BL111" s="260">
        <f t="shared" si="275"/>
        <v>0.87175008795812847</v>
      </c>
      <c r="BM111" s="189">
        <f t="shared" si="276"/>
        <v>0.11534875661875223</v>
      </c>
      <c r="BN111" s="190">
        <f t="shared" si="277"/>
        <v>4.9441468021707353E-2</v>
      </c>
      <c r="BO111" s="191">
        <f t="shared" si="278"/>
        <v>4.9441468021707353E-2</v>
      </c>
      <c r="BP111" s="191">
        <f t="shared" si="279"/>
        <v>0</v>
      </c>
      <c r="BQ111" s="192">
        <f t="shared" si="280"/>
        <v>6.5907740585974747E-2</v>
      </c>
      <c r="BR111" s="193">
        <f t="shared" si="281"/>
        <v>2.4301315512146905E-2</v>
      </c>
      <c r="BS111" s="193">
        <f t="shared" si="282"/>
        <v>2.2195651565894525E-3</v>
      </c>
      <c r="BT111" s="193">
        <f t="shared" si="283"/>
        <v>3.938817504165508E-2</v>
      </c>
      <c r="BU111" s="252">
        <f t="shared" si="284"/>
        <v>6.333680032440411E-3</v>
      </c>
      <c r="DV111" s="451"/>
      <c r="DW111" s="130" t="s">
        <v>14</v>
      </c>
      <c r="DX111" s="149">
        <v>5664.5439999999808</v>
      </c>
      <c r="DY111" s="150">
        <v>5087.1810000000105</v>
      </c>
      <c r="DZ111" s="151">
        <v>448.43000000000012</v>
      </c>
      <c r="EA111" s="152">
        <v>216.68699999999993</v>
      </c>
      <c r="EB111" s="153">
        <v>216.68699999999993</v>
      </c>
      <c r="EC111" s="153">
        <v>0</v>
      </c>
      <c r="ED111" s="154">
        <v>231.74399999999997</v>
      </c>
      <c r="EE111" s="155">
        <v>7.1769999999999978</v>
      </c>
      <c r="EF111" s="155">
        <v>2E-3</v>
      </c>
      <c r="EG111" s="155">
        <v>224.56499999999986</v>
      </c>
      <c r="EH111" s="267">
        <v>0.35600000000000009</v>
      </c>
      <c r="EI111" s="260">
        <f t="shared" si="285"/>
        <v>0.89807423157098398</v>
      </c>
      <c r="EJ111" s="189">
        <f t="shared" si="286"/>
        <v>7.9164359920233934E-2</v>
      </c>
      <c r="EK111" s="190">
        <f t="shared" si="287"/>
        <v>3.825321155595237E-2</v>
      </c>
      <c r="EL111" s="191">
        <f t="shared" si="288"/>
        <v>3.825321155595237E-2</v>
      </c>
      <c r="EM111" s="191">
        <f t="shared" si="289"/>
        <v>0</v>
      </c>
      <c r="EN111" s="192">
        <f t="shared" si="290"/>
        <v>4.0911324900998344E-2</v>
      </c>
      <c r="EO111" s="193">
        <f t="shared" si="291"/>
        <v>1.2670040165633847E-3</v>
      </c>
      <c r="EP111" s="193">
        <f t="shared" si="292"/>
        <v>3.5307343362502025E-7</v>
      </c>
      <c r="EQ111" s="193">
        <f t="shared" si="293"/>
        <v>3.964396781100131E-2</v>
      </c>
      <c r="ER111" s="252">
        <f t="shared" si="294"/>
        <v>6.2847071185253618E-5</v>
      </c>
    </row>
    <row r="112" spans="1:148" ht="14.25" customHeight="1">
      <c r="A112" s="448"/>
      <c r="B112" s="131" t="s">
        <v>15</v>
      </c>
      <c r="C112" s="156">
        <v>1366655.9700000582</v>
      </c>
      <c r="D112" s="157">
        <v>1190682.3460000218</v>
      </c>
      <c r="E112" s="158">
        <v>166923.88300000087</v>
      </c>
      <c r="F112" s="159">
        <v>115059.55500000012</v>
      </c>
      <c r="G112" s="160">
        <v>115059.55500000012</v>
      </c>
      <c r="H112" s="160">
        <v>0</v>
      </c>
      <c r="I112" s="161">
        <v>51864.85000000077</v>
      </c>
      <c r="J112" s="162">
        <v>20648.173000000137</v>
      </c>
      <c r="K112" s="162">
        <v>15.215000000000005</v>
      </c>
      <c r="L112" s="162">
        <v>31202.121999999996</v>
      </c>
      <c r="M112" s="268">
        <v>472.2320000000002</v>
      </c>
      <c r="N112" s="261">
        <f t="shared" si="255"/>
        <v>0.87123780390757088</v>
      </c>
      <c r="O112" s="194">
        <f t="shared" si="256"/>
        <v>0.12214038255728234</v>
      </c>
      <c r="P112" s="195">
        <f t="shared" si="257"/>
        <v>8.4190577237953479E-2</v>
      </c>
      <c r="Q112" s="196">
        <f t="shared" si="258"/>
        <v>8.4190577237953479E-2</v>
      </c>
      <c r="R112" s="196">
        <f t="shared" si="259"/>
        <v>0</v>
      </c>
      <c r="S112" s="197">
        <f t="shared" si="260"/>
        <v>3.7950187273537876E-2</v>
      </c>
      <c r="T112" s="198">
        <f t="shared" si="261"/>
        <v>1.5108537520235804E-2</v>
      </c>
      <c r="U112" s="198">
        <f t="shared" si="262"/>
        <v>1.1133013965467371E-5</v>
      </c>
      <c r="V112" s="198">
        <f t="shared" si="263"/>
        <v>2.2830999669945222E-2</v>
      </c>
      <c r="W112" s="253">
        <f t="shared" si="264"/>
        <v>3.4553831422547409E-4</v>
      </c>
      <c r="Z112" s="448"/>
      <c r="AA112" s="131" t="s">
        <v>15</v>
      </c>
      <c r="AB112" s="156">
        <v>1092630.9360000403</v>
      </c>
      <c r="AC112" s="157">
        <v>945512.64800003113</v>
      </c>
      <c r="AD112" s="158">
        <v>140162.75400000074</v>
      </c>
      <c r="AE112" s="159">
        <v>101735.25400000032</v>
      </c>
      <c r="AF112" s="160">
        <v>101735.25400000032</v>
      </c>
      <c r="AG112" s="160">
        <v>0</v>
      </c>
      <c r="AH112" s="161">
        <v>38427.936000000271</v>
      </c>
      <c r="AI112" s="162">
        <v>13507.280000000101</v>
      </c>
      <c r="AJ112" s="162">
        <v>15.215000000000005</v>
      </c>
      <c r="AK112" s="162">
        <v>24905.948000000051</v>
      </c>
      <c r="AL112" s="268">
        <v>43.134999999999998</v>
      </c>
      <c r="AM112" s="261">
        <f t="shared" si="265"/>
        <v>0.86535408878446429</v>
      </c>
      <c r="AN112" s="194">
        <f t="shared" si="266"/>
        <v>0.12828005265265122</v>
      </c>
      <c r="AO112" s="195">
        <f t="shared" si="267"/>
        <v>9.3110354693450276E-2</v>
      </c>
      <c r="AP112" s="196">
        <f t="shared" si="268"/>
        <v>9.3110354693450276E-2</v>
      </c>
      <c r="AQ112" s="196">
        <f t="shared" si="269"/>
        <v>0</v>
      </c>
      <c r="AR112" s="197">
        <f t="shared" si="270"/>
        <v>3.5170096996044467E-2</v>
      </c>
      <c r="AS112" s="198">
        <f t="shared" si="271"/>
        <v>1.2362161416963214E-2</v>
      </c>
      <c r="AT112" s="198">
        <f t="shared" si="272"/>
        <v>1.3925104533192025E-5</v>
      </c>
      <c r="AU112" s="198">
        <f t="shared" si="273"/>
        <v>2.2794474492162039E-2</v>
      </c>
      <c r="AV112" s="253">
        <f t="shared" si="274"/>
        <v>3.9478106082105669E-5</v>
      </c>
      <c r="AY112" s="448"/>
      <c r="AZ112" s="131" t="s">
        <v>15</v>
      </c>
      <c r="BA112" s="156">
        <v>274025.03399999579</v>
      </c>
      <c r="BB112" s="157">
        <v>245169.69799999965</v>
      </c>
      <c r="BC112" s="158">
        <v>26761.129000000088</v>
      </c>
      <c r="BD112" s="159">
        <v>13324.301000000025</v>
      </c>
      <c r="BE112" s="160">
        <v>13324.301000000025</v>
      </c>
      <c r="BF112" s="160">
        <v>0</v>
      </c>
      <c r="BG112" s="161">
        <v>13436.914000000083</v>
      </c>
      <c r="BH112" s="162">
        <v>7140.8930000000228</v>
      </c>
      <c r="BI112" s="162">
        <v>0</v>
      </c>
      <c r="BJ112" s="162">
        <v>6296.1739999999727</v>
      </c>
      <c r="BK112" s="268">
        <v>429.09700000000026</v>
      </c>
      <c r="BL112" s="261">
        <f t="shared" si="275"/>
        <v>0.89469817564187737</v>
      </c>
      <c r="BM112" s="194">
        <f t="shared" si="276"/>
        <v>9.765943136421798E-2</v>
      </c>
      <c r="BN112" s="195">
        <f t="shared" si="277"/>
        <v>4.8624393200514045E-2</v>
      </c>
      <c r="BO112" s="196">
        <f t="shared" si="278"/>
        <v>4.8624393200514045E-2</v>
      </c>
      <c r="BP112" s="196">
        <f t="shared" si="279"/>
        <v>0</v>
      </c>
      <c r="BQ112" s="197">
        <f t="shared" si="280"/>
        <v>4.9035352003643173E-2</v>
      </c>
      <c r="BR112" s="198">
        <f t="shared" si="281"/>
        <v>2.6059272380202066E-2</v>
      </c>
      <c r="BS112" s="198">
        <f t="shared" si="282"/>
        <v>0</v>
      </c>
      <c r="BT112" s="198">
        <f t="shared" si="283"/>
        <v>2.2976637966588373E-2</v>
      </c>
      <c r="BU112" s="253">
        <f t="shared" si="284"/>
        <v>1.565904376459294E-3</v>
      </c>
      <c r="DV112" s="451"/>
      <c r="DW112" s="131" t="s">
        <v>15</v>
      </c>
      <c r="DX112" s="156">
        <v>10145.042000000043</v>
      </c>
      <c r="DY112" s="157">
        <v>9445.2580000000235</v>
      </c>
      <c r="DZ112" s="158">
        <v>655.57299999999941</v>
      </c>
      <c r="EA112" s="159">
        <v>490.44799999999964</v>
      </c>
      <c r="EB112" s="160">
        <v>490.44799999999964</v>
      </c>
      <c r="EC112" s="160">
        <v>0</v>
      </c>
      <c r="ED112" s="161">
        <v>165.12700000000015</v>
      </c>
      <c r="EE112" s="162">
        <v>101.20799999999998</v>
      </c>
      <c r="EF112" s="162">
        <v>0</v>
      </c>
      <c r="EG112" s="162">
        <v>63.919000000000004</v>
      </c>
      <c r="EH112" s="268">
        <v>0</v>
      </c>
      <c r="EI112" s="261">
        <f t="shared" si="285"/>
        <v>0.93102206969670342</v>
      </c>
      <c r="EJ112" s="194">
        <f t="shared" si="286"/>
        <v>6.4620038044198996E-2</v>
      </c>
      <c r="EK112" s="195">
        <f t="shared" si="287"/>
        <v>4.8343614545903066E-2</v>
      </c>
      <c r="EL112" s="196">
        <f t="shared" si="288"/>
        <v>4.8343614545903066E-2</v>
      </c>
      <c r="EM112" s="196">
        <f t="shared" si="289"/>
        <v>0</v>
      </c>
      <c r="EN112" s="197">
        <f t="shared" si="290"/>
        <v>1.6276620638928794E-2</v>
      </c>
      <c r="EO112" s="198">
        <f t="shared" si="291"/>
        <v>9.9761045838942363E-3</v>
      </c>
      <c r="EP112" s="198">
        <f t="shared" si="292"/>
        <v>0</v>
      </c>
      <c r="EQ112" s="198">
        <f t="shared" si="293"/>
        <v>6.3005160550345411E-3</v>
      </c>
      <c r="ER112" s="253">
        <f t="shared" si="294"/>
        <v>0</v>
      </c>
    </row>
    <row r="113" spans="1:148">
      <c r="A113" s="448"/>
      <c r="B113" s="132" t="s">
        <v>16</v>
      </c>
      <c r="C113" s="163">
        <f t="shared" ref="C113:M113" si="295">IF(COUNT(C110:C112)=0,"",SUM(C110:C112))</f>
        <v>4413076.066000131</v>
      </c>
      <c r="D113" s="164">
        <f t="shared" si="295"/>
        <v>3962683.473000084</v>
      </c>
      <c r="E113" s="165">
        <f t="shared" si="295"/>
        <v>423678.98999999266</v>
      </c>
      <c r="F113" s="166">
        <f t="shared" si="295"/>
        <v>244913.10600000026</v>
      </c>
      <c r="G113" s="167">
        <f t="shared" si="295"/>
        <v>244913.10600000026</v>
      </c>
      <c r="H113" s="167">
        <f t="shared" si="295"/>
        <v>0</v>
      </c>
      <c r="I113" s="168">
        <f t="shared" si="295"/>
        <v>178767.57000000024</v>
      </c>
      <c r="J113" s="169">
        <f t="shared" si="295"/>
        <v>84278.390999999989</v>
      </c>
      <c r="K113" s="169">
        <f t="shared" si="295"/>
        <v>871.95100000000139</v>
      </c>
      <c r="L113" s="169">
        <f t="shared" si="295"/>
        <v>93620.169999999722</v>
      </c>
      <c r="M113" s="269">
        <f t="shared" si="295"/>
        <v>3496.1850000000013</v>
      </c>
      <c r="N113" s="262">
        <f t="shared" si="255"/>
        <v>0.89794134833296269</v>
      </c>
      <c r="O113" s="199">
        <f t="shared" si="256"/>
        <v>9.6005367608358844E-2</v>
      </c>
      <c r="P113" s="200">
        <f t="shared" si="257"/>
        <v>5.5497141299443213E-2</v>
      </c>
      <c r="Q113" s="201">
        <f t="shared" si="258"/>
        <v>5.5497141299443213E-2</v>
      </c>
      <c r="R113" s="201">
        <f t="shared" si="259"/>
        <v>0</v>
      </c>
      <c r="S113" s="202">
        <f t="shared" si="260"/>
        <v>4.0508608355357301E-2</v>
      </c>
      <c r="T113" s="203">
        <f t="shared" si="261"/>
        <v>1.9097425410205357E-2</v>
      </c>
      <c r="U113" s="203">
        <f t="shared" si="262"/>
        <v>1.9758349662672131E-4</v>
      </c>
      <c r="V113" s="203">
        <f t="shared" si="263"/>
        <v>2.1214266103700769E-2</v>
      </c>
      <c r="W113" s="254">
        <f t="shared" si="264"/>
        <v>7.9223311534007391E-4</v>
      </c>
      <c r="Z113" s="448"/>
      <c r="AA113" s="132" t="s">
        <v>16</v>
      </c>
      <c r="AB113" s="163">
        <f t="shared" ref="AB113:AL113" si="296">IF(COUNT(AB110:AB112)=0,"",SUM(AB110:AB112))</f>
        <v>3557416.3090001005</v>
      </c>
      <c r="AC113" s="164">
        <f t="shared" si="296"/>
        <v>3195282.8680000962</v>
      </c>
      <c r="AD113" s="165">
        <f t="shared" si="296"/>
        <v>343446.3739999953</v>
      </c>
      <c r="AE113" s="166">
        <f t="shared" si="296"/>
        <v>209981.54600000067</v>
      </c>
      <c r="AF113" s="167">
        <f t="shared" si="296"/>
        <v>209981.54600000067</v>
      </c>
      <c r="AG113" s="167">
        <f t="shared" si="296"/>
        <v>0</v>
      </c>
      <c r="AH113" s="168">
        <f t="shared" si="296"/>
        <v>133466.24299999967</v>
      </c>
      <c r="AI113" s="169">
        <f t="shared" si="296"/>
        <v>64447.890000000581</v>
      </c>
      <c r="AJ113" s="169">
        <f t="shared" si="296"/>
        <v>56.78100000000002</v>
      </c>
      <c r="AK113" s="169">
        <f t="shared" si="296"/>
        <v>68963.88000000015</v>
      </c>
      <c r="AL113" s="269">
        <f t="shared" si="296"/>
        <v>214.48799999999997</v>
      </c>
      <c r="AM113" s="262">
        <f t="shared" si="265"/>
        <v>0.89820324371825044</v>
      </c>
      <c r="AN113" s="199">
        <f t="shared" si="266"/>
        <v>9.6543767770753089E-2</v>
      </c>
      <c r="AO113" s="200">
        <f t="shared" si="267"/>
        <v>5.9026419108935038E-2</v>
      </c>
      <c r="AP113" s="201">
        <f t="shared" si="268"/>
        <v>5.9026419108935038E-2</v>
      </c>
      <c r="AQ113" s="201">
        <f t="shared" si="269"/>
        <v>0</v>
      </c>
      <c r="AR113" s="202">
        <f t="shared" si="270"/>
        <v>3.751774642240667E-2</v>
      </c>
      <c r="AS113" s="203">
        <f t="shared" si="271"/>
        <v>1.8116488035698933E-2</v>
      </c>
      <c r="AT113" s="203">
        <f t="shared" si="272"/>
        <v>1.596130311100972E-5</v>
      </c>
      <c r="AU113" s="203">
        <f t="shared" si="273"/>
        <v>1.9385945869063649E-2</v>
      </c>
      <c r="AV113" s="254">
        <f t="shared" si="274"/>
        <v>6.0293196345155094E-5</v>
      </c>
      <c r="AY113" s="448"/>
      <c r="AZ113" s="132" t="s">
        <v>16</v>
      </c>
      <c r="BA113" s="163">
        <f t="shared" ref="BA113:BK113" si="297">IF(COUNT(BA110:BA112)=0,"",SUM(BA110:BA112))</f>
        <v>855659.75699999474</v>
      </c>
      <c r="BB113" s="164">
        <f t="shared" si="297"/>
        <v>767400.60499999579</v>
      </c>
      <c r="BC113" s="165">
        <f t="shared" si="297"/>
        <v>80232.616000000155</v>
      </c>
      <c r="BD113" s="166">
        <f t="shared" si="297"/>
        <v>34931.5600000001</v>
      </c>
      <c r="BE113" s="167">
        <f t="shared" si="297"/>
        <v>34931.5600000001</v>
      </c>
      <c r="BF113" s="167">
        <f t="shared" si="297"/>
        <v>0</v>
      </c>
      <c r="BG113" s="168">
        <f t="shared" si="297"/>
        <v>45301.327000000085</v>
      </c>
      <c r="BH113" s="169">
        <f t="shared" si="297"/>
        <v>19830.50100000004</v>
      </c>
      <c r="BI113" s="169">
        <f t="shared" si="297"/>
        <v>815.17000000000166</v>
      </c>
      <c r="BJ113" s="169">
        <f t="shared" si="297"/>
        <v>24656.290000000008</v>
      </c>
      <c r="BK113" s="269">
        <f t="shared" si="297"/>
        <v>3281.697000000001</v>
      </c>
      <c r="BL113" s="262">
        <f t="shared" si="275"/>
        <v>0.89685251494187135</v>
      </c>
      <c r="BM113" s="199">
        <f t="shared" si="276"/>
        <v>9.376696209402384E-2</v>
      </c>
      <c r="BN113" s="200">
        <f t="shared" si="277"/>
        <v>4.0824123974782557E-2</v>
      </c>
      <c r="BO113" s="201">
        <f t="shared" si="278"/>
        <v>4.0824123974782557E-2</v>
      </c>
      <c r="BP113" s="201">
        <f t="shared" si="279"/>
        <v>0</v>
      </c>
      <c r="BQ113" s="202">
        <f t="shared" si="280"/>
        <v>5.2943154833914159E-2</v>
      </c>
      <c r="BR113" s="203">
        <f t="shared" si="281"/>
        <v>2.3175685005366171E-2</v>
      </c>
      <c r="BS113" s="203">
        <f t="shared" si="282"/>
        <v>9.5268007327824655E-4</v>
      </c>
      <c r="BT113" s="203">
        <f t="shared" si="283"/>
        <v>2.8815530703987707E-2</v>
      </c>
      <c r="BU113" s="254">
        <f t="shared" si="284"/>
        <v>3.8352826262460548E-3</v>
      </c>
      <c r="DV113" s="451"/>
      <c r="DW113" s="132" t="s">
        <v>16</v>
      </c>
      <c r="DX113" s="163">
        <f t="shared" ref="DX113:EH113" si="298">IF(COUNT(DX110:DX112)=0,"",SUM(DX110:DX112))</f>
        <v>19146.17000000002</v>
      </c>
      <c r="DY113" s="164">
        <f t="shared" si="298"/>
        <v>17750.122000000028</v>
      </c>
      <c r="DZ113" s="165">
        <f t="shared" si="298"/>
        <v>1219.6009999999997</v>
      </c>
      <c r="EA113" s="166">
        <f t="shared" si="298"/>
        <v>717.25999999999954</v>
      </c>
      <c r="EB113" s="167">
        <f t="shared" si="298"/>
        <v>717.25999999999954</v>
      </c>
      <c r="EC113" s="167">
        <f t="shared" si="298"/>
        <v>0</v>
      </c>
      <c r="ED113" s="168">
        <f t="shared" si="298"/>
        <v>502.34400000000016</v>
      </c>
      <c r="EE113" s="169">
        <f t="shared" si="298"/>
        <v>211.78899999999999</v>
      </c>
      <c r="EF113" s="169">
        <f t="shared" si="298"/>
        <v>2E-3</v>
      </c>
      <c r="EG113" s="169">
        <f t="shared" si="298"/>
        <v>290.55299999999983</v>
      </c>
      <c r="EH113" s="269">
        <f t="shared" si="298"/>
        <v>0.35600000000000009</v>
      </c>
      <c r="EI113" s="262">
        <f t="shared" si="285"/>
        <v>0.92708473809644487</v>
      </c>
      <c r="EJ113" s="199">
        <f t="shared" si="286"/>
        <v>6.3699476187665652E-2</v>
      </c>
      <c r="EK113" s="200">
        <f t="shared" si="287"/>
        <v>3.7462322751756552E-2</v>
      </c>
      <c r="EL113" s="201">
        <f t="shared" si="288"/>
        <v>3.7462322751756552E-2</v>
      </c>
      <c r="EM113" s="201">
        <f t="shared" si="289"/>
        <v>0</v>
      </c>
      <c r="EN113" s="202">
        <f t="shared" si="290"/>
        <v>2.6237310125210401E-2</v>
      </c>
      <c r="EO113" s="203">
        <f t="shared" si="291"/>
        <v>1.1061690144817463E-2</v>
      </c>
      <c r="EP113" s="203">
        <f t="shared" si="292"/>
        <v>1.0445953420449092E-7</v>
      </c>
      <c r="EQ113" s="203">
        <f t="shared" si="293"/>
        <v>1.5175515520858716E-2</v>
      </c>
      <c r="ER113" s="254">
        <f t="shared" si="294"/>
        <v>1.8593797088399387E-5</v>
      </c>
    </row>
    <row r="114" spans="1:148" ht="14.25" customHeight="1">
      <c r="A114" s="448"/>
      <c r="B114" s="129" t="s">
        <v>17</v>
      </c>
      <c r="C114" s="170">
        <v>785539.36400000658</v>
      </c>
      <c r="D114" s="171">
        <v>763448.83200000192</v>
      </c>
      <c r="E114" s="172">
        <v>20013.773000000143</v>
      </c>
      <c r="F114" s="173">
        <v>16676.329000000049</v>
      </c>
      <c r="G114" s="174">
        <v>16676.329000000049</v>
      </c>
      <c r="H114" s="174">
        <v>0</v>
      </c>
      <c r="I114" s="175">
        <v>3337.4650000000047</v>
      </c>
      <c r="J114" s="176">
        <v>3337.4650000000047</v>
      </c>
      <c r="K114" s="176">
        <v>0</v>
      </c>
      <c r="L114" s="176">
        <v>0</v>
      </c>
      <c r="M114" s="270">
        <v>119.46800000000005</v>
      </c>
      <c r="N114" s="263">
        <f t="shared" si="255"/>
        <v>0.97187851683521176</v>
      </c>
      <c r="O114" s="204">
        <f t="shared" si="256"/>
        <v>2.5477746777817712E-2</v>
      </c>
      <c r="P114" s="205">
        <f t="shared" si="257"/>
        <v>2.1229144921628536E-2</v>
      </c>
      <c r="Q114" s="206">
        <f t="shared" si="258"/>
        <v>2.1229144921628536E-2</v>
      </c>
      <c r="R114" s="206">
        <f t="shared" si="259"/>
        <v>0</v>
      </c>
      <c r="S114" s="207">
        <f t="shared" si="260"/>
        <v>4.2486285894133453E-3</v>
      </c>
      <c r="T114" s="208">
        <f t="shared" si="261"/>
        <v>4.2486285894133453E-3</v>
      </c>
      <c r="U114" s="208">
        <f t="shared" si="262"/>
        <v>0</v>
      </c>
      <c r="V114" s="208">
        <f t="shared" si="263"/>
        <v>0</v>
      </c>
      <c r="W114" s="255">
        <f t="shared" si="264"/>
        <v>1.5208403992851853E-4</v>
      </c>
      <c r="Z114" s="448"/>
      <c r="AA114" s="129" t="s">
        <v>17</v>
      </c>
      <c r="AB114" s="170">
        <v>649783.56899999443</v>
      </c>
      <c r="AC114" s="171">
        <v>634763.30199999432</v>
      </c>
      <c r="AD114" s="172">
        <v>13584.113000000018</v>
      </c>
      <c r="AE114" s="173">
        <v>10727.76099999998</v>
      </c>
      <c r="AF114" s="174">
        <v>10727.76099999998</v>
      </c>
      <c r="AG114" s="174">
        <v>0</v>
      </c>
      <c r="AH114" s="175">
        <v>2856.3460000000046</v>
      </c>
      <c r="AI114" s="176">
        <v>2856.3460000000046</v>
      </c>
      <c r="AJ114" s="176">
        <v>0</v>
      </c>
      <c r="AK114" s="176">
        <v>0</v>
      </c>
      <c r="AL114" s="270">
        <v>54.287000000000006</v>
      </c>
      <c r="AM114" s="263">
        <f t="shared" si="265"/>
        <v>0.97688420003738163</v>
      </c>
      <c r="AN114" s="204">
        <f t="shared" si="266"/>
        <v>2.0905596337109186E-2</v>
      </c>
      <c r="AO114" s="205">
        <f t="shared" si="267"/>
        <v>1.6509744954785202E-2</v>
      </c>
      <c r="AP114" s="206">
        <f t="shared" si="268"/>
        <v>1.6509744954785202E-2</v>
      </c>
      <c r="AQ114" s="206">
        <f t="shared" si="269"/>
        <v>0</v>
      </c>
      <c r="AR114" s="207">
        <f t="shared" si="270"/>
        <v>4.3958421484801028E-3</v>
      </c>
      <c r="AS114" s="208">
        <f t="shared" si="271"/>
        <v>4.3958421484801028E-3</v>
      </c>
      <c r="AT114" s="208">
        <f t="shared" si="272"/>
        <v>0</v>
      </c>
      <c r="AU114" s="208">
        <f t="shared" si="273"/>
        <v>0</v>
      </c>
      <c r="AV114" s="255">
        <f t="shared" si="274"/>
        <v>8.3546280007582756E-5</v>
      </c>
      <c r="AY114" s="448"/>
      <c r="AZ114" s="129" t="s">
        <v>17</v>
      </c>
      <c r="BA114" s="170">
        <v>135755.79499999914</v>
      </c>
      <c r="BB114" s="171">
        <v>128685.52999999825</v>
      </c>
      <c r="BC114" s="172">
        <v>6429.6599999999935</v>
      </c>
      <c r="BD114" s="173">
        <v>5948.5680000000048</v>
      </c>
      <c r="BE114" s="174">
        <v>5948.5680000000048</v>
      </c>
      <c r="BF114" s="174">
        <v>0</v>
      </c>
      <c r="BG114" s="175">
        <v>481.11899999999986</v>
      </c>
      <c r="BH114" s="176">
        <v>481.11899999999986</v>
      </c>
      <c r="BI114" s="176">
        <v>0</v>
      </c>
      <c r="BJ114" s="176">
        <v>0</v>
      </c>
      <c r="BK114" s="270">
        <v>65.180999999999997</v>
      </c>
      <c r="BL114" s="263">
        <f t="shared" si="275"/>
        <v>0.94791923983796833</v>
      </c>
      <c r="BM114" s="204">
        <f t="shared" si="276"/>
        <v>4.7361956077087056E-2</v>
      </c>
      <c r="BN114" s="205">
        <f t="shared" si="277"/>
        <v>4.3818151556624468E-2</v>
      </c>
      <c r="BO114" s="206">
        <f t="shared" si="278"/>
        <v>4.3818151556624468E-2</v>
      </c>
      <c r="BP114" s="206">
        <f t="shared" si="279"/>
        <v>0</v>
      </c>
      <c r="BQ114" s="207">
        <f t="shared" si="280"/>
        <v>3.5440034070000686E-3</v>
      </c>
      <c r="BR114" s="208">
        <f t="shared" si="281"/>
        <v>3.5440034070000686E-3</v>
      </c>
      <c r="BS114" s="208">
        <f t="shared" si="282"/>
        <v>0</v>
      </c>
      <c r="BT114" s="208">
        <f t="shared" si="283"/>
        <v>0</v>
      </c>
      <c r="BU114" s="255">
        <f t="shared" si="284"/>
        <v>4.8013419979604121E-4</v>
      </c>
      <c r="DV114" s="451"/>
      <c r="DW114" s="129" t="s">
        <v>17</v>
      </c>
      <c r="DX114" s="170">
        <v>20229.865999999984</v>
      </c>
      <c r="DY114" s="171">
        <v>19604.048999999999</v>
      </c>
      <c r="DZ114" s="172">
        <v>590.12099999999998</v>
      </c>
      <c r="EA114" s="173">
        <v>576.19299999999987</v>
      </c>
      <c r="EB114" s="174">
        <v>576.19299999999987</v>
      </c>
      <c r="EC114" s="174">
        <v>0</v>
      </c>
      <c r="ED114" s="175">
        <v>13.927999999999997</v>
      </c>
      <c r="EE114" s="176">
        <v>13.927999999999997</v>
      </c>
      <c r="EF114" s="176">
        <v>0</v>
      </c>
      <c r="EG114" s="176">
        <v>0</v>
      </c>
      <c r="EH114" s="270">
        <v>0</v>
      </c>
      <c r="EI114" s="263">
        <f t="shared" si="285"/>
        <v>0.9690646986984498</v>
      </c>
      <c r="EJ114" s="204">
        <f t="shared" si="286"/>
        <v>2.9170781457474829E-2</v>
      </c>
      <c r="EK114" s="205">
        <f t="shared" si="287"/>
        <v>2.8482294445252396E-2</v>
      </c>
      <c r="EL114" s="206">
        <f t="shared" si="288"/>
        <v>2.8482294445252396E-2</v>
      </c>
      <c r="EM114" s="206">
        <f t="shared" si="289"/>
        <v>0</v>
      </c>
      <c r="EN114" s="207">
        <f t="shared" si="290"/>
        <v>6.8848701222242446E-4</v>
      </c>
      <c r="EO114" s="208">
        <f t="shared" si="291"/>
        <v>6.8848701222242446E-4</v>
      </c>
      <c r="EP114" s="208">
        <f t="shared" si="292"/>
        <v>0</v>
      </c>
      <c r="EQ114" s="208">
        <f t="shared" si="293"/>
        <v>0</v>
      </c>
      <c r="ER114" s="255">
        <f t="shared" si="294"/>
        <v>0</v>
      </c>
    </row>
    <row r="115" spans="1:148" ht="14.25" customHeight="1">
      <c r="A115" s="448"/>
      <c r="B115" s="130" t="s">
        <v>18</v>
      </c>
      <c r="C115" s="149">
        <v>1004716.7470000612</v>
      </c>
      <c r="D115" s="150">
        <v>882929.87800003996</v>
      </c>
      <c r="E115" s="151">
        <v>115712.01999999955</v>
      </c>
      <c r="F115" s="152">
        <v>92602.181999999826</v>
      </c>
      <c r="G115" s="153">
        <v>92602.126999999819</v>
      </c>
      <c r="H115" s="153">
        <v>5.5E-2</v>
      </c>
      <c r="I115" s="154">
        <v>23110.067000000152</v>
      </c>
      <c r="J115" s="155">
        <v>23073.039000000168</v>
      </c>
      <c r="K115" s="155">
        <v>0</v>
      </c>
      <c r="L115" s="155">
        <v>37.027999999999992</v>
      </c>
      <c r="M115" s="267">
        <v>531.23799999999994</v>
      </c>
      <c r="N115" s="260">
        <f t="shared" si="255"/>
        <v>0.87878487209090606</v>
      </c>
      <c r="O115" s="189">
        <f t="shared" si="256"/>
        <v>0.11516879791791955</v>
      </c>
      <c r="P115" s="190">
        <f t="shared" si="257"/>
        <v>9.2167451449870361E-2</v>
      </c>
      <c r="Q115" s="191">
        <f t="shared" si="258"/>
        <v>9.2167396708073557E-2</v>
      </c>
      <c r="R115" s="191">
        <f t="shared" si="259"/>
        <v>5.4741796794193029E-8</v>
      </c>
      <c r="S115" s="192">
        <f t="shared" si="260"/>
        <v>2.3001574392985353E-2</v>
      </c>
      <c r="T115" s="193">
        <f t="shared" si="261"/>
        <v>2.2964720224772726E-2</v>
      </c>
      <c r="U115" s="193">
        <f t="shared" si="262"/>
        <v>0</v>
      </c>
      <c r="V115" s="193">
        <f t="shared" si="263"/>
        <v>3.6854168212643254E-5</v>
      </c>
      <c r="W115" s="252">
        <f t="shared" si="264"/>
        <v>5.287440480973366E-4</v>
      </c>
      <c r="Z115" s="448"/>
      <c r="AA115" s="130" t="s">
        <v>18</v>
      </c>
      <c r="AB115" s="149">
        <v>828705.92300002929</v>
      </c>
      <c r="AC115" s="150">
        <v>726068.35800002865</v>
      </c>
      <c r="AD115" s="151">
        <v>98000.467999999499</v>
      </c>
      <c r="AE115" s="152">
        <v>80493.231999999771</v>
      </c>
      <c r="AF115" s="153">
        <v>80493.231999999771</v>
      </c>
      <c r="AG115" s="153">
        <v>0</v>
      </c>
      <c r="AH115" s="154">
        <v>17507.430000000029</v>
      </c>
      <c r="AI115" s="155">
        <v>17488.744000000035</v>
      </c>
      <c r="AJ115" s="155">
        <v>0</v>
      </c>
      <c r="AK115" s="155">
        <v>18.685999999999993</v>
      </c>
      <c r="AL115" s="267">
        <v>0</v>
      </c>
      <c r="AM115" s="260">
        <f t="shared" si="265"/>
        <v>0.87614718062055286</v>
      </c>
      <c r="AN115" s="189">
        <f t="shared" si="266"/>
        <v>0.11825723128081955</v>
      </c>
      <c r="AO115" s="190">
        <f t="shared" si="267"/>
        <v>9.7131237711688134E-2</v>
      </c>
      <c r="AP115" s="191">
        <f t="shared" si="268"/>
        <v>9.7131237711688134E-2</v>
      </c>
      <c r="AQ115" s="191">
        <f t="shared" si="269"/>
        <v>0</v>
      </c>
      <c r="AR115" s="192">
        <f t="shared" si="270"/>
        <v>2.1126227669063507E-2</v>
      </c>
      <c r="AS115" s="193">
        <f t="shared" si="271"/>
        <v>2.1103679260175166E-2</v>
      </c>
      <c r="AT115" s="193">
        <f t="shared" si="272"/>
        <v>0</v>
      </c>
      <c r="AU115" s="193">
        <f t="shared" si="273"/>
        <v>2.2548408888347397E-5</v>
      </c>
      <c r="AV115" s="252">
        <f t="shared" si="274"/>
        <v>0</v>
      </c>
      <c r="AY115" s="448"/>
      <c r="AZ115" s="130" t="s">
        <v>18</v>
      </c>
      <c r="BA115" s="149">
        <v>176010.82399999973</v>
      </c>
      <c r="BB115" s="150">
        <v>156861.51999999941</v>
      </c>
      <c r="BC115" s="151">
        <v>17711.551999999931</v>
      </c>
      <c r="BD115" s="152">
        <v>12108.949999999992</v>
      </c>
      <c r="BE115" s="153">
        <v>12108.894999999993</v>
      </c>
      <c r="BF115" s="153">
        <v>5.5E-2</v>
      </c>
      <c r="BG115" s="154">
        <v>5602.6370000000043</v>
      </c>
      <c r="BH115" s="155">
        <v>5584.2950000000019</v>
      </c>
      <c r="BI115" s="155">
        <v>0</v>
      </c>
      <c r="BJ115" s="155">
        <v>18.341999999999995</v>
      </c>
      <c r="BK115" s="267">
        <v>531.23799999999994</v>
      </c>
      <c r="BL115" s="260">
        <f t="shared" si="275"/>
        <v>0.89120382732825365</v>
      </c>
      <c r="BM115" s="189">
        <f t="shared" si="276"/>
        <v>0.1006276295825986</v>
      </c>
      <c r="BN115" s="190">
        <f t="shared" si="277"/>
        <v>6.8796621280518583E-2</v>
      </c>
      <c r="BO115" s="191">
        <f t="shared" si="278"/>
        <v>6.8796308799736153E-2</v>
      </c>
      <c r="BP115" s="191">
        <f t="shared" si="279"/>
        <v>3.124807824318809E-7</v>
      </c>
      <c r="BQ115" s="192">
        <f t="shared" si="280"/>
        <v>3.1831207153487404E-2</v>
      </c>
      <c r="BR115" s="193">
        <f t="shared" si="281"/>
        <v>3.1726997653280749E-2</v>
      </c>
      <c r="BS115" s="193">
        <f t="shared" si="282"/>
        <v>0</v>
      </c>
      <c r="BT115" s="193">
        <f t="shared" si="283"/>
        <v>1.0420950020664652E-4</v>
      </c>
      <c r="BU115" s="252">
        <f t="shared" si="284"/>
        <v>3.0182121072281371E-3</v>
      </c>
      <c r="DV115" s="451"/>
      <c r="DW115" s="130" t="s">
        <v>18</v>
      </c>
      <c r="DX115" s="149">
        <v>20996.837000000069</v>
      </c>
      <c r="DY115" s="150">
        <v>20230.597000000049</v>
      </c>
      <c r="DZ115" s="151">
        <v>613.71300000000008</v>
      </c>
      <c r="EA115" s="152">
        <v>543.59600000000046</v>
      </c>
      <c r="EB115" s="153">
        <v>543.59600000000046</v>
      </c>
      <c r="EC115" s="153">
        <v>0</v>
      </c>
      <c r="ED115" s="154">
        <v>70.120000000000033</v>
      </c>
      <c r="EE115" s="155">
        <v>67.682000000000045</v>
      </c>
      <c r="EF115" s="155">
        <v>0</v>
      </c>
      <c r="EG115" s="155">
        <v>2.4379999999999997</v>
      </c>
      <c r="EH115" s="267">
        <v>38.832000000000001</v>
      </c>
      <c r="EI115" s="260">
        <f t="shared" si="285"/>
        <v>0.96350688439406296</v>
      </c>
      <c r="EJ115" s="189">
        <f t="shared" si="286"/>
        <v>2.922883099011523E-2</v>
      </c>
      <c r="EK115" s="190">
        <f t="shared" si="287"/>
        <v>2.5889423249797039E-2</v>
      </c>
      <c r="EL115" s="191">
        <f t="shared" si="288"/>
        <v>2.5889423249797039E-2</v>
      </c>
      <c r="EM115" s="191">
        <f t="shared" si="289"/>
        <v>0</v>
      </c>
      <c r="EN115" s="192">
        <f t="shared" si="290"/>
        <v>3.3395506189813164E-3</v>
      </c>
      <c r="EO115" s="193">
        <f t="shared" si="291"/>
        <v>3.2234378920977394E-3</v>
      </c>
      <c r="EP115" s="193">
        <f t="shared" si="292"/>
        <v>0</v>
      </c>
      <c r="EQ115" s="193">
        <f t="shared" si="293"/>
        <v>1.1611272688357735E-4</v>
      </c>
      <c r="ER115" s="252">
        <f t="shared" si="294"/>
        <v>1.8494214152350601E-3</v>
      </c>
    </row>
    <row r="116" spans="1:148" ht="14.25" customHeight="1">
      <c r="A116" s="448"/>
      <c r="B116" s="131" t="s">
        <v>19</v>
      </c>
      <c r="C116" s="156">
        <v>740049.22900001553</v>
      </c>
      <c r="D116" s="157">
        <v>720671.26600001589</v>
      </c>
      <c r="E116" s="158">
        <v>17513.919000000111</v>
      </c>
      <c r="F116" s="159">
        <v>17255.076000000085</v>
      </c>
      <c r="G116" s="160">
        <v>17255.076000000085</v>
      </c>
      <c r="H116" s="160">
        <v>0</v>
      </c>
      <c r="I116" s="161">
        <v>258.84599999999955</v>
      </c>
      <c r="J116" s="162">
        <v>258.84599999999955</v>
      </c>
      <c r="K116" s="162">
        <v>0</v>
      </c>
      <c r="L116" s="162">
        <v>0</v>
      </c>
      <c r="M116" s="268">
        <v>445.45699999999982</v>
      </c>
      <c r="N116" s="261">
        <f t="shared" si="255"/>
        <v>0.97381530546801065</v>
      </c>
      <c r="O116" s="194">
        <f t="shared" si="256"/>
        <v>2.366588371920288E-2</v>
      </c>
      <c r="P116" s="195">
        <f t="shared" si="257"/>
        <v>2.3316119149689327E-2</v>
      </c>
      <c r="Q116" s="196">
        <f t="shared" si="258"/>
        <v>2.3316119149689327E-2</v>
      </c>
      <c r="R116" s="196">
        <f t="shared" si="259"/>
        <v>0</v>
      </c>
      <c r="S116" s="197">
        <f t="shared" si="260"/>
        <v>3.4976862329788892E-4</v>
      </c>
      <c r="T116" s="198">
        <f t="shared" si="261"/>
        <v>3.4976862329788892E-4</v>
      </c>
      <c r="U116" s="198">
        <f t="shared" si="262"/>
        <v>0</v>
      </c>
      <c r="V116" s="198">
        <f t="shared" si="263"/>
        <v>0</v>
      </c>
      <c r="W116" s="253">
        <f t="shared" si="264"/>
        <v>6.0192887519377504E-4</v>
      </c>
      <c r="Z116" s="448"/>
      <c r="AA116" s="131" t="s">
        <v>19</v>
      </c>
      <c r="AB116" s="156">
        <v>596137.38800002844</v>
      </c>
      <c r="AC116" s="157">
        <v>580543.10000002221</v>
      </c>
      <c r="AD116" s="158">
        <v>14528.871000000043</v>
      </c>
      <c r="AE116" s="159">
        <v>14310.97300000002</v>
      </c>
      <c r="AF116" s="160">
        <v>14310.97300000002</v>
      </c>
      <c r="AG116" s="160">
        <v>0</v>
      </c>
      <c r="AH116" s="161">
        <v>217.90099999999956</v>
      </c>
      <c r="AI116" s="162">
        <v>217.90099999999956</v>
      </c>
      <c r="AJ116" s="162">
        <v>0</v>
      </c>
      <c r="AK116" s="162">
        <v>0</v>
      </c>
      <c r="AL116" s="268">
        <v>3.2549999999999999</v>
      </c>
      <c r="AM116" s="261">
        <f t="shared" si="265"/>
        <v>0.97384111730968048</v>
      </c>
      <c r="AN116" s="194">
        <f t="shared" si="266"/>
        <v>2.4371682253889013E-2</v>
      </c>
      <c r="AO116" s="195">
        <f t="shared" si="267"/>
        <v>2.4006165840414186E-2</v>
      </c>
      <c r="AP116" s="196">
        <f t="shared" si="268"/>
        <v>2.4006165840414186E-2</v>
      </c>
      <c r="AQ116" s="196">
        <f t="shared" si="269"/>
        <v>0</v>
      </c>
      <c r="AR116" s="197">
        <f t="shared" si="270"/>
        <v>3.6552144587178475E-4</v>
      </c>
      <c r="AS116" s="198">
        <f t="shared" si="271"/>
        <v>3.6552144587178475E-4</v>
      </c>
      <c r="AT116" s="198">
        <f t="shared" si="272"/>
        <v>0</v>
      </c>
      <c r="AU116" s="198">
        <f t="shared" si="273"/>
        <v>0</v>
      </c>
      <c r="AV116" s="253">
        <f t="shared" si="274"/>
        <v>5.4601507396141454E-6</v>
      </c>
      <c r="AY116" s="448"/>
      <c r="AZ116" s="131" t="s">
        <v>19</v>
      </c>
      <c r="BA116" s="156">
        <v>143911.84099999897</v>
      </c>
      <c r="BB116" s="157">
        <v>140128.16600000064</v>
      </c>
      <c r="BC116" s="158">
        <v>2985.0480000000048</v>
      </c>
      <c r="BD116" s="159">
        <v>2944.1030000000046</v>
      </c>
      <c r="BE116" s="160">
        <v>2944.1030000000046</v>
      </c>
      <c r="BF116" s="160">
        <v>0</v>
      </c>
      <c r="BG116" s="161">
        <v>40.945</v>
      </c>
      <c r="BH116" s="162">
        <v>40.945</v>
      </c>
      <c r="BI116" s="162">
        <v>0</v>
      </c>
      <c r="BJ116" s="162">
        <v>0</v>
      </c>
      <c r="BK116" s="268">
        <v>442.20199999999977</v>
      </c>
      <c r="BL116" s="261">
        <f t="shared" si="275"/>
        <v>0.97370838303709595</v>
      </c>
      <c r="BM116" s="194">
        <f t="shared" si="276"/>
        <v>2.0742198690933474E-2</v>
      </c>
      <c r="BN116" s="195">
        <f t="shared" si="277"/>
        <v>2.0457684229055383E-2</v>
      </c>
      <c r="BO116" s="196">
        <f t="shared" si="278"/>
        <v>2.0457684229055383E-2</v>
      </c>
      <c r="BP116" s="196">
        <f t="shared" si="279"/>
        <v>0</v>
      </c>
      <c r="BQ116" s="197">
        <f t="shared" si="280"/>
        <v>2.8451446187809033E-4</v>
      </c>
      <c r="BR116" s="198">
        <f t="shared" si="281"/>
        <v>2.8451446187809033E-4</v>
      </c>
      <c r="BS116" s="198">
        <f t="shared" si="282"/>
        <v>0</v>
      </c>
      <c r="BT116" s="198">
        <f t="shared" si="283"/>
        <v>0</v>
      </c>
      <c r="BU116" s="253">
        <f t="shared" si="284"/>
        <v>3.0727283934891985E-3</v>
      </c>
      <c r="DV116" s="451"/>
      <c r="DW116" s="131" t="s">
        <v>19</v>
      </c>
      <c r="DX116" s="156">
        <v>19789.195000000102</v>
      </c>
      <c r="DY116" s="157">
        <v>19066.308000000037</v>
      </c>
      <c r="DZ116" s="158">
        <v>637.62499999999977</v>
      </c>
      <c r="EA116" s="159">
        <v>637.62499999999977</v>
      </c>
      <c r="EB116" s="160">
        <v>637.62499999999977</v>
      </c>
      <c r="EC116" s="160">
        <v>0</v>
      </c>
      <c r="ED116" s="161">
        <v>0</v>
      </c>
      <c r="EE116" s="162">
        <v>0</v>
      </c>
      <c r="EF116" s="162">
        <v>0</v>
      </c>
      <c r="EG116" s="162">
        <v>0</v>
      </c>
      <c r="EH116" s="268">
        <v>46.388999999999996</v>
      </c>
      <c r="EI116" s="261">
        <f t="shared" si="285"/>
        <v>0.96347062121526117</v>
      </c>
      <c r="EJ116" s="194">
        <f t="shared" si="286"/>
        <v>3.2220865982673701E-2</v>
      </c>
      <c r="EK116" s="195">
        <f t="shared" si="287"/>
        <v>3.2220865982673701E-2</v>
      </c>
      <c r="EL116" s="196">
        <f t="shared" si="288"/>
        <v>3.2220865982673701E-2</v>
      </c>
      <c r="EM116" s="196">
        <f t="shared" si="289"/>
        <v>0</v>
      </c>
      <c r="EN116" s="197">
        <f t="shared" si="290"/>
        <v>0</v>
      </c>
      <c r="EO116" s="198">
        <f t="shared" si="291"/>
        <v>0</v>
      </c>
      <c r="EP116" s="198">
        <f t="shared" si="292"/>
        <v>0</v>
      </c>
      <c r="EQ116" s="198">
        <f t="shared" si="293"/>
        <v>0</v>
      </c>
      <c r="ER116" s="253">
        <f t="shared" si="294"/>
        <v>2.3441580114804952E-3</v>
      </c>
    </row>
    <row r="117" spans="1:148">
      <c r="A117" s="448"/>
      <c r="B117" s="132" t="s">
        <v>20</v>
      </c>
      <c r="C117" s="163">
        <f t="shared" ref="C117:M117" si="299">IF(COUNT(C114:C116)=0,"",SUM(C114:C116))</f>
        <v>2530305.3400000832</v>
      </c>
      <c r="D117" s="164">
        <f t="shared" si="299"/>
        <v>2367049.9760000575</v>
      </c>
      <c r="E117" s="165">
        <f t="shared" si="299"/>
        <v>153239.7119999998</v>
      </c>
      <c r="F117" s="166">
        <f t="shared" si="299"/>
        <v>126533.58699999997</v>
      </c>
      <c r="G117" s="167">
        <f t="shared" si="299"/>
        <v>126533.53199999995</v>
      </c>
      <c r="H117" s="167">
        <f t="shared" si="299"/>
        <v>5.5E-2</v>
      </c>
      <c r="I117" s="168">
        <f t="shared" si="299"/>
        <v>26706.378000000157</v>
      </c>
      <c r="J117" s="169">
        <f t="shared" si="299"/>
        <v>26669.350000000173</v>
      </c>
      <c r="K117" s="169">
        <f t="shared" si="299"/>
        <v>0</v>
      </c>
      <c r="L117" s="169">
        <f t="shared" si="299"/>
        <v>37.027999999999992</v>
      </c>
      <c r="M117" s="269">
        <f t="shared" si="299"/>
        <v>1096.1629999999998</v>
      </c>
      <c r="N117" s="262">
        <f t="shared" si="255"/>
        <v>0.93547997491875023</v>
      </c>
      <c r="O117" s="199">
        <f t="shared" si="256"/>
        <v>6.0561747065670246E-2</v>
      </c>
      <c r="P117" s="200">
        <f t="shared" si="257"/>
        <v>5.0007240232910311E-2</v>
      </c>
      <c r="Q117" s="201">
        <f t="shared" si="258"/>
        <v>5.0007218496403202E-2</v>
      </c>
      <c r="R117" s="201">
        <f t="shared" si="259"/>
        <v>2.1736507104711003E-8</v>
      </c>
      <c r="S117" s="202">
        <f t="shared" si="260"/>
        <v>1.0554606820692746E-2</v>
      </c>
      <c r="T117" s="203">
        <f t="shared" si="261"/>
        <v>1.0539973013691421E-2</v>
      </c>
      <c r="U117" s="203">
        <f t="shared" si="262"/>
        <v>0</v>
      </c>
      <c r="V117" s="203">
        <f t="shared" si="263"/>
        <v>1.4633807001331615E-5</v>
      </c>
      <c r="W117" s="254">
        <f t="shared" si="264"/>
        <v>4.3321372431675133E-4</v>
      </c>
      <c r="Z117" s="448"/>
      <c r="AA117" s="132" t="s">
        <v>20</v>
      </c>
      <c r="AB117" s="163">
        <f t="shared" ref="AB117:AL117" si="300">IF(COUNT(AB114:AB116)=0,"",SUM(AB114:AB116))</f>
        <v>2074626.8800000523</v>
      </c>
      <c r="AC117" s="164">
        <f t="shared" si="300"/>
        <v>1941374.7600000452</v>
      </c>
      <c r="AD117" s="165">
        <f t="shared" si="300"/>
        <v>126113.45199999955</v>
      </c>
      <c r="AE117" s="166">
        <f t="shared" si="300"/>
        <v>105531.96599999978</v>
      </c>
      <c r="AF117" s="167">
        <f t="shared" si="300"/>
        <v>105531.96599999978</v>
      </c>
      <c r="AG117" s="167">
        <f t="shared" si="300"/>
        <v>0</v>
      </c>
      <c r="AH117" s="168">
        <f t="shared" si="300"/>
        <v>20581.677000000032</v>
      </c>
      <c r="AI117" s="169">
        <f t="shared" si="300"/>
        <v>20562.991000000038</v>
      </c>
      <c r="AJ117" s="169">
        <f t="shared" si="300"/>
        <v>0</v>
      </c>
      <c r="AK117" s="169">
        <f t="shared" si="300"/>
        <v>18.685999999999993</v>
      </c>
      <c r="AL117" s="269">
        <f t="shared" si="300"/>
        <v>57.542000000000009</v>
      </c>
      <c r="AM117" s="262">
        <f t="shared" si="265"/>
        <v>0.9357705613069065</v>
      </c>
      <c r="AN117" s="199">
        <f t="shared" si="266"/>
        <v>6.0788498026207186E-2</v>
      </c>
      <c r="AO117" s="200">
        <f t="shared" si="267"/>
        <v>5.0867925706234524E-2</v>
      </c>
      <c r="AP117" s="201">
        <f t="shared" si="268"/>
        <v>5.0867925706234524E-2</v>
      </c>
      <c r="AQ117" s="201">
        <f t="shared" si="269"/>
        <v>0</v>
      </c>
      <c r="AR117" s="202">
        <f t="shared" si="270"/>
        <v>9.9206643847203572E-3</v>
      </c>
      <c r="AS117" s="203">
        <f t="shared" si="271"/>
        <v>9.9116574639192562E-3</v>
      </c>
      <c r="AT117" s="203">
        <f t="shared" si="272"/>
        <v>0</v>
      </c>
      <c r="AU117" s="203">
        <f t="shared" si="273"/>
        <v>9.0069208011030497E-6</v>
      </c>
      <c r="AV117" s="254">
        <f t="shared" si="274"/>
        <v>2.7736071750886869E-5</v>
      </c>
      <c r="AY117" s="448"/>
      <c r="AZ117" s="132" t="s">
        <v>20</v>
      </c>
      <c r="BA117" s="163">
        <f t="shared" ref="BA117:BK117" si="301">IF(COUNT(BA114:BA116)=0,"",SUM(BA114:BA116))</f>
        <v>455678.45999999787</v>
      </c>
      <c r="BB117" s="164">
        <f t="shared" si="301"/>
        <v>425675.21599999827</v>
      </c>
      <c r="BC117" s="165">
        <f t="shared" si="301"/>
        <v>27126.259999999929</v>
      </c>
      <c r="BD117" s="166">
        <f t="shared" si="301"/>
        <v>21001.620999999999</v>
      </c>
      <c r="BE117" s="167">
        <f t="shared" si="301"/>
        <v>21001.565999999999</v>
      </c>
      <c r="BF117" s="167">
        <f t="shared" si="301"/>
        <v>5.5E-2</v>
      </c>
      <c r="BG117" s="168">
        <f t="shared" si="301"/>
        <v>6124.7010000000037</v>
      </c>
      <c r="BH117" s="169">
        <f t="shared" si="301"/>
        <v>6106.3590000000013</v>
      </c>
      <c r="BI117" s="169">
        <f t="shared" si="301"/>
        <v>0</v>
      </c>
      <c r="BJ117" s="169">
        <f t="shared" si="301"/>
        <v>18.341999999999995</v>
      </c>
      <c r="BK117" s="269">
        <f t="shared" si="301"/>
        <v>1038.6209999999996</v>
      </c>
      <c r="BL117" s="262">
        <f t="shared" si="275"/>
        <v>0.93415698429107286</v>
      </c>
      <c r="BM117" s="199">
        <f t="shared" si="276"/>
        <v>5.9529388332290399E-2</v>
      </c>
      <c r="BN117" s="200">
        <f t="shared" si="277"/>
        <v>4.6088684990728108E-2</v>
      </c>
      <c r="BO117" s="201">
        <f t="shared" si="278"/>
        <v>4.6088564291584241E-2</v>
      </c>
      <c r="BP117" s="201">
        <f t="shared" si="279"/>
        <v>1.2069914386561143E-7</v>
      </c>
      <c r="BQ117" s="202">
        <f t="shared" si="280"/>
        <v>1.3440839402415538E-2</v>
      </c>
      <c r="BR117" s="203">
        <f t="shared" si="281"/>
        <v>1.3400587335201296E-2</v>
      </c>
      <c r="BS117" s="203">
        <f t="shared" si="282"/>
        <v>0</v>
      </c>
      <c r="BT117" s="203">
        <f t="shared" si="283"/>
        <v>4.0252067214237167E-5</v>
      </c>
      <c r="BU117" s="254">
        <f t="shared" si="284"/>
        <v>2.2792848272880938E-3</v>
      </c>
      <c r="DV117" s="451"/>
      <c r="DW117" s="132" t="s">
        <v>20</v>
      </c>
      <c r="DX117" s="163">
        <f t="shared" ref="DX117:EH117" si="302">IF(COUNT(DX114:DX116)=0,"",SUM(DX114:DX116))</f>
        <v>61015.898000000154</v>
      </c>
      <c r="DY117" s="164">
        <f t="shared" si="302"/>
        <v>58900.954000000085</v>
      </c>
      <c r="DZ117" s="165">
        <f t="shared" si="302"/>
        <v>1841.4589999999998</v>
      </c>
      <c r="EA117" s="166">
        <f t="shared" si="302"/>
        <v>1757.414</v>
      </c>
      <c r="EB117" s="167">
        <f t="shared" si="302"/>
        <v>1757.414</v>
      </c>
      <c r="EC117" s="167">
        <f t="shared" si="302"/>
        <v>0</v>
      </c>
      <c r="ED117" s="168">
        <f t="shared" si="302"/>
        <v>84.04800000000003</v>
      </c>
      <c r="EE117" s="169">
        <f t="shared" si="302"/>
        <v>81.610000000000042</v>
      </c>
      <c r="EF117" s="169">
        <f t="shared" si="302"/>
        <v>0</v>
      </c>
      <c r="EG117" s="169">
        <f t="shared" si="302"/>
        <v>2.4379999999999997</v>
      </c>
      <c r="EH117" s="269">
        <f t="shared" si="302"/>
        <v>85.221000000000004</v>
      </c>
      <c r="EI117" s="262">
        <f t="shared" si="285"/>
        <v>0.9653378206447103</v>
      </c>
      <c r="EJ117" s="199">
        <f t="shared" si="286"/>
        <v>3.0179986861784698E-2</v>
      </c>
      <c r="EK117" s="200">
        <f t="shared" si="287"/>
        <v>2.8802558965861577E-2</v>
      </c>
      <c r="EL117" s="201">
        <f t="shared" si="288"/>
        <v>2.8802558965861577E-2</v>
      </c>
      <c r="EM117" s="201">
        <f t="shared" si="289"/>
        <v>0</v>
      </c>
      <c r="EN117" s="202">
        <f t="shared" si="290"/>
        <v>1.3774770634368081E-3</v>
      </c>
      <c r="EO117" s="203">
        <f t="shared" si="291"/>
        <v>1.3375202639810339E-3</v>
      </c>
      <c r="EP117" s="203">
        <f t="shared" si="292"/>
        <v>0</v>
      </c>
      <c r="EQ117" s="203">
        <f t="shared" si="293"/>
        <v>3.9956799455774518E-5</v>
      </c>
      <c r="ER117" s="254">
        <f t="shared" si="294"/>
        <v>1.3967015612881711E-3</v>
      </c>
    </row>
    <row r="118" spans="1:148" ht="14.25" customHeight="1">
      <c r="A118" s="448"/>
      <c r="B118" s="129" t="s">
        <v>21</v>
      </c>
      <c r="C118" s="170">
        <v>344319.59199998528</v>
      </c>
      <c r="D118" s="171">
        <v>339824.60999998759</v>
      </c>
      <c r="E118" s="172">
        <v>4087.4669999999974</v>
      </c>
      <c r="F118" s="173">
        <v>4087.4669999999974</v>
      </c>
      <c r="G118" s="174">
        <v>4087.4669999999974</v>
      </c>
      <c r="H118" s="174">
        <v>0</v>
      </c>
      <c r="I118" s="175">
        <v>0</v>
      </c>
      <c r="J118" s="176">
        <v>0</v>
      </c>
      <c r="K118" s="176">
        <v>0</v>
      </c>
      <c r="L118" s="176">
        <v>0</v>
      </c>
      <c r="M118" s="270">
        <v>32.387000000000008</v>
      </c>
      <c r="N118" s="263">
        <f t="shared" si="255"/>
        <v>0.98694532026513937</v>
      </c>
      <c r="O118" s="204">
        <f t="shared" si="256"/>
        <v>1.1871142667943717E-2</v>
      </c>
      <c r="P118" s="205">
        <f t="shared" si="257"/>
        <v>1.1871142667943717E-2</v>
      </c>
      <c r="Q118" s="206">
        <f t="shared" si="258"/>
        <v>1.1871142667943717E-2</v>
      </c>
      <c r="R118" s="206">
        <f t="shared" si="259"/>
        <v>0</v>
      </c>
      <c r="S118" s="207">
        <f t="shared" si="260"/>
        <v>0</v>
      </c>
      <c r="T118" s="208">
        <f t="shared" si="261"/>
        <v>0</v>
      </c>
      <c r="U118" s="208">
        <f t="shared" si="262"/>
        <v>0</v>
      </c>
      <c r="V118" s="208">
        <f t="shared" si="263"/>
        <v>0</v>
      </c>
      <c r="W118" s="255">
        <f t="shared" si="264"/>
        <v>9.4060868891832891E-5</v>
      </c>
      <c r="Z118" s="448"/>
      <c r="AA118" s="129" t="s">
        <v>21</v>
      </c>
      <c r="AB118" s="170">
        <v>299818.94499999267</v>
      </c>
      <c r="AC118" s="171">
        <v>298112.22599999333</v>
      </c>
      <c r="AD118" s="172">
        <v>1444.0730000000019</v>
      </c>
      <c r="AE118" s="173">
        <v>1444.0730000000019</v>
      </c>
      <c r="AF118" s="174">
        <v>1444.0730000000019</v>
      </c>
      <c r="AG118" s="174">
        <v>0</v>
      </c>
      <c r="AH118" s="175">
        <v>0</v>
      </c>
      <c r="AI118" s="176">
        <v>0</v>
      </c>
      <c r="AJ118" s="176">
        <v>0</v>
      </c>
      <c r="AK118" s="176">
        <v>0</v>
      </c>
      <c r="AL118" s="270">
        <v>0</v>
      </c>
      <c r="AM118" s="263">
        <f t="shared" si="265"/>
        <v>0.99430750114873701</v>
      </c>
      <c r="AN118" s="204">
        <f t="shared" si="266"/>
        <v>4.8164834947305854E-3</v>
      </c>
      <c r="AO118" s="205">
        <f t="shared" si="267"/>
        <v>4.8164834947305854E-3</v>
      </c>
      <c r="AP118" s="206">
        <f t="shared" si="268"/>
        <v>4.8164834947305854E-3</v>
      </c>
      <c r="AQ118" s="206">
        <f t="shared" si="269"/>
        <v>0</v>
      </c>
      <c r="AR118" s="207">
        <f t="shared" si="270"/>
        <v>0</v>
      </c>
      <c r="AS118" s="208">
        <f t="shared" si="271"/>
        <v>0</v>
      </c>
      <c r="AT118" s="208">
        <f t="shared" si="272"/>
        <v>0</v>
      </c>
      <c r="AU118" s="208">
        <f t="shared" si="273"/>
        <v>0</v>
      </c>
      <c r="AV118" s="255">
        <f t="shared" si="274"/>
        <v>0</v>
      </c>
      <c r="AY118" s="448"/>
      <c r="AZ118" s="129" t="s">
        <v>21</v>
      </c>
      <c r="BA118" s="170">
        <v>44500.647000000339</v>
      </c>
      <c r="BB118" s="171">
        <v>41712.384000000835</v>
      </c>
      <c r="BC118" s="172">
        <v>2643.3939999999989</v>
      </c>
      <c r="BD118" s="173">
        <v>2643.3939999999989</v>
      </c>
      <c r="BE118" s="174">
        <v>2643.3939999999989</v>
      </c>
      <c r="BF118" s="174">
        <v>0</v>
      </c>
      <c r="BG118" s="175">
        <v>0</v>
      </c>
      <c r="BH118" s="176">
        <v>0</v>
      </c>
      <c r="BI118" s="176">
        <v>0</v>
      </c>
      <c r="BJ118" s="176">
        <v>0</v>
      </c>
      <c r="BK118" s="270">
        <v>32.387000000000008</v>
      </c>
      <c r="BL118" s="263">
        <f t="shared" si="275"/>
        <v>0.93734331548034611</v>
      </c>
      <c r="BM118" s="204">
        <f t="shared" si="276"/>
        <v>5.940124870543969E-2</v>
      </c>
      <c r="BN118" s="205">
        <f t="shared" si="277"/>
        <v>5.940124870543969E-2</v>
      </c>
      <c r="BO118" s="206">
        <f t="shared" si="278"/>
        <v>5.940124870543969E-2</v>
      </c>
      <c r="BP118" s="206">
        <f t="shared" si="279"/>
        <v>0</v>
      </c>
      <c r="BQ118" s="207">
        <f t="shared" si="280"/>
        <v>0</v>
      </c>
      <c r="BR118" s="208">
        <f t="shared" si="281"/>
        <v>0</v>
      </c>
      <c r="BS118" s="208">
        <f t="shared" si="282"/>
        <v>0</v>
      </c>
      <c r="BT118" s="208">
        <f t="shared" si="283"/>
        <v>0</v>
      </c>
      <c r="BU118" s="255">
        <f t="shared" si="284"/>
        <v>7.2778717127415613E-4</v>
      </c>
      <c r="DV118" s="451"/>
      <c r="DW118" s="129" t="s">
        <v>21</v>
      </c>
      <c r="DX118" s="170">
        <v>19522.350000000119</v>
      </c>
      <c r="DY118" s="171">
        <v>19522.028000000122</v>
      </c>
      <c r="DZ118" s="172">
        <v>0.28100000000000003</v>
      </c>
      <c r="EA118" s="173">
        <v>0.28100000000000003</v>
      </c>
      <c r="EB118" s="174">
        <v>0.28100000000000003</v>
      </c>
      <c r="EC118" s="174">
        <v>0</v>
      </c>
      <c r="ED118" s="175">
        <v>0</v>
      </c>
      <c r="EE118" s="176">
        <v>0</v>
      </c>
      <c r="EF118" s="176">
        <v>0</v>
      </c>
      <c r="EG118" s="176">
        <v>0</v>
      </c>
      <c r="EH118" s="270">
        <v>0</v>
      </c>
      <c r="EI118" s="263">
        <f t="shared" si="285"/>
        <v>0.99998350608405251</v>
      </c>
      <c r="EJ118" s="204">
        <f t="shared" si="286"/>
        <v>1.4393758948077374E-5</v>
      </c>
      <c r="EK118" s="205">
        <f t="shared" si="287"/>
        <v>1.4393758948077374E-5</v>
      </c>
      <c r="EL118" s="206">
        <f t="shared" si="288"/>
        <v>1.4393758948077374E-5</v>
      </c>
      <c r="EM118" s="206">
        <f t="shared" si="289"/>
        <v>0</v>
      </c>
      <c r="EN118" s="207">
        <f t="shared" si="290"/>
        <v>0</v>
      </c>
      <c r="EO118" s="208">
        <f t="shared" si="291"/>
        <v>0</v>
      </c>
      <c r="EP118" s="208">
        <f t="shared" si="292"/>
        <v>0</v>
      </c>
      <c r="EQ118" s="208">
        <f t="shared" si="293"/>
        <v>0</v>
      </c>
      <c r="ER118" s="255">
        <f t="shared" si="294"/>
        <v>0</v>
      </c>
    </row>
    <row r="119" spans="1:148" ht="14.25" customHeight="1">
      <c r="A119" s="448"/>
      <c r="B119" s="130" t="s">
        <v>22</v>
      </c>
      <c r="C119" s="149">
        <v>684538.78900006344</v>
      </c>
      <c r="D119" s="150">
        <v>632479.75400004419</v>
      </c>
      <c r="E119" s="151">
        <v>48587.359999999571</v>
      </c>
      <c r="F119" s="152">
        <v>26661.127999999997</v>
      </c>
      <c r="G119" s="153">
        <v>26661.092999999997</v>
      </c>
      <c r="H119" s="153">
        <v>3.5000000000000003E-2</v>
      </c>
      <c r="I119" s="154">
        <v>21926.251000000069</v>
      </c>
      <c r="J119" s="155">
        <v>21385.345000000074</v>
      </c>
      <c r="K119" s="155">
        <v>541.02799999999957</v>
      </c>
      <c r="L119" s="155">
        <v>0</v>
      </c>
      <c r="M119" s="267">
        <v>212.00099999999998</v>
      </c>
      <c r="N119" s="260">
        <f t="shared" si="255"/>
        <v>0.92395020437619879</v>
      </c>
      <c r="O119" s="189">
        <f t="shared" si="256"/>
        <v>7.0978242257057941E-2</v>
      </c>
      <c r="P119" s="190">
        <f t="shared" si="257"/>
        <v>3.8947578177337627E-2</v>
      </c>
      <c r="Q119" s="191">
        <f t="shared" si="258"/>
        <v>3.8947527048021707E-2</v>
      </c>
      <c r="R119" s="191">
        <f t="shared" si="259"/>
        <v>5.1129315916671541E-8</v>
      </c>
      <c r="S119" s="192">
        <f t="shared" si="260"/>
        <v>3.2030691835635387E-2</v>
      </c>
      <c r="T119" s="193">
        <f t="shared" si="261"/>
        <v>3.1240516014057595E-2</v>
      </c>
      <c r="U119" s="193">
        <f t="shared" si="262"/>
        <v>7.9035404376471272E-4</v>
      </c>
      <c r="V119" s="193">
        <f t="shared" si="263"/>
        <v>0</v>
      </c>
      <c r="W119" s="252">
        <f t="shared" si="264"/>
        <v>3.0969903153286516E-4</v>
      </c>
      <c r="Z119" s="448"/>
      <c r="AA119" s="130" t="s">
        <v>22</v>
      </c>
      <c r="AB119" s="149">
        <v>579792.60300001432</v>
      </c>
      <c r="AC119" s="150">
        <v>535603.08699998073</v>
      </c>
      <c r="AD119" s="151">
        <v>41252.858000000102</v>
      </c>
      <c r="AE119" s="152">
        <v>21298.930999999986</v>
      </c>
      <c r="AF119" s="153">
        <v>21298.895999999986</v>
      </c>
      <c r="AG119" s="153">
        <v>3.5000000000000003E-2</v>
      </c>
      <c r="AH119" s="154">
        <v>19953.94500000008</v>
      </c>
      <c r="AI119" s="155">
        <v>19413.039000000084</v>
      </c>
      <c r="AJ119" s="155">
        <v>541.02799999999957</v>
      </c>
      <c r="AK119" s="155">
        <v>0</v>
      </c>
      <c r="AL119" s="267">
        <v>0</v>
      </c>
      <c r="AM119" s="260">
        <f t="shared" si="265"/>
        <v>0.92378392588766345</v>
      </c>
      <c r="AN119" s="189">
        <f t="shared" si="266"/>
        <v>7.1151059510842163E-2</v>
      </c>
      <c r="AO119" s="190">
        <f t="shared" si="267"/>
        <v>3.6735430720904627E-2</v>
      </c>
      <c r="AP119" s="191">
        <f t="shared" si="268"/>
        <v>3.6735370354491155E-2</v>
      </c>
      <c r="AQ119" s="191">
        <f t="shared" si="269"/>
        <v>6.0366413470782304E-8</v>
      </c>
      <c r="AR119" s="192">
        <f t="shared" si="270"/>
        <v>3.4415659835521542E-2</v>
      </c>
      <c r="AS119" s="193">
        <f t="shared" si="271"/>
        <v>3.348272968566935E-2</v>
      </c>
      <c r="AT119" s="193">
        <f t="shared" si="272"/>
        <v>9.331405699220109E-4</v>
      </c>
      <c r="AU119" s="193">
        <f t="shared" si="273"/>
        <v>0</v>
      </c>
      <c r="AV119" s="252">
        <f t="shared" si="274"/>
        <v>0</v>
      </c>
      <c r="AY119" s="448"/>
      <c r="AZ119" s="130" t="s">
        <v>22</v>
      </c>
      <c r="BA119" s="149">
        <v>104746.18599999824</v>
      </c>
      <c r="BB119" s="150">
        <v>96876.666999998357</v>
      </c>
      <c r="BC119" s="151">
        <v>7334.5019999999986</v>
      </c>
      <c r="BD119" s="152">
        <v>5362.1969999999974</v>
      </c>
      <c r="BE119" s="153">
        <v>5362.1969999999974</v>
      </c>
      <c r="BF119" s="153">
        <v>0</v>
      </c>
      <c r="BG119" s="154">
        <v>1972.3060000000005</v>
      </c>
      <c r="BH119" s="155">
        <v>1972.3060000000005</v>
      </c>
      <c r="BI119" s="155">
        <v>0</v>
      </c>
      <c r="BJ119" s="155">
        <v>0</v>
      </c>
      <c r="BK119" s="267">
        <v>212.00099999999998</v>
      </c>
      <c r="BL119" s="260">
        <f t="shared" si="275"/>
        <v>0.92487059146955464</v>
      </c>
      <c r="BM119" s="189">
        <f t="shared" si="276"/>
        <v>7.0021661695635604E-2</v>
      </c>
      <c r="BN119" s="190">
        <f t="shared" si="277"/>
        <v>5.1192288757894132E-2</v>
      </c>
      <c r="BO119" s="191">
        <f t="shared" si="278"/>
        <v>5.1192288757894132E-2</v>
      </c>
      <c r="BP119" s="191">
        <f t="shared" si="279"/>
        <v>0</v>
      </c>
      <c r="BQ119" s="192">
        <f t="shared" si="280"/>
        <v>1.8829382484628447E-2</v>
      </c>
      <c r="BR119" s="193">
        <f t="shared" si="281"/>
        <v>1.8829382484628447E-2</v>
      </c>
      <c r="BS119" s="193">
        <f t="shared" si="282"/>
        <v>0</v>
      </c>
      <c r="BT119" s="193">
        <f t="shared" si="283"/>
        <v>0</v>
      </c>
      <c r="BU119" s="252">
        <f t="shared" si="284"/>
        <v>2.02394958800699E-3</v>
      </c>
      <c r="DV119" s="451"/>
      <c r="DW119" s="130" t="s">
        <v>22</v>
      </c>
      <c r="DX119" s="149">
        <v>14803.351000000062</v>
      </c>
      <c r="DY119" s="150">
        <v>14380.045000000071</v>
      </c>
      <c r="DZ119" s="151">
        <v>403.33999999999986</v>
      </c>
      <c r="EA119" s="152">
        <v>366.35399999999981</v>
      </c>
      <c r="EB119" s="153">
        <v>366.35399999999981</v>
      </c>
      <c r="EC119" s="153">
        <v>0</v>
      </c>
      <c r="ED119" s="154">
        <v>36.985999999999997</v>
      </c>
      <c r="EE119" s="155">
        <v>36.985999999999997</v>
      </c>
      <c r="EF119" s="155">
        <v>0</v>
      </c>
      <c r="EG119" s="155">
        <v>0</v>
      </c>
      <c r="EH119" s="267">
        <v>0</v>
      </c>
      <c r="EI119" s="260">
        <f t="shared" si="285"/>
        <v>0.97140471775613579</v>
      </c>
      <c r="EJ119" s="189">
        <f t="shared" si="286"/>
        <v>2.7246533572026912E-2</v>
      </c>
      <c r="EK119" s="190">
        <f t="shared" si="287"/>
        <v>2.4748045223003782E-2</v>
      </c>
      <c r="EL119" s="191">
        <f t="shared" si="288"/>
        <v>2.4748045223003782E-2</v>
      </c>
      <c r="EM119" s="191">
        <f t="shared" si="289"/>
        <v>0</v>
      </c>
      <c r="EN119" s="192">
        <f t="shared" si="290"/>
        <v>2.498488349023126E-3</v>
      </c>
      <c r="EO119" s="193">
        <f t="shared" si="291"/>
        <v>2.498488349023126E-3</v>
      </c>
      <c r="EP119" s="193">
        <f t="shared" si="292"/>
        <v>0</v>
      </c>
      <c r="EQ119" s="193">
        <f t="shared" si="293"/>
        <v>0</v>
      </c>
      <c r="ER119" s="252">
        <f t="shared" si="294"/>
        <v>0</v>
      </c>
    </row>
    <row r="120" spans="1:148" ht="14.25" customHeight="1">
      <c r="A120" s="448"/>
      <c r="B120" s="131" t="s">
        <v>23</v>
      </c>
      <c r="C120" s="156">
        <v>673517.18299998913</v>
      </c>
      <c r="D120" s="157">
        <v>631498.50799997919</v>
      </c>
      <c r="E120" s="158">
        <v>39489.648000000299</v>
      </c>
      <c r="F120" s="159">
        <v>24362.540000000019</v>
      </c>
      <c r="G120" s="160">
        <v>24362.540000000019</v>
      </c>
      <c r="H120" s="160">
        <v>0</v>
      </c>
      <c r="I120" s="161">
        <v>15127.14799999999</v>
      </c>
      <c r="J120" s="162">
        <v>15127.14799999999</v>
      </c>
      <c r="K120" s="162">
        <v>0</v>
      </c>
      <c r="L120" s="162">
        <v>0</v>
      </c>
      <c r="M120" s="268">
        <v>147.03799999999993</v>
      </c>
      <c r="N120" s="261">
        <f t="shared" si="255"/>
        <v>0.93761306161061875</v>
      </c>
      <c r="O120" s="194">
        <f t="shared" si="256"/>
        <v>5.8631982964569646E-2</v>
      </c>
      <c r="P120" s="195">
        <f t="shared" si="257"/>
        <v>3.6172113518298181E-2</v>
      </c>
      <c r="Q120" s="196">
        <f t="shared" si="258"/>
        <v>3.6172113518298181E-2</v>
      </c>
      <c r="R120" s="196">
        <f t="shared" si="259"/>
        <v>0</v>
      </c>
      <c r="S120" s="197">
        <f t="shared" si="260"/>
        <v>2.2459928835995614E-2</v>
      </c>
      <c r="T120" s="198">
        <f t="shared" si="261"/>
        <v>2.2459928835995614E-2</v>
      </c>
      <c r="U120" s="198">
        <f t="shared" si="262"/>
        <v>0</v>
      </c>
      <c r="V120" s="198">
        <f t="shared" si="263"/>
        <v>0</v>
      </c>
      <c r="W120" s="253">
        <f t="shared" si="264"/>
        <v>2.1831365807931035E-4</v>
      </c>
      <c r="Z120" s="448"/>
      <c r="AA120" s="131" t="s">
        <v>23</v>
      </c>
      <c r="AB120" s="156">
        <v>542176.82799998799</v>
      </c>
      <c r="AC120" s="157">
        <v>510614.92699998384</v>
      </c>
      <c r="AD120" s="158">
        <v>29622.407000000261</v>
      </c>
      <c r="AE120" s="159">
        <v>17870.740999999987</v>
      </c>
      <c r="AF120" s="160">
        <v>17870.740999999987</v>
      </c>
      <c r="AG120" s="160">
        <v>0</v>
      </c>
      <c r="AH120" s="161">
        <v>11751.696</v>
      </c>
      <c r="AI120" s="162">
        <v>11751.696</v>
      </c>
      <c r="AJ120" s="162">
        <v>0</v>
      </c>
      <c r="AK120" s="162">
        <v>0</v>
      </c>
      <c r="AL120" s="268">
        <v>0</v>
      </c>
      <c r="AM120" s="261">
        <f t="shared" si="265"/>
        <v>0.94178670247411456</v>
      </c>
      <c r="AN120" s="194">
        <f t="shared" si="266"/>
        <v>5.4636062388119834E-2</v>
      </c>
      <c r="AO120" s="195">
        <f t="shared" si="267"/>
        <v>3.2961093276381012E-2</v>
      </c>
      <c r="AP120" s="196">
        <f t="shared" si="268"/>
        <v>3.2961093276381012E-2</v>
      </c>
      <c r="AQ120" s="196">
        <f t="shared" si="269"/>
        <v>0</v>
      </c>
      <c r="AR120" s="197">
        <f t="shared" si="270"/>
        <v>2.1675024444239546E-2</v>
      </c>
      <c r="AS120" s="198">
        <f t="shared" si="271"/>
        <v>2.1675024444239546E-2</v>
      </c>
      <c r="AT120" s="198">
        <f t="shared" si="272"/>
        <v>0</v>
      </c>
      <c r="AU120" s="198">
        <f t="shared" si="273"/>
        <v>0</v>
      </c>
      <c r="AV120" s="253">
        <f t="shared" si="274"/>
        <v>0</v>
      </c>
      <c r="AY120" s="448"/>
      <c r="AZ120" s="131" t="s">
        <v>23</v>
      </c>
      <c r="BA120" s="156">
        <v>131340.35500000106</v>
      </c>
      <c r="BB120" s="157">
        <v>120883.58100000044</v>
      </c>
      <c r="BC120" s="158">
        <v>9867.2409999999982</v>
      </c>
      <c r="BD120" s="159">
        <v>6491.7989999999872</v>
      </c>
      <c r="BE120" s="160">
        <v>6491.7989999999872</v>
      </c>
      <c r="BF120" s="160">
        <v>0</v>
      </c>
      <c r="BG120" s="161">
        <v>3375.4519999999993</v>
      </c>
      <c r="BH120" s="162">
        <v>3375.4519999999993</v>
      </c>
      <c r="BI120" s="162">
        <v>0</v>
      </c>
      <c r="BJ120" s="162">
        <v>0</v>
      </c>
      <c r="BK120" s="268">
        <v>147.03799999999993</v>
      </c>
      <c r="BL120" s="261">
        <f t="shared" si="275"/>
        <v>0.92038415001999552</v>
      </c>
      <c r="BM120" s="194">
        <f t="shared" si="276"/>
        <v>7.5127260010831545E-2</v>
      </c>
      <c r="BN120" s="195">
        <f t="shared" si="277"/>
        <v>4.9427299020167376E-2</v>
      </c>
      <c r="BO120" s="196">
        <f t="shared" si="278"/>
        <v>4.9427299020167376E-2</v>
      </c>
      <c r="BP120" s="196">
        <f t="shared" si="279"/>
        <v>0</v>
      </c>
      <c r="BQ120" s="197">
        <f t="shared" si="280"/>
        <v>2.570003712872538E-2</v>
      </c>
      <c r="BR120" s="198">
        <f t="shared" si="281"/>
        <v>2.570003712872538E-2</v>
      </c>
      <c r="BS120" s="198">
        <f t="shared" si="282"/>
        <v>0</v>
      </c>
      <c r="BT120" s="198">
        <f t="shared" si="283"/>
        <v>0</v>
      </c>
      <c r="BU120" s="253">
        <f t="shared" si="284"/>
        <v>1.1195188257257164E-3</v>
      </c>
      <c r="DV120" s="451"/>
      <c r="DW120" s="131" t="s">
        <v>23</v>
      </c>
      <c r="DX120" s="156">
        <v>10572.704000000043</v>
      </c>
      <c r="DY120" s="157">
        <v>10376.986000000059</v>
      </c>
      <c r="DZ120" s="158">
        <v>152.30700000000007</v>
      </c>
      <c r="EA120" s="159">
        <v>152.23300000000006</v>
      </c>
      <c r="EB120" s="160">
        <v>152.23300000000006</v>
      </c>
      <c r="EC120" s="160">
        <v>0</v>
      </c>
      <c r="ED120" s="161">
        <v>7.400000000000001E-2</v>
      </c>
      <c r="EE120" s="162">
        <v>7.400000000000001E-2</v>
      </c>
      <c r="EF120" s="162">
        <v>0</v>
      </c>
      <c r="EG120" s="162">
        <v>0</v>
      </c>
      <c r="EH120" s="268">
        <v>28.52</v>
      </c>
      <c r="EI120" s="261">
        <f t="shared" si="285"/>
        <v>0.98148836853845678</v>
      </c>
      <c r="EJ120" s="194">
        <f t="shared" si="286"/>
        <v>1.4405680892986264E-2</v>
      </c>
      <c r="EK120" s="195">
        <f t="shared" si="287"/>
        <v>1.4398681737424923E-2</v>
      </c>
      <c r="EL120" s="196">
        <f t="shared" si="288"/>
        <v>1.4398681737424923E-2</v>
      </c>
      <c r="EM120" s="196">
        <f t="shared" si="289"/>
        <v>0</v>
      </c>
      <c r="EN120" s="197">
        <f t="shared" si="290"/>
        <v>6.9991555613398151E-6</v>
      </c>
      <c r="EO120" s="198">
        <f t="shared" si="291"/>
        <v>6.9991555613398151E-6</v>
      </c>
      <c r="EP120" s="198">
        <f t="shared" si="292"/>
        <v>0</v>
      </c>
      <c r="EQ120" s="198">
        <f t="shared" si="293"/>
        <v>0</v>
      </c>
      <c r="ER120" s="253">
        <f t="shared" si="294"/>
        <v>2.6975123866136686E-3</v>
      </c>
    </row>
    <row r="121" spans="1:148">
      <c r="A121" s="448"/>
      <c r="B121" s="132" t="s">
        <v>24</v>
      </c>
      <c r="C121" s="163">
        <f t="shared" ref="C121:M121" si="303">IF(COUNT(C118:C120)=0,"",SUM(C118:C120))</f>
        <v>1702375.564000038</v>
      </c>
      <c r="D121" s="164">
        <f t="shared" si="303"/>
        <v>1603802.8720000109</v>
      </c>
      <c r="E121" s="165">
        <f t="shared" si="303"/>
        <v>92164.47499999986</v>
      </c>
      <c r="F121" s="166">
        <f t="shared" si="303"/>
        <v>55111.135000000009</v>
      </c>
      <c r="G121" s="167">
        <f t="shared" si="303"/>
        <v>55111.100000000013</v>
      </c>
      <c r="H121" s="167">
        <f t="shared" si="303"/>
        <v>3.5000000000000003E-2</v>
      </c>
      <c r="I121" s="168">
        <f t="shared" si="303"/>
        <v>37053.399000000063</v>
      </c>
      <c r="J121" s="169">
        <f t="shared" si="303"/>
        <v>36512.49300000006</v>
      </c>
      <c r="K121" s="169">
        <f t="shared" si="303"/>
        <v>541.02799999999957</v>
      </c>
      <c r="L121" s="169">
        <f t="shared" si="303"/>
        <v>0</v>
      </c>
      <c r="M121" s="269">
        <f t="shared" si="303"/>
        <v>391.42599999999993</v>
      </c>
      <c r="N121" s="262">
        <f t="shared" si="255"/>
        <v>0.94209697666922998</v>
      </c>
      <c r="O121" s="199">
        <f t="shared" si="256"/>
        <v>5.4138744087375658E-2</v>
      </c>
      <c r="P121" s="200">
        <f t="shared" si="257"/>
        <v>3.237307687294716E-2</v>
      </c>
      <c r="Q121" s="201">
        <f t="shared" si="258"/>
        <v>3.2373056313441527E-2</v>
      </c>
      <c r="R121" s="201">
        <f t="shared" si="259"/>
        <v>2.0559505634444848E-8</v>
      </c>
      <c r="S121" s="202">
        <f t="shared" si="260"/>
        <v>2.1765701871880979E-2</v>
      </c>
      <c r="T121" s="203">
        <f t="shared" si="261"/>
        <v>2.1447965873175118E-2</v>
      </c>
      <c r="U121" s="203">
        <f t="shared" si="262"/>
        <v>3.1780766326835476E-4</v>
      </c>
      <c r="V121" s="203">
        <f t="shared" si="263"/>
        <v>0</v>
      </c>
      <c r="W121" s="254">
        <f t="shared" si="264"/>
        <v>2.2992928721337732E-4</v>
      </c>
      <c r="Z121" s="448"/>
      <c r="AA121" s="132" t="s">
        <v>24</v>
      </c>
      <c r="AB121" s="163">
        <f t="shared" ref="AB121:AL121" si="304">IF(COUNT(AB118:AB120)=0,"",SUM(AB118:AB120))</f>
        <v>1421788.375999995</v>
      </c>
      <c r="AC121" s="164">
        <f t="shared" si="304"/>
        <v>1344330.2399999578</v>
      </c>
      <c r="AD121" s="165">
        <f t="shared" si="304"/>
        <v>72319.338000000367</v>
      </c>
      <c r="AE121" s="166">
        <f t="shared" si="304"/>
        <v>40613.744999999974</v>
      </c>
      <c r="AF121" s="167">
        <f t="shared" si="304"/>
        <v>40613.709999999977</v>
      </c>
      <c r="AG121" s="167">
        <f t="shared" si="304"/>
        <v>3.5000000000000003E-2</v>
      </c>
      <c r="AH121" s="168">
        <f t="shared" si="304"/>
        <v>31705.64100000008</v>
      </c>
      <c r="AI121" s="169">
        <f t="shared" si="304"/>
        <v>31164.735000000084</v>
      </c>
      <c r="AJ121" s="169">
        <f t="shared" si="304"/>
        <v>541.02799999999957</v>
      </c>
      <c r="AK121" s="169">
        <f t="shared" si="304"/>
        <v>0</v>
      </c>
      <c r="AL121" s="269">
        <f t="shared" si="304"/>
        <v>0</v>
      </c>
      <c r="AM121" s="262">
        <f t="shared" si="265"/>
        <v>0.94552062929508895</v>
      </c>
      <c r="AN121" s="199">
        <f t="shared" si="266"/>
        <v>5.0865050819630997E-2</v>
      </c>
      <c r="AO121" s="200">
        <f t="shared" si="267"/>
        <v>2.8565253230063061E-2</v>
      </c>
      <c r="AP121" s="201">
        <f t="shared" si="268"/>
        <v>2.8565228613178732E-2</v>
      </c>
      <c r="AQ121" s="201">
        <f t="shared" si="269"/>
        <v>2.4616884334409641E-8</v>
      </c>
      <c r="AR121" s="202">
        <f t="shared" si="270"/>
        <v>2.2299831349866225E-2</v>
      </c>
      <c r="AS121" s="203">
        <f t="shared" si="271"/>
        <v>2.1919390765929424E-2</v>
      </c>
      <c r="AT121" s="203">
        <f t="shared" si="272"/>
        <v>3.8052639136219906E-4</v>
      </c>
      <c r="AU121" s="203">
        <f t="shared" si="273"/>
        <v>0</v>
      </c>
      <c r="AV121" s="254">
        <f t="shared" si="274"/>
        <v>0</v>
      </c>
      <c r="AY121" s="448"/>
      <c r="AZ121" s="132" t="s">
        <v>24</v>
      </c>
      <c r="BA121" s="163">
        <f t="shared" ref="BA121:BK121" si="305">IF(COUNT(BA118:BA120)=0,"",SUM(BA118:BA120))</f>
        <v>280587.18799999962</v>
      </c>
      <c r="BB121" s="164">
        <f t="shared" si="305"/>
        <v>259472.63199999963</v>
      </c>
      <c r="BC121" s="165">
        <f t="shared" si="305"/>
        <v>19845.136999999995</v>
      </c>
      <c r="BD121" s="166">
        <f t="shared" si="305"/>
        <v>14497.389999999985</v>
      </c>
      <c r="BE121" s="167">
        <f t="shared" si="305"/>
        <v>14497.389999999985</v>
      </c>
      <c r="BF121" s="167">
        <f t="shared" si="305"/>
        <v>0</v>
      </c>
      <c r="BG121" s="168">
        <f t="shared" si="305"/>
        <v>5347.7579999999998</v>
      </c>
      <c r="BH121" s="169">
        <f t="shared" si="305"/>
        <v>5347.7579999999998</v>
      </c>
      <c r="BI121" s="169">
        <f t="shared" si="305"/>
        <v>0</v>
      </c>
      <c r="BJ121" s="169">
        <f t="shared" si="305"/>
        <v>0</v>
      </c>
      <c r="BK121" s="269">
        <f t="shared" si="305"/>
        <v>391.42599999999993</v>
      </c>
      <c r="BL121" s="262">
        <f t="shared" si="275"/>
        <v>0.92474868096970986</v>
      </c>
      <c r="BM121" s="199">
        <f t="shared" si="276"/>
        <v>7.0727167343079198E-2</v>
      </c>
      <c r="BN121" s="200">
        <f t="shared" si="277"/>
        <v>5.1668039810855527E-2</v>
      </c>
      <c r="BO121" s="201">
        <f t="shared" si="278"/>
        <v>5.1668039810855527E-2</v>
      </c>
      <c r="BP121" s="201">
        <f t="shared" si="279"/>
        <v>0</v>
      </c>
      <c r="BQ121" s="202">
        <f t="shared" si="280"/>
        <v>1.9059166735724251E-2</v>
      </c>
      <c r="BR121" s="203">
        <f t="shared" si="281"/>
        <v>1.9059166735724251E-2</v>
      </c>
      <c r="BS121" s="203">
        <f t="shared" si="282"/>
        <v>0</v>
      </c>
      <c r="BT121" s="203">
        <f t="shared" si="283"/>
        <v>0</v>
      </c>
      <c r="BU121" s="254">
        <f t="shared" si="284"/>
        <v>1.3950244941333546E-3</v>
      </c>
      <c r="DV121" s="451"/>
      <c r="DW121" s="132" t="s">
        <v>24</v>
      </c>
      <c r="DX121" s="163">
        <f t="shared" ref="DX121:EH121" si="306">IF(COUNT(DX118:DX120)=0,"",SUM(DX118:DX120))</f>
        <v>44898.405000000224</v>
      </c>
      <c r="DY121" s="164">
        <f t="shared" si="306"/>
        <v>44279.059000000256</v>
      </c>
      <c r="DZ121" s="165">
        <f t="shared" si="306"/>
        <v>555.92799999999988</v>
      </c>
      <c r="EA121" s="166">
        <f t="shared" si="306"/>
        <v>518.86799999999994</v>
      </c>
      <c r="EB121" s="167">
        <f t="shared" si="306"/>
        <v>518.86799999999994</v>
      </c>
      <c r="EC121" s="167">
        <f t="shared" si="306"/>
        <v>0</v>
      </c>
      <c r="ED121" s="168">
        <f t="shared" si="306"/>
        <v>37.059999999999995</v>
      </c>
      <c r="EE121" s="169">
        <f t="shared" si="306"/>
        <v>37.059999999999995</v>
      </c>
      <c r="EF121" s="169">
        <f t="shared" si="306"/>
        <v>0</v>
      </c>
      <c r="EG121" s="169">
        <f t="shared" si="306"/>
        <v>0</v>
      </c>
      <c r="EH121" s="269">
        <f t="shared" si="306"/>
        <v>28.52</v>
      </c>
      <c r="EI121" s="262">
        <f t="shared" si="285"/>
        <v>0.9862056124265447</v>
      </c>
      <c r="EJ121" s="199">
        <f t="shared" si="286"/>
        <v>1.2381909780536682E-2</v>
      </c>
      <c r="EK121" s="200">
        <f t="shared" si="287"/>
        <v>1.1556490703845656E-2</v>
      </c>
      <c r="EL121" s="201">
        <f t="shared" si="288"/>
        <v>1.1556490703845656E-2</v>
      </c>
      <c r="EM121" s="201">
        <f t="shared" si="289"/>
        <v>0</v>
      </c>
      <c r="EN121" s="202">
        <f t="shared" si="290"/>
        <v>8.2541907669102742E-4</v>
      </c>
      <c r="EO121" s="203">
        <f t="shared" si="291"/>
        <v>8.2541907669102742E-4</v>
      </c>
      <c r="EP121" s="203">
        <f t="shared" si="292"/>
        <v>0</v>
      </c>
      <c r="EQ121" s="203">
        <f t="shared" si="293"/>
        <v>0</v>
      </c>
      <c r="ER121" s="254">
        <f t="shared" si="294"/>
        <v>6.3521187445299797E-4</v>
      </c>
    </row>
    <row r="122" spans="1:148" ht="14.25" customHeight="1">
      <c r="A122" s="448"/>
      <c r="B122" s="129" t="s">
        <v>25</v>
      </c>
      <c r="C122" s="170">
        <v>1262734.9769999869</v>
      </c>
      <c r="D122" s="171">
        <v>1149333.9010000175</v>
      </c>
      <c r="E122" s="172">
        <v>105489.95000000038</v>
      </c>
      <c r="F122" s="173">
        <v>66708.137999999482</v>
      </c>
      <c r="G122" s="174">
        <v>66708.137999999482</v>
      </c>
      <c r="H122" s="174">
        <v>0</v>
      </c>
      <c r="I122" s="175">
        <v>38781.945000000487</v>
      </c>
      <c r="J122" s="176">
        <v>38771.953000000496</v>
      </c>
      <c r="K122" s="176">
        <v>9.9919999999999973</v>
      </c>
      <c r="L122" s="176">
        <v>0</v>
      </c>
      <c r="M122" s="270">
        <v>364.08800000000008</v>
      </c>
      <c r="N122" s="263">
        <f t="shared" si="255"/>
        <v>0.91019408025792692</v>
      </c>
      <c r="O122" s="204">
        <f t="shared" si="256"/>
        <v>8.3540847384004524E-2</v>
      </c>
      <c r="P122" s="205">
        <f t="shared" si="257"/>
        <v>5.2828296685409844E-2</v>
      </c>
      <c r="Q122" s="206">
        <f t="shared" si="258"/>
        <v>5.2828296685409844E-2</v>
      </c>
      <c r="R122" s="206">
        <f t="shared" si="259"/>
        <v>0</v>
      </c>
      <c r="S122" s="207">
        <f t="shared" si="260"/>
        <v>3.0712656025525528E-2</v>
      </c>
      <c r="T122" s="208">
        <f t="shared" si="261"/>
        <v>3.0704743042847461E-2</v>
      </c>
      <c r="U122" s="208">
        <f t="shared" si="262"/>
        <v>7.9129826780747358E-6</v>
      </c>
      <c r="V122" s="208">
        <f t="shared" si="263"/>
        <v>0</v>
      </c>
      <c r="W122" s="255">
        <f t="shared" si="264"/>
        <v>2.8833287002550799E-4</v>
      </c>
      <c r="Z122" s="448"/>
      <c r="AA122" s="129" t="s">
        <v>25</v>
      </c>
      <c r="AB122" s="170">
        <v>1015221.1410000111</v>
      </c>
      <c r="AC122" s="171">
        <v>927642.84500000533</v>
      </c>
      <c r="AD122" s="172">
        <v>81399.125999999611</v>
      </c>
      <c r="AE122" s="173">
        <v>49940.02999999957</v>
      </c>
      <c r="AF122" s="174">
        <v>49940.02999999957</v>
      </c>
      <c r="AG122" s="174">
        <v>0</v>
      </c>
      <c r="AH122" s="175">
        <v>31459.182000000357</v>
      </c>
      <c r="AI122" s="176">
        <v>31449.190000000355</v>
      </c>
      <c r="AJ122" s="176">
        <v>9.9919999999999973</v>
      </c>
      <c r="AK122" s="176">
        <v>0</v>
      </c>
      <c r="AL122" s="270">
        <v>22.809999999999995</v>
      </c>
      <c r="AM122" s="263">
        <f t="shared" si="265"/>
        <v>0.91373475939070814</v>
      </c>
      <c r="AN122" s="204">
        <f t="shared" si="266"/>
        <v>8.0178714481674407E-2</v>
      </c>
      <c r="AO122" s="205">
        <f t="shared" si="267"/>
        <v>4.9191282552299632E-2</v>
      </c>
      <c r="AP122" s="206">
        <f t="shared" si="268"/>
        <v>4.9191282552299632E-2</v>
      </c>
      <c r="AQ122" s="206">
        <f t="shared" si="269"/>
        <v>0</v>
      </c>
      <c r="AR122" s="207">
        <f t="shared" si="270"/>
        <v>3.0987516639982986E-2</v>
      </c>
      <c r="AS122" s="208">
        <f t="shared" si="271"/>
        <v>3.097767444935429E-2</v>
      </c>
      <c r="AT122" s="208">
        <f t="shared" si="272"/>
        <v>9.8421906286916937E-6</v>
      </c>
      <c r="AU122" s="208">
        <f t="shared" si="273"/>
        <v>0</v>
      </c>
      <c r="AV122" s="255">
        <f t="shared" si="274"/>
        <v>2.246801123303218E-5</v>
      </c>
      <c r="AY122" s="448"/>
      <c r="AZ122" s="129" t="s">
        <v>25</v>
      </c>
      <c r="BA122" s="170">
        <v>247513.83599999858</v>
      </c>
      <c r="BB122" s="171">
        <v>221691.05599999931</v>
      </c>
      <c r="BC122" s="172">
        <v>24090.823999999964</v>
      </c>
      <c r="BD122" s="173">
        <v>16768.108000000102</v>
      </c>
      <c r="BE122" s="174">
        <v>16768.108000000102</v>
      </c>
      <c r="BF122" s="174">
        <v>0</v>
      </c>
      <c r="BG122" s="175">
        <v>7322.7629999999972</v>
      </c>
      <c r="BH122" s="176">
        <v>7322.7629999999972</v>
      </c>
      <c r="BI122" s="176">
        <v>0</v>
      </c>
      <c r="BJ122" s="176">
        <v>0</v>
      </c>
      <c r="BK122" s="270">
        <v>341.27800000000002</v>
      </c>
      <c r="BL122" s="263">
        <f t="shared" si="275"/>
        <v>0.89567136764023403</v>
      </c>
      <c r="BM122" s="204">
        <f t="shared" si="276"/>
        <v>9.7331221516037195E-2</v>
      </c>
      <c r="BN122" s="205">
        <f t="shared" si="277"/>
        <v>6.7746144098385669E-2</v>
      </c>
      <c r="BO122" s="206">
        <f t="shared" si="278"/>
        <v>6.7746144098385669E-2</v>
      </c>
      <c r="BP122" s="206">
        <f t="shared" si="279"/>
        <v>0</v>
      </c>
      <c r="BQ122" s="207">
        <f t="shared" si="280"/>
        <v>2.9585267306026636E-2</v>
      </c>
      <c r="BR122" s="208">
        <f t="shared" si="281"/>
        <v>2.9585267306026636E-2</v>
      </c>
      <c r="BS122" s="208">
        <f t="shared" si="282"/>
        <v>0</v>
      </c>
      <c r="BT122" s="208">
        <f t="shared" si="283"/>
        <v>0</v>
      </c>
      <c r="BU122" s="255">
        <f t="shared" si="284"/>
        <v>1.3788239296650955E-3</v>
      </c>
      <c r="DV122" s="451"/>
      <c r="DW122" s="129" t="s">
        <v>25</v>
      </c>
      <c r="DX122" s="170">
        <v>8051.364000000035</v>
      </c>
      <c r="DY122" s="171">
        <v>7793.4400000000251</v>
      </c>
      <c r="DZ122" s="172">
        <v>230.11899999999989</v>
      </c>
      <c r="EA122" s="173">
        <v>173.68899999999999</v>
      </c>
      <c r="EB122" s="174">
        <v>173.68899999999999</v>
      </c>
      <c r="EC122" s="174">
        <v>0</v>
      </c>
      <c r="ED122" s="175">
        <v>56.430000000000028</v>
      </c>
      <c r="EE122" s="176">
        <v>56.430000000000028</v>
      </c>
      <c r="EF122" s="176">
        <v>0</v>
      </c>
      <c r="EG122" s="176">
        <v>0</v>
      </c>
      <c r="EH122" s="270">
        <v>7.3969999999999994</v>
      </c>
      <c r="EI122" s="263">
        <f t="shared" si="285"/>
        <v>0.96796517956460437</v>
      </c>
      <c r="EJ122" s="204">
        <f t="shared" si="286"/>
        <v>2.858136832467131E-2</v>
      </c>
      <c r="EK122" s="205">
        <f t="shared" si="287"/>
        <v>2.1572618006091792E-2</v>
      </c>
      <c r="EL122" s="206">
        <f t="shared" si="288"/>
        <v>2.1572618006091792E-2</v>
      </c>
      <c r="EM122" s="206">
        <f t="shared" si="289"/>
        <v>0</v>
      </c>
      <c r="EN122" s="207">
        <f t="shared" si="290"/>
        <v>7.0087503185795328E-3</v>
      </c>
      <c r="EO122" s="208">
        <f t="shared" si="291"/>
        <v>7.0087503185795328E-3</v>
      </c>
      <c r="EP122" s="208">
        <f t="shared" si="292"/>
        <v>0</v>
      </c>
      <c r="EQ122" s="208">
        <f t="shared" si="293"/>
        <v>0</v>
      </c>
      <c r="ER122" s="255">
        <f t="shared" si="294"/>
        <v>9.1872631767734843E-4</v>
      </c>
    </row>
    <row r="123" spans="1:148" ht="14.25" customHeight="1">
      <c r="A123" s="448"/>
      <c r="B123" s="130" t="s">
        <v>26</v>
      </c>
      <c r="C123" s="149">
        <v>1225112.4899999918</v>
      </c>
      <c r="D123" s="150">
        <v>1144541.3150000328</v>
      </c>
      <c r="E123" s="151">
        <v>75406.778999999107</v>
      </c>
      <c r="F123" s="152">
        <v>39311.348000000267</v>
      </c>
      <c r="G123" s="153">
        <v>39311.348000000267</v>
      </c>
      <c r="H123" s="153">
        <v>0</v>
      </c>
      <c r="I123" s="154">
        <v>36095.619000000297</v>
      </c>
      <c r="J123" s="155">
        <v>36095.619000000297</v>
      </c>
      <c r="K123" s="155">
        <v>0</v>
      </c>
      <c r="L123" s="155">
        <v>0</v>
      </c>
      <c r="M123" s="267">
        <v>240.75500000000014</v>
      </c>
      <c r="N123" s="260">
        <f t="shared" si="255"/>
        <v>0.93423365147476412</v>
      </c>
      <c r="O123" s="189">
        <f t="shared" si="256"/>
        <v>6.1550902154298995E-2</v>
      </c>
      <c r="P123" s="190">
        <f t="shared" si="257"/>
        <v>3.2087949735946718E-2</v>
      </c>
      <c r="Q123" s="191">
        <f t="shared" si="258"/>
        <v>3.2087949735946718E-2</v>
      </c>
      <c r="R123" s="191">
        <f t="shared" si="259"/>
        <v>0</v>
      </c>
      <c r="S123" s="192">
        <f t="shared" si="260"/>
        <v>2.9463105873649642E-2</v>
      </c>
      <c r="T123" s="193">
        <f t="shared" si="261"/>
        <v>2.9463105873649642E-2</v>
      </c>
      <c r="U123" s="193">
        <f t="shared" si="262"/>
        <v>0</v>
      </c>
      <c r="V123" s="193">
        <f t="shared" si="263"/>
        <v>0</v>
      </c>
      <c r="W123" s="252">
        <f t="shared" si="264"/>
        <v>1.9651664803450151E-4</v>
      </c>
      <c r="Z123" s="448"/>
      <c r="AA123" s="130" t="s">
        <v>26</v>
      </c>
      <c r="AB123" s="149">
        <v>976141.6340000187</v>
      </c>
      <c r="AC123" s="150">
        <v>912712.22400002298</v>
      </c>
      <c r="AD123" s="151">
        <v>59366.956999999464</v>
      </c>
      <c r="AE123" s="152">
        <v>33209.476000000192</v>
      </c>
      <c r="AF123" s="153">
        <v>33209.476000000192</v>
      </c>
      <c r="AG123" s="153">
        <v>0</v>
      </c>
      <c r="AH123" s="154">
        <v>26157.634000000202</v>
      </c>
      <c r="AI123" s="155">
        <v>26157.634000000202</v>
      </c>
      <c r="AJ123" s="155">
        <v>0</v>
      </c>
      <c r="AK123" s="155">
        <v>0</v>
      </c>
      <c r="AL123" s="267">
        <v>25.743000000000006</v>
      </c>
      <c r="AM123" s="260">
        <f t="shared" si="265"/>
        <v>0.93502028005907745</v>
      </c>
      <c r="AN123" s="189">
        <f t="shared" si="266"/>
        <v>6.0817974494875734E-2</v>
      </c>
      <c r="AO123" s="190">
        <f t="shared" si="267"/>
        <v>3.4021165416246918E-2</v>
      </c>
      <c r="AP123" s="191">
        <f t="shared" si="268"/>
        <v>3.4021165416246918E-2</v>
      </c>
      <c r="AQ123" s="191">
        <f t="shared" si="269"/>
        <v>0</v>
      </c>
      <c r="AR123" s="192">
        <f t="shared" si="270"/>
        <v>2.6796965818179311E-2</v>
      </c>
      <c r="AS123" s="193">
        <f t="shared" si="271"/>
        <v>2.6796965818179311E-2</v>
      </c>
      <c r="AT123" s="193">
        <f t="shared" si="272"/>
        <v>0</v>
      </c>
      <c r="AU123" s="193">
        <f t="shared" si="273"/>
        <v>0</v>
      </c>
      <c r="AV123" s="252">
        <f t="shared" si="274"/>
        <v>2.6372197541160829E-5</v>
      </c>
      <c r="AY123" s="448"/>
      <c r="AZ123" s="130" t="s">
        <v>26</v>
      </c>
      <c r="BA123" s="149">
        <v>248970.85599999892</v>
      </c>
      <c r="BB123" s="150">
        <v>231829.09099999824</v>
      </c>
      <c r="BC123" s="151">
        <v>16039.82200000008</v>
      </c>
      <c r="BD123" s="152">
        <v>6101.8719999999948</v>
      </c>
      <c r="BE123" s="153">
        <v>6101.8719999999948</v>
      </c>
      <c r="BF123" s="153">
        <v>0</v>
      </c>
      <c r="BG123" s="154">
        <v>9937.9850000000388</v>
      </c>
      <c r="BH123" s="155">
        <v>9937.9850000000388</v>
      </c>
      <c r="BI123" s="155">
        <v>0</v>
      </c>
      <c r="BJ123" s="155">
        <v>0</v>
      </c>
      <c r="BK123" s="267">
        <v>215.01200000000026</v>
      </c>
      <c r="BL123" s="260">
        <f t="shared" si="275"/>
        <v>0.93114951173240634</v>
      </c>
      <c r="BM123" s="189">
        <f t="shared" si="276"/>
        <v>6.4424496335427101E-2</v>
      </c>
      <c r="BN123" s="190">
        <f t="shared" si="277"/>
        <v>2.4508378603156755E-2</v>
      </c>
      <c r="BO123" s="191">
        <f t="shared" si="278"/>
        <v>2.4508378603156755E-2</v>
      </c>
      <c r="BP123" s="191">
        <f t="shared" si="279"/>
        <v>0</v>
      </c>
      <c r="BQ123" s="192">
        <f t="shared" si="280"/>
        <v>3.9916258310973077E-2</v>
      </c>
      <c r="BR123" s="193">
        <f t="shared" si="281"/>
        <v>3.9916258310973077E-2</v>
      </c>
      <c r="BS123" s="193">
        <f t="shared" si="282"/>
        <v>0</v>
      </c>
      <c r="BT123" s="193">
        <f t="shared" si="283"/>
        <v>0</v>
      </c>
      <c r="BU123" s="252">
        <f t="shared" si="284"/>
        <v>8.6360308774453983E-4</v>
      </c>
      <c r="DV123" s="451"/>
      <c r="DW123" s="130" t="s">
        <v>26</v>
      </c>
      <c r="DX123" s="149">
        <v>3720.2049999999981</v>
      </c>
      <c r="DY123" s="150">
        <v>3614.5629999999983</v>
      </c>
      <c r="DZ123" s="151">
        <v>95.282999999999973</v>
      </c>
      <c r="EA123" s="152">
        <v>29.817000000000014</v>
      </c>
      <c r="EB123" s="153">
        <v>29.817000000000014</v>
      </c>
      <c r="EC123" s="153">
        <v>0</v>
      </c>
      <c r="ED123" s="154">
        <v>65.46899999999998</v>
      </c>
      <c r="EE123" s="155">
        <v>65.46899999999998</v>
      </c>
      <c r="EF123" s="155">
        <v>0</v>
      </c>
      <c r="EG123" s="155">
        <v>0</v>
      </c>
      <c r="EH123" s="267">
        <v>0</v>
      </c>
      <c r="EI123" s="260">
        <f t="shared" si="285"/>
        <v>0.97160317778186955</v>
      </c>
      <c r="EJ123" s="189">
        <f t="shared" si="286"/>
        <v>2.561229824700521E-2</v>
      </c>
      <c r="EK123" s="190">
        <f t="shared" si="287"/>
        <v>8.0148809003804979E-3</v>
      </c>
      <c r="EL123" s="191">
        <f t="shared" si="288"/>
        <v>8.0148809003804979E-3</v>
      </c>
      <c r="EM123" s="191">
        <f t="shared" si="289"/>
        <v>0</v>
      </c>
      <c r="EN123" s="192">
        <f t="shared" si="290"/>
        <v>1.7598223753798516E-2</v>
      </c>
      <c r="EO123" s="193">
        <f t="shared" si="291"/>
        <v>1.7598223753798516E-2</v>
      </c>
      <c r="EP123" s="193">
        <f t="shared" si="292"/>
        <v>0</v>
      </c>
      <c r="EQ123" s="193">
        <f t="shared" si="293"/>
        <v>0</v>
      </c>
      <c r="ER123" s="252">
        <f t="shared" si="294"/>
        <v>0</v>
      </c>
    </row>
    <row r="124" spans="1:148" ht="14.25" customHeight="1">
      <c r="A124" s="448"/>
      <c r="B124" s="131" t="s">
        <v>27</v>
      </c>
      <c r="C124" s="156">
        <v>1562022.4890000829</v>
      </c>
      <c r="D124" s="157">
        <v>1467364.2470000256</v>
      </c>
      <c r="E124" s="158">
        <v>87641.649999998408</v>
      </c>
      <c r="F124" s="159">
        <v>28424.968000000008</v>
      </c>
      <c r="G124" s="160">
        <v>28424.968000000008</v>
      </c>
      <c r="H124" s="160">
        <v>0</v>
      </c>
      <c r="I124" s="161">
        <v>59216.8329999997</v>
      </c>
      <c r="J124" s="162">
        <v>59216.8329999997</v>
      </c>
      <c r="K124" s="162">
        <v>0</v>
      </c>
      <c r="L124" s="162">
        <v>0</v>
      </c>
      <c r="M124" s="268">
        <v>476.20800000000014</v>
      </c>
      <c r="N124" s="261">
        <f t="shared" si="255"/>
        <v>0.93940020539611302</v>
      </c>
      <c r="O124" s="194">
        <f t="shared" si="256"/>
        <v>5.6107802939573272E-2</v>
      </c>
      <c r="P124" s="195">
        <f t="shared" si="257"/>
        <v>1.8197540816583275E-2</v>
      </c>
      <c r="Q124" s="196">
        <f t="shared" si="258"/>
        <v>1.8197540816583275E-2</v>
      </c>
      <c r="R124" s="196">
        <f t="shared" si="259"/>
        <v>0</v>
      </c>
      <c r="S124" s="197">
        <f t="shared" si="260"/>
        <v>3.7910358792533717E-2</v>
      </c>
      <c r="T124" s="198">
        <f t="shared" si="261"/>
        <v>3.7910358792533717E-2</v>
      </c>
      <c r="U124" s="198">
        <f t="shared" si="262"/>
        <v>0</v>
      </c>
      <c r="V124" s="198">
        <f t="shared" si="263"/>
        <v>0</v>
      </c>
      <c r="W124" s="253">
        <f t="shared" si="264"/>
        <v>3.0486628928424786E-4</v>
      </c>
      <c r="Z124" s="448"/>
      <c r="AA124" s="131" t="s">
        <v>27</v>
      </c>
      <c r="AB124" s="156">
        <v>1281101.7460000485</v>
      </c>
      <c r="AC124" s="157">
        <v>1205683.7840000186</v>
      </c>
      <c r="AD124" s="158">
        <v>69731.004999998433</v>
      </c>
      <c r="AE124" s="159">
        <v>21689.63000000015</v>
      </c>
      <c r="AF124" s="160">
        <v>21689.63000000015</v>
      </c>
      <c r="AG124" s="160">
        <v>0</v>
      </c>
      <c r="AH124" s="161">
        <v>48041.491999999969</v>
      </c>
      <c r="AI124" s="162">
        <v>48041.491999999969</v>
      </c>
      <c r="AJ124" s="162">
        <v>0</v>
      </c>
      <c r="AK124" s="162">
        <v>0</v>
      </c>
      <c r="AL124" s="268">
        <v>19.898</v>
      </c>
      <c r="AM124" s="261">
        <f t="shared" si="265"/>
        <v>0.94113038856163811</v>
      </c>
      <c r="AN124" s="194">
        <f t="shared" si="266"/>
        <v>5.4430497201114418E-2</v>
      </c>
      <c r="AO124" s="195">
        <f t="shared" si="267"/>
        <v>1.6930450737204231E-2</v>
      </c>
      <c r="AP124" s="196">
        <f t="shared" si="268"/>
        <v>1.6930450737204231E-2</v>
      </c>
      <c r="AQ124" s="196">
        <f t="shared" si="269"/>
        <v>0</v>
      </c>
      <c r="AR124" s="197">
        <f t="shared" si="270"/>
        <v>3.7500137791552236E-2</v>
      </c>
      <c r="AS124" s="198">
        <f t="shared" si="271"/>
        <v>3.7500137791552236E-2</v>
      </c>
      <c r="AT124" s="198">
        <f t="shared" si="272"/>
        <v>0</v>
      </c>
      <c r="AU124" s="198">
        <f t="shared" si="273"/>
        <v>0</v>
      </c>
      <c r="AV124" s="253">
        <f t="shared" si="274"/>
        <v>1.553194354946984E-5</v>
      </c>
      <c r="AY124" s="448"/>
      <c r="AZ124" s="131" t="s">
        <v>27</v>
      </c>
      <c r="BA124" s="156">
        <v>280920.7429999981</v>
      </c>
      <c r="BB124" s="157">
        <v>261680.46299999816</v>
      </c>
      <c r="BC124" s="158">
        <v>17910.645000000004</v>
      </c>
      <c r="BD124" s="159">
        <v>6735.3379999999997</v>
      </c>
      <c r="BE124" s="160">
        <v>6735.3379999999997</v>
      </c>
      <c r="BF124" s="160">
        <v>0</v>
      </c>
      <c r="BG124" s="161">
        <v>11175.340999999991</v>
      </c>
      <c r="BH124" s="162">
        <v>11175.340999999991</v>
      </c>
      <c r="BI124" s="162">
        <v>0</v>
      </c>
      <c r="BJ124" s="162">
        <v>0</v>
      </c>
      <c r="BK124" s="268">
        <v>456.31000000000023</v>
      </c>
      <c r="BL124" s="261">
        <f t="shared" si="275"/>
        <v>0.93150993481460331</v>
      </c>
      <c r="BM124" s="194">
        <f t="shared" si="276"/>
        <v>6.3756933036447666E-2</v>
      </c>
      <c r="BN124" s="195">
        <f t="shared" si="277"/>
        <v>2.3975936871276343E-2</v>
      </c>
      <c r="BO124" s="196">
        <f t="shared" si="278"/>
        <v>2.3975936871276343E-2</v>
      </c>
      <c r="BP124" s="196">
        <f t="shared" si="279"/>
        <v>0</v>
      </c>
      <c r="BQ124" s="197">
        <f t="shared" si="280"/>
        <v>3.9781117195749643E-2</v>
      </c>
      <c r="BR124" s="198">
        <f t="shared" si="281"/>
        <v>3.9781117195749643E-2</v>
      </c>
      <c r="BS124" s="198">
        <f t="shared" si="282"/>
        <v>0</v>
      </c>
      <c r="BT124" s="198">
        <f t="shared" si="283"/>
        <v>0</v>
      </c>
      <c r="BU124" s="253">
        <f t="shared" si="284"/>
        <v>1.6243371533443628E-3</v>
      </c>
      <c r="DV124" s="451"/>
      <c r="DW124" s="131" t="s">
        <v>27</v>
      </c>
      <c r="DX124" s="156">
        <v>1725.8209999999922</v>
      </c>
      <c r="DY124" s="157">
        <v>1704.3119999999922</v>
      </c>
      <c r="DZ124" s="158">
        <v>13.954000000000002</v>
      </c>
      <c r="EA124" s="159">
        <v>1.288</v>
      </c>
      <c r="EB124" s="160">
        <v>1.288</v>
      </c>
      <c r="EC124" s="160">
        <v>0</v>
      </c>
      <c r="ED124" s="161">
        <v>12.666000000000002</v>
      </c>
      <c r="EE124" s="162">
        <v>12.666000000000002</v>
      </c>
      <c r="EF124" s="162">
        <v>0</v>
      </c>
      <c r="EG124" s="162">
        <v>0</v>
      </c>
      <c r="EH124" s="268">
        <v>0</v>
      </c>
      <c r="EI124" s="261">
        <f t="shared" si="285"/>
        <v>0.98753694618387411</v>
      </c>
      <c r="EJ124" s="194">
        <f t="shared" si="286"/>
        <v>8.0854271677074652E-3</v>
      </c>
      <c r="EK124" s="195">
        <f t="shared" si="287"/>
        <v>7.4631146567344234E-4</v>
      </c>
      <c r="EL124" s="196">
        <f t="shared" si="288"/>
        <v>7.4631146567344234E-4</v>
      </c>
      <c r="EM124" s="196">
        <f t="shared" si="289"/>
        <v>0</v>
      </c>
      <c r="EN124" s="197">
        <f t="shared" si="290"/>
        <v>7.3391157020340232E-3</v>
      </c>
      <c r="EO124" s="198">
        <f t="shared" si="291"/>
        <v>7.3391157020340232E-3</v>
      </c>
      <c r="EP124" s="198">
        <f t="shared" si="292"/>
        <v>0</v>
      </c>
      <c r="EQ124" s="198">
        <f t="shared" si="293"/>
        <v>0</v>
      </c>
      <c r="ER124" s="253">
        <f t="shared" si="294"/>
        <v>0</v>
      </c>
    </row>
    <row r="125" spans="1:148">
      <c r="A125" s="448"/>
      <c r="B125" s="132" t="s">
        <v>28</v>
      </c>
      <c r="C125" s="163">
        <f t="shared" ref="C125:M125" si="307">IF(COUNT(C122:C124)=0,"",SUM(C122:C124))</f>
        <v>4049869.9560000617</v>
      </c>
      <c r="D125" s="164">
        <f t="shared" si="307"/>
        <v>3761239.4630000759</v>
      </c>
      <c r="E125" s="165">
        <f t="shared" si="307"/>
        <v>268538.37899999786</v>
      </c>
      <c r="F125" s="166">
        <f t="shared" si="307"/>
        <v>134444.45399999974</v>
      </c>
      <c r="G125" s="167">
        <f t="shared" si="307"/>
        <v>134444.45399999974</v>
      </c>
      <c r="H125" s="167">
        <f t="shared" si="307"/>
        <v>0</v>
      </c>
      <c r="I125" s="168">
        <f t="shared" si="307"/>
        <v>134094.39700000049</v>
      </c>
      <c r="J125" s="169">
        <f t="shared" si="307"/>
        <v>134084.40500000049</v>
      </c>
      <c r="K125" s="169">
        <f t="shared" si="307"/>
        <v>9.9919999999999973</v>
      </c>
      <c r="L125" s="169">
        <f t="shared" si="307"/>
        <v>0</v>
      </c>
      <c r="M125" s="269">
        <f t="shared" si="307"/>
        <v>1081.0510000000004</v>
      </c>
      <c r="N125" s="262">
        <f t="shared" si="255"/>
        <v>0.92873092318128214</v>
      </c>
      <c r="O125" s="199">
        <f t="shared" si="256"/>
        <v>6.6307901714756631E-2</v>
      </c>
      <c r="P125" s="200">
        <f t="shared" si="257"/>
        <v>3.3197227432158485E-2</v>
      </c>
      <c r="Q125" s="201">
        <f t="shared" si="258"/>
        <v>3.3197227432158485E-2</v>
      </c>
      <c r="R125" s="201">
        <f t="shared" si="259"/>
        <v>0</v>
      </c>
      <c r="S125" s="202">
        <f t="shared" si="260"/>
        <v>3.3110790829550887E-2</v>
      </c>
      <c r="T125" s="203">
        <f t="shared" si="261"/>
        <v>3.3108323589834905E-2</v>
      </c>
      <c r="U125" s="203">
        <f t="shared" si="262"/>
        <v>2.4672397159806101E-6</v>
      </c>
      <c r="V125" s="203">
        <f t="shared" si="263"/>
        <v>0</v>
      </c>
      <c r="W125" s="254">
        <f t="shared" si="264"/>
        <v>2.6693474401526783E-4</v>
      </c>
      <c r="Z125" s="448"/>
      <c r="AA125" s="132" t="s">
        <v>28</v>
      </c>
      <c r="AB125" s="163">
        <f t="shared" ref="AB125:AL125" si="308">IF(COUNT(AB122:AB124)=0,"",SUM(AB122:AB124))</f>
        <v>3272464.5210000779</v>
      </c>
      <c r="AC125" s="164">
        <f t="shared" si="308"/>
        <v>3046038.8530000467</v>
      </c>
      <c r="AD125" s="165">
        <f t="shared" si="308"/>
        <v>210497.08799999751</v>
      </c>
      <c r="AE125" s="166">
        <f t="shared" si="308"/>
        <v>104839.13599999991</v>
      </c>
      <c r="AF125" s="167">
        <f t="shared" si="308"/>
        <v>104839.13599999991</v>
      </c>
      <c r="AG125" s="167">
        <f t="shared" si="308"/>
        <v>0</v>
      </c>
      <c r="AH125" s="168">
        <f t="shared" si="308"/>
        <v>105658.30800000053</v>
      </c>
      <c r="AI125" s="169">
        <f t="shared" si="308"/>
        <v>105648.31600000053</v>
      </c>
      <c r="AJ125" s="169">
        <f t="shared" si="308"/>
        <v>9.9919999999999973</v>
      </c>
      <c r="AK125" s="169">
        <f t="shared" si="308"/>
        <v>0</v>
      </c>
      <c r="AL125" s="269">
        <f t="shared" si="308"/>
        <v>68.450999999999993</v>
      </c>
      <c r="AM125" s="262">
        <f t="shared" si="265"/>
        <v>0.93080882419136668</v>
      </c>
      <c r="AN125" s="199">
        <f t="shared" si="266"/>
        <v>6.4323718912518202E-2</v>
      </c>
      <c r="AO125" s="200">
        <f t="shared" si="267"/>
        <v>3.203675252312916E-2</v>
      </c>
      <c r="AP125" s="201">
        <f t="shared" si="268"/>
        <v>3.203675252312916E-2</v>
      </c>
      <c r="AQ125" s="201">
        <f t="shared" si="269"/>
        <v>0</v>
      </c>
      <c r="AR125" s="202">
        <f t="shared" si="270"/>
        <v>3.228707517590166E-2</v>
      </c>
      <c r="AS125" s="203">
        <f t="shared" si="271"/>
        <v>3.2284021819651079E-2</v>
      </c>
      <c r="AT125" s="203">
        <f t="shared" si="272"/>
        <v>3.0533562505809547E-6</v>
      </c>
      <c r="AU125" s="203">
        <f t="shared" si="273"/>
        <v>0</v>
      </c>
      <c r="AV125" s="254">
        <f t="shared" si="274"/>
        <v>2.0917262680996492E-5</v>
      </c>
      <c r="AY125" s="448"/>
      <c r="AZ125" s="132" t="s">
        <v>28</v>
      </c>
      <c r="BA125" s="163">
        <f t="shared" ref="BA125:BK125" si="309">IF(COUNT(BA122:BA124)=0,"",SUM(BA122:BA124))</f>
        <v>777405.43499999563</v>
      </c>
      <c r="BB125" s="164">
        <f t="shared" si="309"/>
        <v>715200.60999999568</v>
      </c>
      <c r="BC125" s="165">
        <f t="shared" si="309"/>
        <v>58041.291000000048</v>
      </c>
      <c r="BD125" s="166">
        <f t="shared" si="309"/>
        <v>29605.318000000098</v>
      </c>
      <c r="BE125" s="167">
        <f t="shared" si="309"/>
        <v>29605.318000000098</v>
      </c>
      <c r="BF125" s="167">
        <f t="shared" si="309"/>
        <v>0</v>
      </c>
      <c r="BG125" s="168">
        <f t="shared" si="309"/>
        <v>28436.089000000029</v>
      </c>
      <c r="BH125" s="169">
        <f t="shared" si="309"/>
        <v>28436.089000000029</v>
      </c>
      <c r="BI125" s="169">
        <f t="shared" si="309"/>
        <v>0</v>
      </c>
      <c r="BJ125" s="169">
        <f t="shared" si="309"/>
        <v>0</v>
      </c>
      <c r="BK125" s="269">
        <f t="shared" si="309"/>
        <v>1012.6000000000006</v>
      </c>
      <c r="BL125" s="262">
        <f t="shared" si="275"/>
        <v>0.91998406211296901</v>
      </c>
      <c r="BM125" s="199">
        <f t="shared" si="276"/>
        <v>7.4660258839070723E-2</v>
      </c>
      <c r="BN125" s="200">
        <f t="shared" si="277"/>
        <v>3.8082211246696862E-2</v>
      </c>
      <c r="BO125" s="201">
        <f t="shared" si="278"/>
        <v>3.8082211246696862E-2</v>
      </c>
      <c r="BP125" s="201">
        <f t="shared" si="279"/>
        <v>0</v>
      </c>
      <c r="BQ125" s="202">
        <f t="shared" si="280"/>
        <v>3.6578196806663937E-2</v>
      </c>
      <c r="BR125" s="203">
        <f t="shared" si="281"/>
        <v>3.6578196806663937E-2</v>
      </c>
      <c r="BS125" s="203">
        <f t="shared" si="282"/>
        <v>0</v>
      </c>
      <c r="BT125" s="203">
        <f t="shared" si="283"/>
        <v>0</v>
      </c>
      <c r="BU125" s="254">
        <f t="shared" si="284"/>
        <v>1.3025378450049121E-3</v>
      </c>
      <c r="DV125" s="451"/>
      <c r="DW125" s="132" t="s">
        <v>28</v>
      </c>
      <c r="DX125" s="163">
        <f t="shared" ref="DX125:EH125" si="310">IF(COUNT(DX122:DX124)=0,"",SUM(DX122:DX124))</f>
        <v>13497.390000000025</v>
      </c>
      <c r="DY125" s="164">
        <f t="shared" si="310"/>
        <v>13112.315000000015</v>
      </c>
      <c r="DZ125" s="165">
        <f t="shared" si="310"/>
        <v>339.35599999999988</v>
      </c>
      <c r="EA125" s="166">
        <f t="shared" si="310"/>
        <v>204.79400000000001</v>
      </c>
      <c r="EB125" s="167">
        <f t="shared" si="310"/>
        <v>204.79400000000001</v>
      </c>
      <c r="EC125" s="167">
        <f t="shared" si="310"/>
        <v>0</v>
      </c>
      <c r="ED125" s="168">
        <f t="shared" si="310"/>
        <v>134.565</v>
      </c>
      <c r="EE125" s="169">
        <f t="shared" si="310"/>
        <v>134.565</v>
      </c>
      <c r="EF125" s="169">
        <f t="shared" si="310"/>
        <v>0</v>
      </c>
      <c r="EG125" s="169">
        <f t="shared" si="310"/>
        <v>0</v>
      </c>
      <c r="EH125" s="269">
        <f t="shared" si="310"/>
        <v>7.3969999999999994</v>
      </c>
      <c r="EI125" s="262">
        <f t="shared" si="285"/>
        <v>0.97147041020523162</v>
      </c>
      <c r="EJ125" s="199">
        <f t="shared" si="286"/>
        <v>2.514234233433273E-2</v>
      </c>
      <c r="EK125" s="200">
        <f t="shared" si="287"/>
        <v>1.5172859345399343E-2</v>
      </c>
      <c r="EL125" s="201">
        <f t="shared" si="288"/>
        <v>1.5172859345399343E-2</v>
      </c>
      <c r="EM125" s="201">
        <f t="shared" si="289"/>
        <v>0</v>
      </c>
      <c r="EN125" s="202">
        <f t="shared" si="290"/>
        <v>9.9697052541268903E-3</v>
      </c>
      <c r="EO125" s="203">
        <f t="shared" si="291"/>
        <v>9.9697052541268903E-3</v>
      </c>
      <c r="EP125" s="203">
        <f t="shared" si="292"/>
        <v>0</v>
      </c>
      <c r="EQ125" s="203">
        <f t="shared" si="293"/>
        <v>0</v>
      </c>
      <c r="ER125" s="254">
        <f t="shared" si="294"/>
        <v>5.4803187875581761E-4</v>
      </c>
    </row>
    <row r="126" spans="1:148" ht="14.5" thickBot="1">
      <c r="A126" s="449"/>
      <c r="B126" s="133" t="s">
        <v>55</v>
      </c>
      <c r="C126" s="177">
        <f t="shared" ref="C126:M126" si="311">SUM(C125,C121,C117,C113)</f>
        <v>12695626.926000316</v>
      </c>
      <c r="D126" s="178">
        <f t="shared" si="311"/>
        <v>11694775.784000229</v>
      </c>
      <c r="E126" s="179">
        <f t="shared" si="311"/>
        <v>937621.5559999902</v>
      </c>
      <c r="F126" s="180">
        <f t="shared" si="311"/>
        <v>561002.28200000001</v>
      </c>
      <c r="G126" s="181">
        <f t="shared" si="311"/>
        <v>561002.19199999992</v>
      </c>
      <c r="H126" s="181">
        <f t="shared" si="311"/>
        <v>0.09</v>
      </c>
      <c r="I126" s="182">
        <f t="shared" si="311"/>
        <v>376621.74400000094</v>
      </c>
      <c r="J126" s="183">
        <f t="shared" si="311"/>
        <v>281544.63900000072</v>
      </c>
      <c r="K126" s="183">
        <f t="shared" si="311"/>
        <v>1422.9710000000009</v>
      </c>
      <c r="L126" s="183">
        <f t="shared" si="311"/>
        <v>93657.197999999727</v>
      </c>
      <c r="M126" s="271">
        <f t="shared" si="311"/>
        <v>6064.8250000000016</v>
      </c>
      <c r="N126" s="264">
        <f t="shared" si="255"/>
        <v>0.92116567792722637</v>
      </c>
      <c r="O126" s="209">
        <f t="shared" si="256"/>
        <v>7.3853899572282292E-2</v>
      </c>
      <c r="P126" s="210">
        <f t="shared" si="257"/>
        <v>4.4188623789116067E-2</v>
      </c>
      <c r="Q126" s="211">
        <f t="shared" si="258"/>
        <v>4.4188616700060863E-2</v>
      </c>
      <c r="R126" s="211">
        <f t="shared" si="259"/>
        <v>7.0890551939331431E-9</v>
      </c>
      <c r="S126" s="212">
        <f t="shared" si="260"/>
        <v>2.9665470338348501E-2</v>
      </c>
      <c r="T126" s="213">
        <f t="shared" si="261"/>
        <v>2.2176505393633188E-2</v>
      </c>
      <c r="U126" s="213">
        <f t="shared" si="262"/>
        <v>1.1208355509295827E-4</v>
      </c>
      <c r="V126" s="213">
        <f t="shared" si="263"/>
        <v>7.3771227325680313E-3</v>
      </c>
      <c r="W126" s="256">
        <f t="shared" si="264"/>
        <v>4.7770976851717317E-4</v>
      </c>
      <c r="Z126" s="449"/>
      <c r="AA126" s="133" t="s">
        <v>55</v>
      </c>
      <c r="AB126" s="177">
        <f t="shared" ref="AB126:AL126" si="312">SUM(AB125,AB121,AB117,AB113)</f>
        <v>10326296.086000225</v>
      </c>
      <c r="AC126" s="178">
        <f t="shared" si="312"/>
        <v>9527026.7210001461</v>
      </c>
      <c r="AD126" s="179">
        <f t="shared" si="312"/>
        <v>752376.25199999276</v>
      </c>
      <c r="AE126" s="180">
        <f t="shared" si="312"/>
        <v>460966.39300000033</v>
      </c>
      <c r="AF126" s="181">
        <f t="shared" si="312"/>
        <v>460966.35800000036</v>
      </c>
      <c r="AG126" s="181">
        <f t="shared" si="312"/>
        <v>3.5000000000000003E-2</v>
      </c>
      <c r="AH126" s="182">
        <f t="shared" si="312"/>
        <v>291411.8690000003</v>
      </c>
      <c r="AI126" s="183">
        <f t="shared" si="312"/>
        <v>221823.93200000125</v>
      </c>
      <c r="AJ126" s="183">
        <f t="shared" si="312"/>
        <v>607.80099999999959</v>
      </c>
      <c r="AK126" s="183">
        <f t="shared" si="312"/>
        <v>68982.566000000152</v>
      </c>
      <c r="AL126" s="271">
        <f t="shared" si="312"/>
        <v>340.48099999999999</v>
      </c>
      <c r="AM126" s="264">
        <f t="shared" si="265"/>
        <v>0.9225986395951129</v>
      </c>
      <c r="AN126" s="209">
        <f t="shared" si="266"/>
        <v>7.286022458914572E-2</v>
      </c>
      <c r="AO126" s="210">
        <f t="shared" si="267"/>
        <v>4.4640051879293971E-2</v>
      </c>
      <c r="AP126" s="211">
        <f t="shared" si="268"/>
        <v>4.4640048489888937E-2</v>
      </c>
      <c r="AQ126" s="211">
        <f t="shared" si="269"/>
        <v>3.3894050401528688E-9</v>
      </c>
      <c r="AR126" s="212">
        <f t="shared" si="270"/>
        <v>2.8220367358541956E-2</v>
      </c>
      <c r="AS126" s="213">
        <f t="shared" si="271"/>
        <v>2.1481461518495185E-2</v>
      </c>
      <c r="AT126" s="213">
        <f t="shared" si="272"/>
        <v>5.8859536365998633E-5</v>
      </c>
      <c r="AU126" s="213">
        <f t="shared" si="273"/>
        <v>6.6802816252308122E-3</v>
      </c>
      <c r="AV126" s="256">
        <f t="shared" si="274"/>
        <v>3.2972229070751105E-5</v>
      </c>
      <c r="AY126" s="449"/>
      <c r="AZ126" s="133" t="s">
        <v>55</v>
      </c>
      <c r="BA126" s="177">
        <f t="shared" ref="BA126:BK126" si="313">SUM(BA125,BA121,BA117,BA113)</f>
        <v>2369330.8399999877</v>
      </c>
      <c r="BB126" s="178">
        <f t="shared" si="313"/>
        <v>2167749.0629999894</v>
      </c>
      <c r="BC126" s="179">
        <f t="shared" si="313"/>
        <v>185245.30400000012</v>
      </c>
      <c r="BD126" s="180">
        <f t="shared" si="313"/>
        <v>100035.88900000018</v>
      </c>
      <c r="BE126" s="181">
        <f t="shared" si="313"/>
        <v>100035.83400000018</v>
      </c>
      <c r="BF126" s="181">
        <f t="shared" si="313"/>
        <v>5.5E-2</v>
      </c>
      <c r="BG126" s="182">
        <f t="shared" si="313"/>
        <v>85209.875000000116</v>
      </c>
      <c r="BH126" s="183">
        <f t="shared" si="313"/>
        <v>59720.707000000075</v>
      </c>
      <c r="BI126" s="183">
        <f t="shared" si="313"/>
        <v>815.17000000000166</v>
      </c>
      <c r="BJ126" s="183">
        <f t="shared" si="313"/>
        <v>24674.632000000009</v>
      </c>
      <c r="BK126" s="271">
        <f t="shared" si="313"/>
        <v>5724.344000000001</v>
      </c>
      <c r="BL126" s="264">
        <f t="shared" si="275"/>
        <v>0.91492037599949549</v>
      </c>
      <c r="BM126" s="209">
        <f t="shared" si="276"/>
        <v>7.8184650650139298E-2</v>
      </c>
      <c r="BN126" s="210">
        <f t="shared" si="277"/>
        <v>4.2221156839371873E-2</v>
      </c>
      <c r="BO126" s="211">
        <f t="shared" si="278"/>
        <v>4.222113362606663E-2</v>
      </c>
      <c r="BP126" s="211">
        <f t="shared" si="279"/>
        <v>2.3213305238537427E-8</v>
      </c>
      <c r="BQ126" s="212">
        <f t="shared" si="280"/>
        <v>3.596368795841131E-2</v>
      </c>
      <c r="BR126" s="213">
        <f t="shared" si="281"/>
        <v>2.5205727284586556E-2</v>
      </c>
      <c r="BS126" s="213">
        <f t="shared" si="282"/>
        <v>3.4405072784179263E-4</v>
      </c>
      <c r="BT126" s="213">
        <f t="shared" si="283"/>
        <v>1.0414177532083336E-2</v>
      </c>
      <c r="BU126" s="256">
        <f t="shared" si="284"/>
        <v>2.416017173861642E-3</v>
      </c>
      <c r="DV126" s="452"/>
      <c r="DW126" s="133" t="s">
        <v>55</v>
      </c>
      <c r="DX126" s="177">
        <f t="shared" ref="DX126:EH126" si="314">SUM(DX125,DX121,DX117,DX113)</f>
        <v>138557.86300000042</v>
      </c>
      <c r="DY126" s="178">
        <f t="shared" si="314"/>
        <v>134042.45000000039</v>
      </c>
      <c r="DZ126" s="179">
        <f t="shared" si="314"/>
        <v>3956.3439999999991</v>
      </c>
      <c r="EA126" s="180">
        <f t="shared" si="314"/>
        <v>3198.3359999999993</v>
      </c>
      <c r="EB126" s="181">
        <f t="shared" si="314"/>
        <v>3198.3359999999993</v>
      </c>
      <c r="EC126" s="181">
        <f t="shared" si="314"/>
        <v>0</v>
      </c>
      <c r="ED126" s="182">
        <f t="shared" si="314"/>
        <v>758.01700000000017</v>
      </c>
      <c r="EE126" s="183">
        <f t="shared" si="314"/>
        <v>465.024</v>
      </c>
      <c r="EF126" s="183">
        <f t="shared" si="314"/>
        <v>2E-3</v>
      </c>
      <c r="EG126" s="183">
        <f t="shared" si="314"/>
        <v>292.99099999999981</v>
      </c>
      <c r="EH126" s="271">
        <f t="shared" si="314"/>
        <v>121.494</v>
      </c>
      <c r="EI126" s="264">
        <f t="shared" si="285"/>
        <v>0.96741135506687181</v>
      </c>
      <c r="EJ126" s="209">
        <f t="shared" si="286"/>
        <v>2.8553731375028403E-2</v>
      </c>
      <c r="EK126" s="210">
        <f t="shared" si="287"/>
        <v>2.3083034991669794E-2</v>
      </c>
      <c r="EL126" s="211">
        <f t="shared" si="288"/>
        <v>2.3083034991669794E-2</v>
      </c>
      <c r="EM126" s="211">
        <f t="shared" si="289"/>
        <v>0</v>
      </c>
      <c r="EN126" s="212">
        <f t="shared" si="290"/>
        <v>5.470761338171027E-3</v>
      </c>
      <c r="EO126" s="213">
        <f t="shared" si="291"/>
        <v>3.3561718543537191E-3</v>
      </c>
      <c r="EP126" s="213">
        <f t="shared" si="292"/>
        <v>1.4434402759228425E-8</v>
      </c>
      <c r="EQ126" s="213">
        <f t="shared" si="293"/>
        <v>2.1145750494145463E-3</v>
      </c>
      <c r="ER126" s="256">
        <f t="shared" si="294"/>
        <v>8.7684666441484901E-4</v>
      </c>
    </row>
    <row r="128" spans="1:148" ht="14.5" thickBot="1"/>
    <row r="129" spans="1:148" ht="16.399999999999999" customHeight="1" thickBot="1">
      <c r="A129" s="465" t="s">
        <v>63</v>
      </c>
      <c r="B129" s="466"/>
      <c r="C129" s="469" t="s">
        <v>61</v>
      </c>
      <c r="D129" s="470"/>
      <c r="E129" s="470"/>
      <c r="F129" s="470"/>
      <c r="G129" s="470"/>
      <c r="H129" s="470"/>
      <c r="I129" s="470"/>
      <c r="J129" s="470"/>
      <c r="K129" s="470"/>
      <c r="L129" s="470"/>
      <c r="M129" s="471"/>
      <c r="N129" s="470" t="s">
        <v>62</v>
      </c>
      <c r="O129" s="470"/>
      <c r="P129" s="470"/>
      <c r="Q129" s="470"/>
      <c r="R129" s="470"/>
      <c r="S129" s="470"/>
      <c r="T129" s="470"/>
      <c r="U129" s="470"/>
      <c r="V129" s="470"/>
      <c r="W129" s="472"/>
      <c r="Z129" s="465" t="s">
        <v>64</v>
      </c>
      <c r="AA129" s="466"/>
      <c r="AB129" s="469" t="s">
        <v>61</v>
      </c>
      <c r="AC129" s="470"/>
      <c r="AD129" s="470"/>
      <c r="AE129" s="470"/>
      <c r="AF129" s="470"/>
      <c r="AG129" s="470"/>
      <c r="AH129" s="470"/>
      <c r="AI129" s="470"/>
      <c r="AJ129" s="470"/>
      <c r="AK129" s="470"/>
      <c r="AL129" s="471"/>
      <c r="AM129" s="470" t="s">
        <v>62</v>
      </c>
      <c r="AN129" s="470"/>
      <c r="AO129" s="470"/>
      <c r="AP129" s="470"/>
      <c r="AQ129" s="470"/>
      <c r="AR129" s="470"/>
      <c r="AS129" s="470"/>
      <c r="AT129" s="470"/>
      <c r="AU129" s="470"/>
      <c r="AV129" s="472"/>
      <c r="AY129" s="465" t="s">
        <v>65</v>
      </c>
      <c r="AZ129" s="466"/>
      <c r="BA129" s="469" t="s">
        <v>61</v>
      </c>
      <c r="BB129" s="470"/>
      <c r="BC129" s="470"/>
      <c r="BD129" s="470"/>
      <c r="BE129" s="470"/>
      <c r="BF129" s="470"/>
      <c r="BG129" s="470"/>
      <c r="BH129" s="470"/>
      <c r="BI129" s="470"/>
      <c r="BJ129" s="470"/>
      <c r="BK129" s="471"/>
      <c r="BL129" s="470" t="s">
        <v>62</v>
      </c>
      <c r="BM129" s="470"/>
      <c r="BN129" s="470"/>
      <c r="BO129" s="470"/>
      <c r="BP129" s="470"/>
      <c r="BQ129" s="470"/>
      <c r="BR129" s="470"/>
      <c r="BS129" s="470"/>
      <c r="BT129" s="470"/>
      <c r="BU129" s="472"/>
      <c r="DV129" s="453" t="s">
        <v>66</v>
      </c>
      <c r="DW129" s="454"/>
      <c r="DX129" s="460" t="s">
        <v>61</v>
      </c>
      <c r="DY129" s="461"/>
      <c r="DZ129" s="461"/>
      <c r="EA129" s="461"/>
      <c r="EB129" s="461"/>
      <c r="EC129" s="461"/>
      <c r="ED129" s="461"/>
      <c r="EE129" s="461"/>
      <c r="EF129" s="461"/>
      <c r="EG129" s="461"/>
      <c r="EH129" s="462"/>
      <c r="EI129" s="463" t="s">
        <v>62</v>
      </c>
      <c r="EJ129" s="461"/>
      <c r="EK129" s="461"/>
      <c r="EL129" s="461"/>
      <c r="EM129" s="461"/>
      <c r="EN129" s="461"/>
      <c r="EO129" s="461"/>
      <c r="EP129" s="461"/>
      <c r="EQ129" s="461"/>
      <c r="ER129" s="464"/>
    </row>
    <row r="130" spans="1:148" ht="66" thickBot="1">
      <c r="A130" s="467"/>
      <c r="B130" s="468"/>
      <c r="C130" s="135" t="s">
        <v>52</v>
      </c>
      <c r="D130" s="136" t="s">
        <v>53</v>
      </c>
      <c r="E130" s="137" t="s">
        <v>51</v>
      </c>
      <c r="F130" s="138" t="s">
        <v>30</v>
      </c>
      <c r="G130" s="139" t="s">
        <v>59</v>
      </c>
      <c r="H130" s="139" t="s">
        <v>56</v>
      </c>
      <c r="I130" s="140" t="s">
        <v>31</v>
      </c>
      <c r="J130" s="141" t="s">
        <v>57</v>
      </c>
      <c r="K130" s="141" t="s">
        <v>58</v>
      </c>
      <c r="L130" s="141" t="s">
        <v>54</v>
      </c>
      <c r="M130" s="265" t="s">
        <v>60</v>
      </c>
      <c r="N130" s="258" t="s">
        <v>53</v>
      </c>
      <c r="O130" s="137" t="s">
        <v>51</v>
      </c>
      <c r="P130" s="138" t="s">
        <v>30</v>
      </c>
      <c r="Q130" s="139" t="s">
        <v>59</v>
      </c>
      <c r="R130" s="139" t="s">
        <v>56</v>
      </c>
      <c r="S130" s="140" t="s">
        <v>31</v>
      </c>
      <c r="T130" s="141" t="s">
        <v>57</v>
      </c>
      <c r="U130" s="141" t="s">
        <v>58</v>
      </c>
      <c r="V130" s="141" t="s">
        <v>54</v>
      </c>
      <c r="W130" s="250" t="s">
        <v>60</v>
      </c>
      <c r="Z130" s="467"/>
      <c r="AA130" s="468"/>
      <c r="AB130" s="135" t="s">
        <v>52</v>
      </c>
      <c r="AC130" s="136" t="s">
        <v>53</v>
      </c>
      <c r="AD130" s="137" t="s">
        <v>51</v>
      </c>
      <c r="AE130" s="138" t="s">
        <v>30</v>
      </c>
      <c r="AF130" s="139" t="s">
        <v>59</v>
      </c>
      <c r="AG130" s="139" t="s">
        <v>56</v>
      </c>
      <c r="AH130" s="140" t="s">
        <v>31</v>
      </c>
      <c r="AI130" s="141" t="s">
        <v>57</v>
      </c>
      <c r="AJ130" s="141" t="s">
        <v>58</v>
      </c>
      <c r="AK130" s="141" t="s">
        <v>54</v>
      </c>
      <c r="AL130" s="265" t="s">
        <v>60</v>
      </c>
      <c r="AM130" s="258" t="s">
        <v>53</v>
      </c>
      <c r="AN130" s="137" t="s">
        <v>51</v>
      </c>
      <c r="AO130" s="138" t="s">
        <v>30</v>
      </c>
      <c r="AP130" s="139" t="s">
        <v>59</v>
      </c>
      <c r="AQ130" s="139" t="s">
        <v>56</v>
      </c>
      <c r="AR130" s="140" t="s">
        <v>31</v>
      </c>
      <c r="AS130" s="141" t="s">
        <v>57</v>
      </c>
      <c r="AT130" s="141" t="s">
        <v>58</v>
      </c>
      <c r="AU130" s="141" t="s">
        <v>54</v>
      </c>
      <c r="AV130" s="250" t="s">
        <v>60</v>
      </c>
      <c r="AY130" s="467"/>
      <c r="AZ130" s="468"/>
      <c r="BA130" s="135" t="s">
        <v>52</v>
      </c>
      <c r="BB130" s="136" t="s">
        <v>53</v>
      </c>
      <c r="BC130" s="137" t="s">
        <v>51</v>
      </c>
      <c r="BD130" s="138" t="s">
        <v>30</v>
      </c>
      <c r="BE130" s="139" t="s">
        <v>59</v>
      </c>
      <c r="BF130" s="139" t="s">
        <v>56</v>
      </c>
      <c r="BG130" s="140" t="s">
        <v>31</v>
      </c>
      <c r="BH130" s="141" t="s">
        <v>57</v>
      </c>
      <c r="BI130" s="141" t="s">
        <v>58</v>
      </c>
      <c r="BJ130" s="141" t="s">
        <v>54</v>
      </c>
      <c r="BK130" s="265" t="s">
        <v>60</v>
      </c>
      <c r="BL130" s="258" t="s">
        <v>53</v>
      </c>
      <c r="BM130" s="137" t="s">
        <v>51</v>
      </c>
      <c r="BN130" s="138" t="s">
        <v>30</v>
      </c>
      <c r="BO130" s="139" t="s">
        <v>59</v>
      </c>
      <c r="BP130" s="139" t="s">
        <v>56</v>
      </c>
      <c r="BQ130" s="140" t="s">
        <v>31</v>
      </c>
      <c r="BR130" s="141" t="s">
        <v>57</v>
      </c>
      <c r="BS130" s="141" t="s">
        <v>58</v>
      </c>
      <c r="BT130" s="141" t="s">
        <v>54</v>
      </c>
      <c r="BU130" s="250" t="s">
        <v>60</v>
      </c>
      <c r="DV130" s="455"/>
      <c r="DW130" s="456"/>
      <c r="DX130" s="135" t="s">
        <v>52</v>
      </c>
      <c r="DY130" s="136" t="s">
        <v>53</v>
      </c>
      <c r="DZ130" s="137" t="s">
        <v>51</v>
      </c>
      <c r="EA130" s="138" t="s">
        <v>30</v>
      </c>
      <c r="EB130" s="139" t="s">
        <v>59</v>
      </c>
      <c r="EC130" s="139" t="s">
        <v>56</v>
      </c>
      <c r="ED130" s="140" t="s">
        <v>31</v>
      </c>
      <c r="EE130" s="141" t="s">
        <v>57</v>
      </c>
      <c r="EF130" s="141" t="s">
        <v>58</v>
      </c>
      <c r="EG130" s="141" t="s">
        <v>54</v>
      </c>
      <c r="EH130" s="265" t="s">
        <v>60</v>
      </c>
      <c r="EI130" s="258" t="s">
        <v>53</v>
      </c>
      <c r="EJ130" s="137" t="s">
        <v>51</v>
      </c>
      <c r="EK130" s="138" t="s">
        <v>30</v>
      </c>
      <c r="EL130" s="139" t="s">
        <v>59</v>
      </c>
      <c r="EM130" s="139" t="s">
        <v>56</v>
      </c>
      <c r="EN130" s="140" t="s">
        <v>31</v>
      </c>
      <c r="EO130" s="141" t="s">
        <v>57</v>
      </c>
      <c r="EP130" s="141" t="s">
        <v>58</v>
      </c>
      <c r="EQ130" s="141" t="s">
        <v>54</v>
      </c>
      <c r="ER130" s="250" t="s">
        <v>60</v>
      </c>
    </row>
    <row r="131" spans="1:148" ht="14.25" customHeight="1">
      <c r="A131" s="447">
        <v>2022</v>
      </c>
      <c r="B131" s="134" t="s">
        <v>13</v>
      </c>
      <c r="C131" s="142">
        <v>1382207.6090000994</v>
      </c>
      <c r="D131" s="143">
        <v>1253471.9740000789</v>
      </c>
      <c r="E131" s="144">
        <v>123662.34799999917</v>
      </c>
      <c r="F131" s="145">
        <v>22349.414000000037</v>
      </c>
      <c r="G131" s="146">
        <v>22349.414000000037</v>
      </c>
      <c r="H131" s="146">
        <v>0</v>
      </c>
      <c r="I131" s="147">
        <v>101313.07400000007</v>
      </c>
      <c r="J131" s="148">
        <v>101290.83000000012</v>
      </c>
      <c r="K131" s="148">
        <v>20.893999999999998</v>
      </c>
      <c r="L131" s="148">
        <v>1.3469999999999986</v>
      </c>
      <c r="M131" s="266">
        <v>696.90300000000002</v>
      </c>
      <c r="N131" s="259">
        <f t="shared" ref="N131:N147" si="315">IF(AND(ISNUMBER($C131),ISNUMBER(D131)),IF($C131=0,0,D131/$C131),"")</f>
        <v>0.90686230189895356</v>
      </c>
      <c r="O131" s="184">
        <f t="shared" ref="O131:O147" si="316">IF(AND(ISNUMBER($C131),ISNUMBER(E131)),IF($C131=0,0,E131/$C131),"")</f>
        <v>8.9467274810806144E-2</v>
      </c>
      <c r="P131" s="185">
        <f t="shared" ref="P131:P147" si="317">IF(AND(ISNUMBER($C131),ISNUMBER(F131)),IF($C131=0,0,F131/$C131),"")</f>
        <v>1.6169361139726175E-2</v>
      </c>
      <c r="Q131" s="186">
        <f t="shared" ref="Q131:Q147" si="318">IF(AND(ISNUMBER($C131),ISNUMBER(G131)),IF($C131=0,0,G131/$C131),"")</f>
        <v>1.6169361139726175E-2</v>
      </c>
      <c r="R131" s="186">
        <f t="shared" ref="R131:R147" si="319">IF(AND(ISNUMBER($C131),ISNUMBER(H131)),IF($C131=0,0,H131/$C131),"")</f>
        <v>0</v>
      </c>
      <c r="S131" s="187">
        <f t="shared" ref="S131:S147" si="320">IF(AND(ISNUMBER($C131),ISNUMBER(I131)),IF($C131=0,0,I131/$C131),"")</f>
        <v>7.3298014958325108E-2</v>
      </c>
      <c r="T131" s="188">
        <f t="shared" ref="T131:T147" si="321">IF(AND(ISNUMBER($C131),ISNUMBER(J131)),IF($C131=0,0,J131/$C131),"")</f>
        <v>7.3281921862139623E-2</v>
      </c>
      <c r="U131" s="188">
        <f t="shared" ref="U131:U147" si="322">IF(AND(ISNUMBER($C131),ISNUMBER(K131)),IF($C131=0,0,K131/$C131),"")</f>
        <v>1.5116397756712462E-5</v>
      </c>
      <c r="V131" s="188">
        <f t="shared" ref="V131:V147" si="323">IF(AND(ISNUMBER($C131),ISNUMBER(L131)),IF($C131=0,0,L131/$C131),"")</f>
        <v>9.7452798785735948E-7</v>
      </c>
      <c r="W131" s="251">
        <f t="shared" ref="W131:W147" si="324">IF(AND(ISNUMBER($C131),ISNUMBER(M131)),IF($C131=0,0,M131/$C131),"")</f>
        <v>5.0419560380234453E-4</v>
      </c>
      <c r="Z131" s="447">
        <v>2022</v>
      </c>
      <c r="AA131" s="134" t="s">
        <v>13</v>
      </c>
      <c r="AB131" s="142">
        <v>1070975.379000067</v>
      </c>
      <c r="AC131" s="143">
        <v>970442.86800004903</v>
      </c>
      <c r="AD131" s="144">
        <v>96926.942999998661</v>
      </c>
      <c r="AE131" s="145">
        <v>18533.613000000008</v>
      </c>
      <c r="AF131" s="146">
        <v>18533.613000000008</v>
      </c>
      <c r="AG131" s="146">
        <v>0</v>
      </c>
      <c r="AH131" s="147">
        <v>78393.456999999282</v>
      </c>
      <c r="AI131" s="148">
        <v>78374.431999999331</v>
      </c>
      <c r="AJ131" s="148">
        <v>17.675999999999998</v>
      </c>
      <c r="AK131" s="148">
        <v>1.3469999999999986</v>
      </c>
      <c r="AL131" s="266">
        <v>24.574999999999999</v>
      </c>
      <c r="AM131" s="259">
        <f t="shared" ref="AM131:AM147" si="325">IF(AND(ISNUMBER($AB131),ISNUMBER(AC131)),IF($AB131=0,0,AC131/$AB131),"")</f>
        <v>0.90612995128433138</v>
      </c>
      <c r="AN131" s="184">
        <f t="shared" ref="AN131:AN147" si="326">IF(AND(ISNUMBER($AB131),ISNUMBER(AD131)),IF($AB131=0,0,AD131/$AB131),"")</f>
        <v>9.0503427903726438E-2</v>
      </c>
      <c r="AO131" s="185">
        <f t="shared" ref="AO131:AO147" si="327">IF(AND(ISNUMBER($AB131),ISNUMBER(AE131)),IF($AB131=0,0,AE131/$AB131),"")</f>
        <v>1.730535861366319E-2</v>
      </c>
      <c r="AP131" s="186">
        <f t="shared" ref="AP131:AP147" si="328">IF(AND(ISNUMBER($AB131),ISNUMBER(AF131)),IF($AB131=0,0,AF131/$AB131),"")</f>
        <v>1.730535861366319E-2</v>
      </c>
      <c r="AQ131" s="186">
        <f t="shared" ref="AQ131:AQ147" si="329">IF(AND(ISNUMBER($AB131),ISNUMBER(AG131)),IF($AB131=0,0,AG131/$AB131),"")</f>
        <v>0</v>
      </c>
      <c r="AR131" s="187">
        <f t="shared" ref="AR131:AR147" si="330">IF(AND(ISNUMBER($AB131),ISNUMBER(AH131)),IF($AB131=0,0,AH131/$AB131),"")</f>
        <v>7.3198187873555573E-2</v>
      </c>
      <c r="AS131" s="188">
        <f t="shared" ref="AS131:AS147" si="331">IF(AND(ISNUMBER($AB131),ISNUMBER(AI131)),IF($AB131=0,0,AI131/$AB131),"")</f>
        <v>7.3180423693002969E-2</v>
      </c>
      <c r="AT131" s="188">
        <f t="shared" ref="AT131:AT147" si="332">IF(AND(ISNUMBER($AB131),ISNUMBER(AJ131)),IF($AB131=0,0,AJ131/$AB131),"")</f>
        <v>1.6504581101111281E-5</v>
      </c>
      <c r="AU131" s="188">
        <f t="shared" ref="AU131:AU147" si="333">IF(AND(ISNUMBER($AB131),ISNUMBER(AK131)),IF($AB131=0,0,AK131/$AB131),"")</f>
        <v>1.2577319949760622E-6</v>
      </c>
      <c r="AV131" s="251">
        <f t="shared" ref="AV131:AV147" si="334">IF(AND(ISNUMBER($AB131),ISNUMBER(AL131)),IF($AB131=0,0,AL131/$AB131),"")</f>
        <v>2.294637251413271E-5</v>
      </c>
      <c r="AY131" s="447">
        <v>2022</v>
      </c>
      <c r="AZ131" s="134" t="s">
        <v>13</v>
      </c>
      <c r="BA131" s="142">
        <v>311232.2299999973</v>
      </c>
      <c r="BB131" s="143">
        <v>283029.10599999561</v>
      </c>
      <c r="BC131" s="144">
        <v>26735.405000000137</v>
      </c>
      <c r="BD131" s="145">
        <v>3815.8009999999999</v>
      </c>
      <c r="BE131" s="146">
        <v>3815.8009999999999</v>
      </c>
      <c r="BF131" s="146">
        <v>0</v>
      </c>
      <c r="BG131" s="147">
        <v>22919.617000000144</v>
      </c>
      <c r="BH131" s="148">
        <v>22916.398000000143</v>
      </c>
      <c r="BI131" s="148">
        <v>3.2179999999999995</v>
      </c>
      <c r="BJ131" s="148">
        <v>0</v>
      </c>
      <c r="BK131" s="266">
        <v>672.32799999999997</v>
      </c>
      <c r="BL131" s="259">
        <f t="shared" ref="BL131:BL147" si="335">IF(AND(ISNUMBER($BA131),ISNUMBER(BB131)),IF($BA131=0,0,BB131/$BA131),"")</f>
        <v>0.90938237983899695</v>
      </c>
      <c r="BM131" s="184">
        <f t="shared" ref="BM131:BM147" si="336">IF(AND(ISNUMBER($BA131),ISNUMBER(BC131)),IF($BA131=0,0,BC131/$BA131),"")</f>
        <v>8.590178787074966E-2</v>
      </c>
      <c r="BN131" s="185">
        <f t="shared" ref="BN131:BN147" si="337">IF(AND(ISNUMBER($BA131),ISNUMBER(BD131)),IF($BA131=0,0,BD131/$BA131),"")</f>
        <v>1.2260301576093301E-2</v>
      </c>
      <c r="BO131" s="186">
        <f t="shared" ref="BO131:BO147" si="338">IF(AND(ISNUMBER($BA131),ISNUMBER(BE131)),IF($BA131=0,0,BE131/$BA131),"")</f>
        <v>1.2260301576093301E-2</v>
      </c>
      <c r="BP131" s="186">
        <f t="shared" ref="BP131:BP147" si="339">IF(AND(ISNUMBER($BA131),ISNUMBER(BF131)),IF($BA131=0,0,BF131/$BA131),"")</f>
        <v>0</v>
      </c>
      <c r="BQ131" s="187">
        <f t="shared" ref="BQ131:BQ147" si="340">IF(AND(ISNUMBER($BA131),ISNUMBER(BG131)),IF($BA131=0,0,BG131/$BA131),"")</f>
        <v>7.3641528064109368E-2</v>
      </c>
      <c r="BR131" s="188">
        <f t="shared" ref="BR131:BR147" si="341">IF(AND(ISNUMBER($BA131),ISNUMBER(BH131)),IF($BA131=0,0,BH131/$BA131),"")</f>
        <v>7.3631185304942046E-2</v>
      </c>
      <c r="BS131" s="188">
        <f t="shared" ref="BS131:BS147" si="342">IF(AND(ISNUMBER($BA131),ISNUMBER(BI131)),IF($BA131=0,0,BI131/$BA131),"")</f>
        <v>1.033954613248129E-5</v>
      </c>
      <c r="BT131" s="188">
        <f t="shared" ref="BT131:BT147" si="343">IF(AND(ISNUMBER($BA131),ISNUMBER(BJ131)),IF($BA131=0,0,BJ131/$BA131),"")</f>
        <v>0</v>
      </c>
      <c r="BU131" s="251">
        <f t="shared" ref="BU131:BU147" si="344">IF(AND(ISNUMBER($BA131),ISNUMBER(BK131)),IF($BA131=0,0,BK131/$BA131),"")</f>
        <v>2.1602132915347675E-3</v>
      </c>
      <c r="DV131" s="450">
        <v>2022</v>
      </c>
      <c r="DW131" s="134" t="s">
        <v>13</v>
      </c>
      <c r="DX131" s="142">
        <v>2823.380000000011</v>
      </c>
      <c r="DY131" s="143">
        <v>2708.5120000000124</v>
      </c>
      <c r="DZ131" s="144">
        <v>98.023999999999958</v>
      </c>
      <c r="EA131" s="145">
        <v>17.928000000000001</v>
      </c>
      <c r="EB131" s="146">
        <v>17.928000000000001</v>
      </c>
      <c r="EC131" s="146">
        <v>0</v>
      </c>
      <c r="ED131" s="147">
        <v>80.095999999999989</v>
      </c>
      <c r="EE131" s="148">
        <v>79.998999999999981</v>
      </c>
      <c r="EF131" s="148">
        <v>9.7000000000000003E-2</v>
      </c>
      <c r="EG131" s="148">
        <v>0</v>
      </c>
      <c r="EH131" s="266">
        <v>0</v>
      </c>
      <c r="EI131" s="259">
        <f t="shared" ref="EI131:EI147" si="345">IF(AND(ISNUMBER($DX131),ISNUMBER(DY131)),IF($DX131=0,0,DY131/$DX131),"")</f>
        <v>0.95931543044152823</v>
      </c>
      <c r="EJ131" s="184">
        <f t="shared" ref="EJ131:EJ147" si="346">IF(AND(ISNUMBER($DX131),ISNUMBER(DZ131)),IF($DX131=0,0,DZ131/$DX131),"")</f>
        <v>3.4718670529648707E-2</v>
      </c>
      <c r="EK131" s="185">
        <f t="shared" ref="EK131:EK147" si="347">IF(AND(ISNUMBER($DX131),ISNUMBER(EA131)),IF($DX131=0,0,EA131/$DX131),"")</f>
        <v>6.3498360121556187E-3</v>
      </c>
      <c r="EL131" s="186">
        <f t="shared" ref="EL131:EL147" si="348">IF(AND(ISNUMBER($DX131),ISNUMBER(EB131)),IF($DX131=0,0,EB131/$DX131),"")</f>
        <v>6.3498360121556187E-3</v>
      </c>
      <c r="EM131" s="186">
        <f t="shared" ref="EM131:EM147" si="349">IF(AND(ISNUMBER($DX131),ISNUMBER(EC131)),IF($DX131=0,0,EC131/$DX131),"")</f>
        <v>0</v>
      </c>
      <c r="EN131" s="187">
        <f t="shared" ref="EN131:EN147" si="350">IF(AND(ISNUMBER($DX131),ISNUMBER(ED131)),IF($DX131=0,0,ED131/$DX131),"")</f>
        <v>2.8368834517493103E-2</v>
      </c>
      <c r="EO131" s="188">
        <f t="shared" ref="EO131:EO147" si="351">IF(AND(ISNUMBER($DX131),ISNUMBER(EE131)),IF($DX131=0,0,EE131/$DX131),"")</f>
        <v>2.8334478532822244E-2</v>
      </c>
      <c r="EP131" s="188">
        <f t="shared" ref="EP131:EP147" si="352">IF(AND(ISNUMBER($DX131),ISNUMBER(EF131)),IF($DX131=0,0,EF131/$DX131),"")</f>
        <v>3.4355984670855363E-5</v>
      </c>
      <c r="EQ131" s="188">
        <f t="shared" ref="EQ131:EQ147" si="353">IF(AND(ISNUMBER($DX131),ISNUMBER(EG131)),IF($DX131=0,0,EG131/$DX131),"")</f>
        <v>0</v>
      </c>
      <c r="ER131" s="251">
        <f t="shared" ref="ER131:ER147" si="354">IF(AND(ISNUMBER($DX131),ISNUMBER(EH131)),IF($DX131=0,0,EH131/$DX131),"")</f>
        <v>0</v>
      </c>
    </row>
    <row r="132" spans="1:148" ht="14.25" customHeight="1">
      <c r="A132" s="448"/>
      <c r="B132" s="130" t="s">
        <v>14</v>
      </c>
      <c r="C132" s="149">
        <v>2041463.9630000894</v>
      </c>
      <c r="D132" s="150">
        <v>1866118.679000122</v>
      </c>
      <c r="E132" s="151">
        <v>165338.50599999985</v>
      </c>
      <c r="F132" s="152">
        <v>82824.755999999543</v>
      </c>
      <c r="G132" s="153">
        <v>82824.755999999543</v>
      </c>
      <c r="H132" s="153">
        <v>0</v>
      </c>
      <c r="I132" s="154">
        <v>82514.197999999087</v>
      </c>
      <c r="J132" s="155">
        <v>72407.990999999252</v>
      </c>
      <c r="K132" s="155">
        <v>0</v>
      </c>
      <c r="L132" s="155">
        <v>10106.674000000163</v>
      </c>
      <c r="M132" s="267">
        <v>1104.1499999999996</v>
      </c>
      <c r="N132" s="260">
        <f t="shared" si="315"/>
        <v>0.91410806794635557</v>
      </c>
      <c r="O132" s="189">
        <f t="shared" si="316"/>
        <v>8.0990166369149186E-2</v>
      </c>
      <c r="P132" s="190">
        <f t="shared" si="317"/>
        <v>4.0571255481915119E-2</v>
      </c>
      <c r="Q132" s="191">
        <f t="shared" si="318"/>
        <v>4.0571255481915119E-2</v>
      </c>
      <c r="R132" s="191">
        <f t="shared" si="319"/>
        <v>0</v>
      </c>
      <c r="S132" s="192">
        <f t="shared" si="320"/>
        <v>4.0419130337592674E-2</v>
      </c>
      <c r="T132" s="193">
        <f t="shared" si="321"/>
        <v>3.546865989913929E-2</v>
      </c>
      <c r="U132" s="193">
        <f t="shared" si="322"/>
        <v>0</v>
      </c>
      <c r="V132" s="193">
        <f t="shared" si="323"/>
        <v>4.9506991958592414E-3</v>
      </c>
      <c r="W132" s="252">
        <f t="shared" si="324"/>
        <v>5.4086186188531378E-4</v>
      </c>
      <c r="Z132" s="448"/>
      <c r="AA132" s="130" t="s">
        <v>14</v>
      </c>
      <c r="AB132" s="149">
        <v>1611380.8380000431</v>
      </c>
      <c r="AC132" s="150">
        <v>1473057.1790000519</v>
      </c>
      <c r="AD132" s="151">
        <v>130851.45400000017</v>
      </c>
      <c r="AE132" s="152">
        <v>70159.467999999761</v>
      </c>
      <c r="AF132" s="153">
        <v>70159.467999999761</v>
      </c>
      <c r="AG132" s="153">
        <v>0</v>
      </c>
      <c r="AH132" s="154">
        <v>60692.279999999031</v>
      </c>
      <c r="AI132" s="155">
        <v>54178.241999999656</v>
      </c>
      <c r="AJ132" s="155">
        <v>0</v>
      </c>
      <c r="AK132" s="155">
        <v>6514.4200000000683</v>
      </c>
      <c r="AL132" s="267">
        <v>48.281999999999996</v>
      </c>
      <c r="AM132" s="260">
        <f t="shared" si="325"/>
        <v>0.91415830712516677</v>
      </c>
      <c r="AN132" s="189">
        <f t="shared" si="326"/>
        <v>8.1204548865310935E-2</v>
      </c>
      <c r="AO132" s="190">
        <f t="shared" si="327"/>
        <v>4.3539966682908937E-2</v>
      </c>
      <c r="AP132" s="191">
        <f t="shared" si="328"/>
        <v>4.3539966682908937E-2</v>
      </c>
      <c r="AQ132" s="191">
        <f t="shared" si="329"/>
        <v>0</v>
      </c>
      <c r="AR132" s="192">
        <f t="shared" si="330"/>
        <v>3.7664764634614212E-2</v>
      </c>
      <c r="AS132" s="193">
        <f t="shared" si="331"/>
        <v>3.3622245419799517E-2</v>
      </c>
      <c r="AT132" s="193">
        <f t="shared" si="332"/>
        <v>0</v>
      </c>
      <c r="AU132" s="193">
        <f t="shared" si="333"/>
        <v>4.0427562785749684E-3</v>
      </c>
      <c r="AV132" s="252">
        <f t="shared" si="334"/>
        <v>2.9963121604402936E-5</v>
      </c>
      <c r="AY132" s="448"/>
      <c r="AZ132" s="130" t="s">
        <v>14</v>
      </c>
      <c r="BA132" s="149">
        <v>430083.12500000058</v>
      </c>
      <c r="BB132" s="150">
        <v>393061.4999999979</v>
      </c>
      <c r="BC132" s="151">
        <v>34487.051999999916</v>
      </c>
      <c r="BD132" s="152">
        <v>12665.288000000066</v>
      </c>
      <c r="BE132" s="153">
        <v>12665.288000000066</v>
      </c>
      <c r="BF132" s="153">
        <v>0</v>
      </c>
      <c r="BG132" s="154">
        <v>21821.918000000023</v>
      </c>
      <c r="BH132" s="155">
        <v>18229.749000000065</v>
      </c>
      <c r="BI132" s="155">
        <v>0</v>
      </c>
      <c r="BJ132" s="155">
        <v>3592.2540000000049</v>
      </c>
      <c r="BK132" s="267">
        <v>1055.8679999999997</v>
      </c>
      <c r="BL132" s="260">
        <f t="shared" si="335"/>
        <v>0.91391983817081257</v>
      </c>
      <c r="BM132" s="189">
        <f t="shared" si="336"/>
        <v>8.018694525622197E-2</v>
      </c>
      <c r="BN132" s="190">
        <f t="shared" si="337"/>
        <v>2.9448465340275905E-2</v>
      </c>
      <c r="BO132" s="191">
        <f t="shared" si="338"/>
        <v>2.9448465340275905E-2</v>
      </c>
      <c r="BP132" s="191">
        <f t="shared" si="339"/>
        <v>0</v>
      </c>
      <c r="BQ132" s="192">
        <f t="shared" si="340"/>
        <v>5.0738837986261359E-2</v>
      </c>
      <c r="BR132" s="193">
        <f t="shared" si="341"/>
        <v>4.2386571200625556E-2</v>
      </c>
      <c r="BS132" s="193">
        <f t="shared" si="342"/>
        <v>0</v>
      </c>
      <c r="BT132" s="193">
        <f t="shared" si="343"/>
        <v>8.3524644218486831E-3</v>
      </c>
      <c r="BU132" s="252">
        <f t="shared" si="344"/>
        <v>2.4550323847279485E-3</v>
      </c>
      <c r="DV132" s="451"/>
      <c r="DW132" s="130" t="s">
        <v>14</v>
      </c>
      <c r="DX132" s="149">
        <v>5184.5950000000239</v>
      </c>
      <c r="DY132" s="150">
        <v>4996.7860000000155</v>
      </c>
      <c r="DZ132" s="151">
        <v>145.55700000000016</v>
      </c>
      <c r="EA132" s="152">
        <v>92.369000000000028</v>
      </c>
      <c r="EB132" s="153">
        <v>92.369000000000028</v>
      </c>
      <c r="EC132" s="153">
        <v>0</v>
      </c>
      <c r="ED132" s="154">
        <v>53.189</v>
      </c>
      <c r="EE132" s="155">
        <v>15.588000000000008</v>
      </c>
      <c r="EF132" s="155">
        <v>0</v>
      </c>
      <c r="EG132" s="155">
        <v>37.600999999999999</v>
      </c>
      <c r="EH132" s="267">
        <v>0</v>
      </c>
      <c r="EI132" s="260">
        <f t="shared" si="345"/>
        <v>0.96377556974074008</v>
      </c>
      <c r="EJ132" s="189">
        <f t="shared" si="346"/>
        <v>2.8074902668385762E-2</v>
      </c>
      <c r="EK132" s="190">
        <f t="shared" si="347"/>
        <v>1.7816049276751532E-2</v>
      </c>
      <c r="EL132" s="191">
        <f t="shared" si="348"/>
        <v>1.7816049276751532E-2</v>
      </c>
      <c r="EM132" s="191">
        <f t="shared" si="349"/>
        <v>0</v>
      </c>
      <c r="EN132" s="192">
        <f t="shared" si="350"/>
        <v>1.025904627073084E-2</v>
      </c>
      <c r="EO132" s="193">
        <f t="shared" si="351"/>
        <v>3.006599358291233E-3</v>
      </c>
      <c r="EP132" s="193">
        <f t="shared" si="352"/>
        <v>0</v>
      </c>
      <c r="EQ132" s="193">
        <f t="shared" si="353"/>
        <v>7.2524469124396074E-3</v>
      </c>
      <c r="ER132" s="252">
        <f t="shared" si="354"/>
        <v>0</v>
      </c>
    </row>
    <row r="133" spans="1:148" ht="14.25" customHeight="1">
      <c r="A133" s="448"/>
      <c r="B133" s="131" t="s">
        <v>15</v>
      </c>
      <c r="C133" s="156">
        <v>1262010.0629999756</v>
      </c>
      <c r="D133" s="157">
        <v>1165361.6019999692</v>
      </c>
      <c r="E133" s="158">
        <v>90140.636999999275</v>
      </c>
      <c r="F133" s="159">
        <v>55561.742999999435</v>
      </c>
      <c r="G133" s="160">
        <v>55561.742999999435</v>
      </c>
      <c r="H133" s="160">
        <v>0</v>
      </c>
      <c r="I133" s="161">
        <v>34579.255000000237</v>
      </c>
      <c r="J133" s="162">
        <v>34579.037000000237</v>
      </c>
      <c r="K133" s="162">
        <v>0.218</v>
      </c>
      <c r="L133" s="162">
        <v>0</v>
      </c>
      <c r="M133" s="268">
        <v>300.49599999999992</v>
      </c>
      <c r="N133" s="261">
        <f t="shared" si="315"/>
        <v>0.92341704410006098</v>
      </c>
      <c r="O133" s="194">
        <f t="shared" si="316"/>
        <v>7.1426242660634798E-2</v>
      </c>
      <c r="P133" s="195">
        <f t="shared" si="317"/>
        <v>4.4026386658059878E-2</v>
      </c>
      <c r="Q133" s="196">
        <f t="shared" si="318"/>
        <v>4.4026386658059878E-2</v>
      </c>
      <c r="R133" s="196">
        <f t="shared" si="319"/>
        <v>0</v>
      </c>
      <c r="S133" s="197">
        <f t="shared" si="320"/>
        <v>2.7400142054177033E-2</v>
      </c>
      <c r="T133" s="198">
        <f t="shared" si="321"/>
        <v>2.7399969313874565E-2</v>
      </c>
      <c r="U133" s="198">
        <f t="shared" si="322"/>
        <v>1.7274030246778168E-7</v>
      </c>
      <c r="V133" s="198">
        <f t="shared" si="323"/>
        <v>0</v>
      </c>
      <c r="W133" s="253">
        <f t="shared" si="324"/>
        <v>2.3810903637779132E-4</v>
      </c>
      <c r="Z133" s="448"/>
      <c r="AA133" s="131" t="s">
        <v>15</v>
      </c>
      <c r="AB133" s="156">
        <v>993214.00700003665</v>
      </c>
      <c r="AC133" s="157">
        <v>914804.9390000269</v>
      </c>
      <c r="AD133" s="158">
        <v>73889.630999999368</v>
      </c>
      <c r="AE133" s="159">
        <v>47797.433999999885</v>
      </c>
      <c r="AF133" s="160">
        <v>47797.433999999885</v>
      </c>
      <c r="AG133" s="160">
        <v>0</v>
      </c>
      <c r="AH133" s="161">
        <v>26092.485000000106</v>
      </c>
      <c r="AI133" s="162">
        <v>26092.485000000106</v>
      </c>
      <c r="AJ133" s="162">
        <v>0</v>
      </c>
      <c r="AK133" s="162">
        <v>0</v>
      </c>
      <c r="AL133" s="268">
        <v>15.748000000000001</v>
      </c>
      <c r="AM133" s="261">
        <f t="shared" si="325"/>
        <v>0.92105521322958261</v>
      </c>
      <c r="AN133" s="194">
        <f t="shared" si="326"/>
        <v>7.4394471361897183E-2</v>
      </c>
      <c r="AO133" s="195">
        <f t="shared" si="327"/>
        <v>4.8124003148495791E-2</v>
      </c>
      <c r="AP133" s="196">
        <f t="shared" si="328"/>
        <v>4.8124003148495791E-2</v>
      </c>
      <c r="AQ133" s="196">
        <f t="shared" si="329"/>
        <v>0</v>
      </c>
      <c r="AR133" s="197">
        <f t="shared" si="330"/>
        <v>2.6270758181120922E-2</v>
      </c>
      <c r="AS133" s="198">
        <f t="shared" si="331"/>
        <v>2.6270758181120922E-2</v>
      </c>
      <c r="AT133" s="198">
        <f t="shared" si="332"/>
        <v>0</v>
      </c>
      <c r="AU133" s="198">
        <f t="shared" si="333"/>
        <v>0</v>
      </c>
      <c r="AV133" s="253">
        <f t="shared" si="334"/>
        <v>1.5855595963216636E-5</v>
      </c>
      <c r="AY133" s="448"/>
      <c r="AZ133" s="131" t="s">
        <v>15</v>
      </c>
      <c r="BA133" s="156">
        <v>268796.05599999713</v>
      </c>
      <c r="BB133" s="157">
        <v>250556.66299999796</v>
      </c>
      <c r="BC133" s="158">
        <v>16251.006000000076</v>
      </c>
      <c r="BD133" s="159">
        <v>7764.3090000000357</v>
      </c>
      <c r="BE133" s="160">
        <v>7764.3090000000357</v>
      </c>
      <c r="BF133" s="160">
        <v>0</v>
      </c>
      <c r="BG133" s="161">
        <v>8486.7699999999968</v>
      </c>
      <c r="BH133" s="162">
        <v>8486.5519999999942</v>
      </c>
      <c r="BI133" s="162">
        <v>0.218</v>
      </c>
      <c r="BJ133" s="162">
        <v>0</v>
      </c>
      <c r="BK133" s="268">
        <v>284.74799999999999</v>
      </c>
      <c r="BL133" s="261">
        <f t="shared" si="335"/>
        <v>0.93214411970390165</v>
      </c>
      <c r="BM133" s="194">
        <f t="shared" si="336"/>
        <v>6.0458498691663282E-2</v>
      </c>
      <c r="BN133" s="195">
        <f t="shared" si="337"/>
        <v>2.8885501950966567E-2</v>
      </c>
      <c r="BO133" s="196">
        <f t="shared" si="338"/>
        <v>2.8885501950966567E-2</v>
      </c>
      <c r="BP133" s="196">
        <f t="shared" si="339"/>
        <v>0</v>
      </c>
      <c r="BQ133" s="197">
        <f t="shared" si="340"/>
        <v>3.1573268322062316E-2</v>
      </c>
      <c r="BR133" s="198">
        <f t="shared" si="341"/>
        <v>3.1572457298257695E-2</v>
      </c>
      <c r="BS133" s="198">
        <f t="shared" si="342"/>
        <v>8.1102380460523691E-7</v>
      </c>
      <c r="BT133" s="198">
        <f t="shared" si="343"/>
        <v>0</v>
      </c>
      <c r="BU133" s="253">
        <f t="shared" si="344"/>
        <v>1.0593459005217064E-3</v>
      </c>
      <c r="DV133" s="451"/>
      <c r="DW133" s="131" t="s">
        <v>15</v>
      </c>
      <c r="DX133" s="156">
        <v>15768.021000000017</v>
      </c>
      <c r="DY133" s="157">
        <v>14987.530000000037</v>
      </c>
      <c r="DZ133" s="158">
        <v>705.64099999999996</v>
      </c>
      <c r="EA133" s="159">
        <v>401.08399999999978</v>
      </c>
      <c r="EB133" s="160">
        <v>401.08399999999978</v>
      </c>
      <c r="EC133" s="160">
        <v>0</v>
      </c>
      <c r="ED133" s="161">
        <v>304.5569999999999</v>
      </c>
      <c r="EE133" s="162">
        <v>304.5569999999999</v>
      </c>
      <c r="EF133" s="162">
        <v>0</v>
      </c>
      <c r="EG133" s="162">
        <v>0</v>
      </c>
      <c r="EH133" s="268">
        <v>24.254000000000001</v>
      </c>
      <c r="EI133" s="261">
        <f t="shared" si="345"/>
        <v>0.95050165141205867</v>
      </c>
      <c r="EJ133" s="194">
        <f t="shared" si="346"/>
        <v>4.47513990500139E-2</v>
      </c>
      <c r="EK133" s="195">
        <f t="shared" si="347"/>
        <v>2.5436546539353247E-2</v>
      </c>
      <c r="EL133" s="196">
        <f t="shared" si="348"/>
        <v>2.5436546539353247E-2</v>
      </c>
      <c r="EM133" s="196">
        <f t="shared" si="349"/>
        <v>0</v>
      </c>
      <c r="EN133" s="197">
        <f t="shared" si="350"/>
        <v>1.9314852510660632E-2</v>
      </c>
      <c r="EO133" s="198">
        <f t="shared" si="351"/>
        <v>1.9314852510660632E-2</v>
      </c>
      <c r="EP133" s="198">
        <f t="shared" si="352"/>
        <v>0</v>
      </c>
      <c r="EQ133" s="198">
        <f t="shared" si="353"/>
        <v>0</v>
      </c>
      <c r="ER133" s="253">
        <f t="shared" si="354"/>
        <v>1.5381765409876087E-3</v>
      </c>
    </row>
    <row r="134" spans="1:148">
      <c r="A134" s="448"/>
      <c r="B134" s="132" t="s">
        <v>16</v>
      </c>
      <c r="C134" s="163">
        <f t="shared" ref="C134:M134" si="355">IF(COUNT(C131:C133)=0,"",SUM(C131:C133))</f>
        <v>4685681.6350001646</v>
      </c>
      <c r="D134" s="164">
        <f t="shared" si="355"/>
        <v>4284952.2550001703</v>
      </c>
      <c r="E134" s="165">
        <f t="shared" si="355"/>
        <v>379141.49099999829</v>
      </c>
      <c r="F134" s="166">
        <f t="shared" si="355"/>
        <v>160735.91299999901</v>
      </c>
      <c r="G134" s="167">
        <f t="shared" si="355"/>
        <v>160735.91299999901</v>
      </c>
      <c r="H134" s="167">
        <f t="shared" si="355"/>
        <v>0</v>
      </c>
      <c r="I134" s="168">
        <f t="shared" si="355"/>
        <v>218406.52699999939</v>
      </c>
      <c r="J134" s="169">
        <f t="shared" si="355"/>
        <v>208277.8579999996</v>
      </c>
      <c r="K134" s="169">
        <f t="shared" si="355"/>
        <v>21.111999999999998</v>
      </c>
      <c r="L134" s="169">
        <f t="shared" si="355"/>
        <v>10108.021000000163</v>
      </c>
      <c r="M134" s="269">
        <f t="shared" si="355"/>
        <v>2101.5489999999995</v>
      </c>
      <c r="N134" s="262">
        <f t="shared" si="315"/>
        <v>0.91447789004555791</v>
      </c>
      <c r="O134" s="199">
        <f t="shared" si="316"/>
        <v>8.0914906417875951E-2</v>
      </c>
      <c r="P134" s="200">
        <f t="shared" si="317"/>
        <v>3.4303635099612005E-2</v>
      </c>
      <c r="Q134" s="201">
        <f t="shared" si="318"/>
        <v>3.4303635099612005E-2</v>
      </c>
      <c r="R134" s="201">
        <f t="shared" si="319"/>
        <v>0</v>
      </c>
      <c r="S134" s="202">
        <f t="shared" si="320"/>
        <v>4.6611473850163045E-2</v>
      </c>
      <c r="T134" s="203">
        <f t="shared" si="321"/>
        <v>4.4449852598658739E-2</v>
      </c>
      <c r="U134" s="203">
        <f t="shared" si="322"/>
        <v>4.5056411520368382E-6</v>
      </c>
      <c r="V134" s="203">
        <f t="shared" si="323"/>
        <v>2.1572146354326112E-3</v>
      </c>
      <c r="W134" s="254">
        <f t="shared" si="324"/>
        <v>4.4850443621740547E-4</v>
      </c>
      <c r="Z134" s="448"/>
      <c r="AA134" s="132" t="s">
        <v>16</v>
      </c>
      <c r="AB134" s="163">
        <f t="shared" ref="AB134:AL134" si="356">IF(COUNT(AB131:AB133)=0,"",SUM(AB131:AB133))</f>
        <v>3675570.2240001466</v>
      </c>
      <c r="AC134" s="164">
        <f t="shared" si="356"/>
        <v>3358304.9860001276</v>
      </c>
      <c r="AD134" s="165">
        <f t="shared" si="356"/>
        <v>301668.02799999819</v>
      </c>
      <c r="AE134" s="166">
        <f t="shared" si="356"/>
        <v>136490.51499999966</v>
      </c>
      <c r="AF134" s="167">
        <f t="shared" si="356"/>
        <v>136490.51499999966</v>
      </c>
      <c r="AG134" s="167">
        <f t="shared" si="356"/>
        <v>0</v>
      </c>
      <c r="AH134" s="168">
        <f t="shared" si="356"/>
        <v>165178.22199999841</v>
      </c>
      <c r="AI134" s="169">
        <f t="shared" si="356"/>
        <v>158645.15899999908</v>
      </c>
      <c r="AJ134" s="169">
        <f t="shared" si="356"/>
        <v>17.675999999999998</v>
      </c>
      <c r="AK134" s="169">
        <f t="shared" si="356"/>
        <v>6515.767000000068</v>
      </c>
      <c r="AL134" s="269">
        <f t="shared" si="356"/>
        <v>88.605000000000004</v>
      </c>
      <c r="AM134" s="262">
        <f t="shared" si="325"/>
        <v>0.91368271624130826</v>
      </c>
      <c r="AN134" s="199">
        <f t="shared" si="326"/>
        <v>8.207380341428791E-2</v>
      </c>
      <c r="AO134" s="200">
        <f t="shared" si="327"/>
        <v>3.7134514288086749E-2</v>
      </c>
      <c r="AP134" s="201">
        <f t="shared" si="328"/>
        <v>3.7134514288086749E-2</v>
      </c>
      <c r="AQ134" s="201">
        <f t="shared" si="329"/>
        <v>0</v>
      </c>
      <c r="AR134" s="202">
        <f t="shared" si="330"/>
        <v>4.4939482021440984E-2</v>
      </c>
      <c r="AS134" s="203">
        <f t="shared" si="331"/>
        <v>4.3162053594869028E-2</v>
      </c>
      <c r="AT134" s="203">
        <f t="shared" si="332"/>
        <v>4.8090497318163315E-6</v>
      </c>
      <c r="AU134" s="203">
        <f t="shared" si="333"/>
        <v>1.772722762159314E-3</v>
      </c>
      <c r="AV134" s="254">
        <f t="shared" si="334"/>
        <v>2.4106463650576268E-5</v>
      </c>
      <c r="AY134" s="448"/>
      <c r="AZ134" s="132" t="s">
        <v>16</v>
      </c>
      <c r="BA134" s="163">
        <f t="shared" ref="BA134:BK134" si="357">IF(COUNT(BA131:BA133)=0,"",SUM(BA131:BA133))</f>
        <v>1010111.410999995</v>
      </c>
      <c r="BB134" s="164">
        <f t="shared" si="357"/>
        <v>926647.26899999147</v>
      </c>
      <c r="BC134" s="165">
        <f t="shared" si="357"/>
        <v>77473.463000000134</v>
      </c>
      <c r="BD134" s="166">
        <f t="shared" si="357"/>
        <v>24245.398000000103</v>
      </c>
      <c r="BE134" s="167">
        <f t="shared" si="357"/>
        <v>24245.398000000103</v>
      </c>
      <c r="BF134" s="167">
        <f t="shared" si="357"/>
        <v>0</v>
      </c>
      <c r="BG134" s="168">
        <f t="shared" si="357"/>
        <v>53228.30500000016</v>
      </c>
      <c r="BH134" s="169">
        <f t="shared" si="357"/>
        <v>49632.699000000204</v>
      </c>
      <c r="BI134" s="169">
        <f t="shared" si="357"/>
        <v>3.4359999999999995</v>
      </c>
      <c r="BJ134" s="169">
        <f t="shared" si="357"/>
        <v>3592.2540000000049</v>
      </c>
      <c r="BK134" s="269">
        <f t="shared" si="357"/>
        <v>2012.9439999999997</v>
      </c>
      <c r="BL134" s="262">
        <f t="shared" si="335"/>
        <v>0.91737135023811356</v>
      </c>
      <c r="BM134" s="199">
        <f t="shared" si="336"/>
        <v>7.6697938619763317E-2</v>
      </c>
      <c r="BN134" s="200">
        <f t="shared" si="337"/>
        <v>2.4002696866870881E-2</v>
      </c>
      <c r="BO134" s="201">
        <f t="shared" si="338"/>
        <v>2.4002696866870881E-2</v>
      </c>
      <c r="BP134" s="201">
        <f t="shared" si="339"/>
        <v>0</v>
      </c>
      <c r="BQ134" s="202">
        <f t="shared" si="340"/>
        <v>5.2695479350446051E-2</v>
      </c>
      <c r="BR134" s="203">
        <f t="shared" si="341"/>
        <v>4.9135866063392535E-2</v>
      </c>
      <c r="BS134" s="203">
        <f t="shared" si="342"/>
        <v>3.4016049740477754E-6</v>
      </c>
      <c r="BT134" s="203">
        <f t="shared" si="343"/>
        <v>3.5562948412232349E-3</v>
      </c>
      <c r="BU134" s="254">
        <f t="shared" si="344"/>
        <v>1.9927940404189828E-3</v>
      </c>
      <c r="DV134" s="451"/>
      <c r="DW134" s="132" t="s">
        <v>16</v>
      </c>
      <c r="DX134" s="163">
        <f t="shared" ref="DX134:EH134" si="358">IF(COUNT(DX131:DX133)=0,"",SUM(DX131:DX133))</f>
        <v>23775.99600000005</v>
      </c>
      <c r="DY134" s="164">
        <f t="shared" si="358"/>
        <v>22692.828000000067</v>
      </c>
      <c r="DZ134" s="165">
        <f t="shared" si="358"/>
        <v>949.22200000000009</v>
      </c>
      <c r="EA134" s="166">
        <f t="shared" si="358"/>
        <v>511.3809999999998</v>
      </c>
      <c r="EB134" s="167">
        <f t="shared" si="358"/>
        <v>511.3809999999998</v>
      </c>
      <c r="EC134" s="167">
        <f t="shared" si="358"/>
        <v>0</v>
      </c>
      <c r="ED134" s="168">
        <f t="shared" si="358"/>
        <v>437.84199999999987</v>
      </c>
      <c r="EE134" s="169">
        <f t="shared" si="358"/>
        <v>400.14399999999989</v>
      </c>
      <c r="EF134" s="169">
        <f t="shared" si="358"/>
        <v>9.7000000000000003E-2</v>
      </c>
      <c r="EG134" s="169">
        <f t="shared" si="358"/>
        <v>37.600999999999999</v>
      </c>
      <c r="EH134" s="269">
        <f t="shared" si="358"/>
        <v>24.254000000000001</v>
      </c>
      <c r="EI134" s="262">
        <f t="shared" si="345"/>
        <v>0.95444279179724034</v>
      </c>
      <c r="EJ134" s="199">
        <f t="shared" si="346"/>
        <v>3.9923543055777687E-2</v>
      </c>
      <c r="EK134" s="200">
        <f t="shared" si="347"/>
        <v>2.1508289284705412E-2</v>
      </c>
      <c r="EL134" s="201">
        <f t="shared" si="348"/>
        <v>2.1508289284705412E-2</v>
      </c>
      <c r="EM134" s="201">
        <f t="shared" si="349"/>
        <v>0</v>
      </c>
      <c r="EN134" s="202">
        <f t="shared" si="350"/>
        <v>1.8415295830298717E-2</v>
      </c>
      <c r="EO134" s="203">
        <f t="shared" si="351"/>
        <v>1.6829747111330229E-2</v>
      </c>
      <c r="EP134" s="203">
        <f t="shared" si="352"/>
        <v>4.0797449663097099E-6</v>
      </c>
      <c r="EQ134" s="203">
        <f t="shared" si="353"/>
        <v>1.5814689740021794E-3</v>
      </c>
      <c r="ER134" s="254">
        <f t="shared" si="354"/>
        <v>1.0201044784832547E-3</v>
      </c>
    </row>
    <row r="135" spans="1:148" ht="14.25" customHeight="1">
      <c r="A135" s="448"/>
      <c r="B135" s="129" t="s">
        <v>17</v>
      </c>
      <c r="C135" s="170">
        <v>1096949.8110000463</v>
      </c>
      <c r="D135" s="171">
        <v>1028958.9870000547</v>
      </c>
      <c r="E135" s="172">
        <v>62498.648999999314</v>
      </c>
      <c r="F135" s="173">
        <v>36875.863999999936</v>
      </c>
      <c r="G135" s="174">
        <v>36875.863999999936</v>
      </c>
      <c r="H135" s="174">
        <v>0</v>
      </c>
      <c r="I135" s="175">
        <v>25623.011000000246</v>
      </c>
      <c r="J135" s="176">
        <v>21277.303000000149</v>
      </c>
      <c r="K135" s="176">
        <v>0</v>
      </c>
      <c r="L135" s="176">
        <v>4345.8650000000016</v>
      </c>
      <c r="M135" s="270">
        <v>948.00599999999986</v>
      </c>
      <c r="N135" s="263">
        <f t="shared" si="315"/>
        <v>0.9380182909754029</v>
      </c>
      <c r="O135" s="204">
        <f t="shared" si="316"/>
        <v>5.6974939394010868E-2</v>
      </c>
      <c r="P135" s="205">
        <f t="shared" si="317"/>
        <v>3.3616728523232664E-2</v>
      </c>
      <c r="Q135" s="206">
        <f t="shared" si="318"/>
        <v>3.3616728523232664E-2</v>
      </c>
      <c r="R135" s="206">
        <f t="shared" si="319"/>
        <v>0</v>
      </c>
      <c r="S135" s="207">
        <f t="shared" si="320"/>
        <v>2.3358416896613297E-2</v>
      </c>
      <c r="T135" s="208">
        <f t="shared" si="321"/>
        <v>1.9396788063259215E-2</v>
      </c>
      <c r="U135" s="208">
        <f t="shared" si="322"/>
        <v>0</v>
      </c>
      <c r="V135" s="208">
        <f t="shared" si="323"/>
        <v>3.9617719574955267E-3</v>
      </c>
      <c r="W135" s="255">
        <f t="shared" si="324"/>
        <v>8.6422003130274465E-4</v>
      </c>
      <c r="Z135" s="448"/>
      <c r="AA135" s="129" t="s">
        <v>17</v>
      </c>
      <c r="AB135" s="170">
        <v>872815.98500002502</v>
      </c>
      <c r="AC135" s="171">
        <v>821097.06600003014</v>
      </c>
      <c r="AD135" s="172">
        <v>48018.799999999857</v>
      </c>
      <c r="AE135" s="173">
        <v>26992.822000000015</v>
      </c>
      <c r="AF135" s="174">
        <v>26992.822000000015</v>
      </c>
      <c r="AG135" s="174">
        <v>0</v>
      </c>
      <c r="AH135" s="175">
        <v>21026.194000000101</v>
      </c>
      <c r="AI135" s="176">
        <v>17484.152000000075</v>
      </c>
      <c r="AJ135" s="176">
        <v>0</v>
      </c>
      <c r="AK135" s="176">
        <v>3542.1899999999991</v>
      </c>
      <c r="AL135" s="270">
        <v>181.69600000000008</v>
      </c>
      <c r="AM135" s="263">
        <f t="shared" si="325"/>
        <v>0.94074476190993062</v>
      </c>
      <c r="AN135" s="204">
        <f t="shared" si="326"/>
        <v>5.5015949324070272E-2</v>
      </c>
      <c r="AO135" s="205">
        <f t="shared" si="327"/>
        <v>3.0926131583164394E-2</v>
      </c>
      <c r="AP135" s="206">
        <f t="shared" si="328"/>
        <v>3.0926131583164394E-2</v>
      </c>
      <c r="AQ135" s="206">
        <f t="shared" si="329"/>
        <v>0</v>
      </c>
      <c r="AR135" s="207">
        <f t="shared" si="330"/>
        <v>2.4090065215750488E-2</v>
      </c>
      <c r="AS135" s="208">
        <f t="shared" si="331"/>
        <v>2.003188793569079E-2</v>
      </c>
      <c r="AT135" s="208">
        <f t="shared" si="332"/>
        <v>0</v>
      </c>
      <c r="AU135" s="208">
        <f t="shared" si="333"/>
        <v>4.0583468461566933E-3</v>
      </c>
      <c r="AV135" s="255">
        <f t="shared" si="334"/>
        <v>2.0817217274039142E-4</v>
      </c>
      <c r="AY135" s="448"/>
      <c r="AZ135" s="129" t="s">
        <v>17</v>
      </c>
      <c r="BA135" s="170">
        <v>224133.82599999852</v>
      </c>
      <c r="BB135" s="171">
        <v>207861.92099999794</v>
      </c>
      <c r="BC135" s="172">
        <v>14479.849000000067</v>
      </c>
      <c r="BD135" s="173">
        <v>9883.0420000000158</v>
      </c>
      <c r="BE135" s="174">
        <v>9883.0420000000158</v>
      </c>
      <c r="BF135" s="174">
        <v>0</v>
      </c>
      <c r="BG135" s="175">
        <v>4596.8169999999918</v>
      </c>
      <c r="BH135" s="176">
        <v>3793.1509999999998</v>
      </c>
      <c r="BI135" s="176">
        <v>0</v>
      </c>
      <c r="BJ135" s="176">
        <v>803.67500000000007</v>
      </c>
      <c r="BK135" s="270">
        <v>766.30999999999904</v>
      </c>
      <c r="BL135" s="263">
        <f t="shared" si="335"/>
        <v>0.92740094036497334</v>
      </c>
      <c r="BM135" s="204">
        <f t="shared" si="336"/>
        <v>6.4603586430546908E-2</v>
      </c>
      <c r="BN135" s="205">
        <f t="shared" si="337"/>
        <v>4.4094379578386717E-2</v>
      </c>
      <c r="BO135" s="206">
        <f t="shared" si="338"/>
        <v>4.4094379578386717E-2</v>
      </c>
      <c r="BP135" s="206">
        <f t="shared" si="339"/>
        <v>0</v>
      </c>
      <c r="BQ135" s="207">
        <f t="shared" si="340"/>
        <v>2.0509251468361685E-2</v>
      </c>
      <c r="BR135" s="208">
        <f t="shared" si="341"/>
        <v>1.6923599028733954E-2</v>
      </c>
      <c r="BS135" s="208">
        <f t="shared" si="342"/>
        <v>0</v>
      </c>
      <c r="BT135" s="208">
        <f t="shared" si="343"/>
        <v>3.5856925942093425E-3</v>
      </c>
      <c r="BU135" s="255">
        <f t="shared" si="344"/>
        <v>3.4189841563673842E-3</v>
      </c>
      <c r="DV135" s="451"/>
      <c r="DW135" s="129" t="s">
        <v>17</v>
      </c>
      <c r="DX135" s="170">
        <v>17417.409000000014</v>
      </c>
      <c r="DY135" s="171">
        <v>16205.84599999996</v>
      </c>
      <c r="DZ135" s="172">
        <v>1123.1089999999999</v>
      </c>
      <c r="EA135" s="173">
        <v>1103.7580000000003</v>
      </c>
      <c r="EB135" s="174">
        <v>1103.7580000000003</v>
      </c>
      <c r="EC135" s="174">
        <v>0</v>
      </c>
      <c r="ED135" s="175">
        <v>19.350000000000001</v>
      </c>
      <c r="EE135" s="176">
        <v>19.242000000000001</v>
      </c>
      <c r="EF135" s="176">
        <v>0</v>
      </c>
      <c r="EG135" s="176">
        <v>0.108</v>
      </c>
      <c r="EH135" s="270">
        <v>30.570999999999998</v>
      </c>
      <c r="EI135" s="263">
        <f t="shared" si="345"/>
        <v>0.93043953896931209</v>
      </c>
      <c r="EJ135" s="204">
        <f t="shared" si="346"/>
        <v>6.448197892120458E-2</v>
      </c>
      <c r="EK135" s="205">
        <f t="shared" si="347"/>
        <v>6.3370964073933125E-2</v>
      </c>
      <c r="EL135" s="206">
        <f t="shared" si="348"/>
        <v>6.3370964073933125E-2</v>
      </c>
      <c r="EM135" s="206">
        <f t="shared" si="349"/>
        <v>0</v>
      </c>
      <c r="EN135" s="207">
        <f t="shared" si="350"/>
        <v>1.1109574334506346E-3</v>
      </c>
      <c r="EO135" s="208">
        <f t="shared" si="351"/>
        <v>1.1047567407988172E-3</v>
      </c>
      <c r="EP135" s="208">
        <f t="shared" si="352"/>
        <v>0</v>
      </c>
      <c r="EQ135" s="208">
        <f t="shared" si="353"/>
        <v>6.2006926518174955E-6</v>
      </c>
      <c r="ER135" s="255">
        <f t="shared" si="354"/>
        <v>1.7551979172103023E-3</v>
      </c>
    </row>
    <row r="136" spans="1:148" ht="14.25" customHeight="1">
      <c r="A136" s="448"/>
      <c r="B136" s="130" t="s">
        <v>18</v>
      </c>
      <c r="C136" s="149">
        <v>1180365.1150000028</v>
      </c>
      <c r="D136" s="150">
        <v>1063992.300000018</v>
      </c>
      <c r="E136" s="151">
        <v>111270.38699999875</v>
      </c>
      <c r="F136" s="152">
        <v>91393.772999999434</v>
      </c>
      <c r="G136" s="153">
        <v>91393.772999999434</v>
      </c>
      <c r="H136" s="153">
        <v>0</v>
      </c>
      <c r="I136" s="154">
        <v>19876.805000000022</v>
      </c>
      <c r="J136" s="155">
        <v>19876.805000000022</v>
      </c>
      <c r="K136" s="155">
        <v>0</v>
      </c>
      <c r="L136" s="155">
        <v>0</v>
      </c>
      <c r="M136" s="267">
        <v>465.00600000000003</v>
      </c>
      <c r="N136" s="260">
        <f t="shared" si="315"/>
        <v>0.90140947616874922</v>
      </c>
      <c r="O136" s="189">
        <f t="shared" si="316"/>
        <v>9.4267769850177666E-2</v>
      </c>
      <c r="P136" s="190">
        <f t="shared" si="317"/>
        <v>7.7428392146271813E-2</v>
      </c>
      <c r="Q136" s="191">
        <f t="shared" si="318"/>
        <v>7.7428392146271813E-2</v>
      </c>
      <c r="R136" s="191">
        <f t="shared" si="319"/>
        <v>0</v>
      </c>
      <c r="S136" s="192">
        <f t="shared" si="320"/>
        <v>1.6839539518244722E-2</v>
      </c>
      <c r="T136" s="193">
        <f t="shared" si="321"/>
        <v>1.6839539518244722E-2</v>
      </c>
      <c r="U136" s="193">
        <f t="shared" si="322"/>
        <v>0</v>
      </c>
      <c r="V136" s="193">
        <f t="shared" si="323"/>
        <v>0</v>
      </c>
      <c r="W136" s="252">
        <f t="shared" si="324"/>
        <v>3.9395098524239164E-4</v>
      </c>
      <c r="Z136" s="448"/>
      <c r="AA136" s="130" t="s">
        <v>18</v>
      </c>
      <c r="AB136" s="149">
        <v>932884.97800002282</v>
      </c>
      <c r="AC136" s="150">
        <v>834316.11900002125</v>
      </c>
      <c r="AD136" s="151">
        <v>94752.879999999146</v>
      </c>
      <c r="AE136" s="152">
        <v>80020.416999999958</v>
      </c>
      <c r="AF136" s="153">
        <v>80020.416999999958</v>
      </c>
      <c r="AG136" s="153">
        <v>0</v>
      </c>
      <c r="AH136" s="154">
        <v>14732.613000000085</v>
      </c>
      <c r="AI136" s="155">
        <v>14732.613000000085</v>
      </c>
      <c r="AJ136" s="155">
        <v>0</v>
      </c>
      <c r="AK136" s="155">
        <v>0</v>
      </c>
      <c r="AL136" s="267">
        <v>18.187999999999999</v>
      </c>
      <c r="AM136" s="260">
        <f t="shared" si="325"/>
        <v>0.89433975106843322</v>
      </c>
      <c r="AN136" s="189">
        <f t="shared" si="326"/>
        <v>0.10156973499898808</v>
      </c>
      <c r="AO136" s="190">
        <f t="shared" si="327"/>
        <v>8.5777366864190199E-2</v>
      </c>
      <c r="AP136" s="191">
        <f t="shared" si="328"/>
        <v>8.5777366864190199E-2</v>
      </c>
      <c r="AQ136" s="191">
        <f t="shared" si="329"/>
        <v>0</v>
      </c>
      <c r="AR136" s="192">
        <f t="shared" si="330"/>
        <v>1.5792528926325711E-2</v>
      </c>
      <c r="AS136" s="193">
        <f t="shared" si="331"/>
        <v>1.5792528926325711E-2</v>
      </c>
      <c r="AT136" s="193">
        <f t="shared" si="332"/>
        <v>0</v>
      </c>
      <c r="AU136" s="193">
        <f t="shared" si="333"/>
        <v>0</v>
      </c>
      <c r="AV136" s="252">
        <f t="shared" si="334"/>
        <v>1.9496508603871585E-5</v>
      </c>
      <c r="AY136" s="448"/>
      <c r="AZ136" s="130" t="s">
        <v>18</v>
      </c>
      <c r="BA136" s="149">
        <v>247480.13700000019</v>
      </c>
      <c r="BB136" s="150">
        <v>229676.18099999937</v>
      </c>
      <c r="BC136" s="151">
        <v>16517.50700000002</v>
      </c>
      <c r="BD136" s="152">
        <v>11373.356000000022</v>
      </c>
      <c r="BE136" s="153">
        <v>11373.356000000022</v>
      </c>
      <c r="BF136" s="153">
        <v>0</v>
      </c>
      <c r="BG136" s="154">
        <v>5144.1920000000009</v>
      </c>
      <c r="BH136" s="155">
        <v>5144.1920000000009</v>
      </c>
      <c r="BI136" s="155">
        <v>0</v>
      </c>
      <c r="BJ136" s="155">
        <v>0</v>
      </c>
      <c r="BK136" s="267">
        <v>446.81799999999998</v>
      </c>
      <c r="BL136" s="260">
        <f t="shared" si="335"/>
        <v>0.92805905065423167</v>
      </c>
      <c r="BM136" s="189">
        <f t="shared" si="336"/>
        <v>6.674275842994222E-2</v>
      </c>
      <c r="BN136" s="190">
        <f t="shared" si="337"/>
        <v>4.5956641764749034E-2</v>
      </c>
      <c r="BO136" s="191">
        <f t="shared" si="338"/>
        <v>4.5956641764749034E-2</v>
      </c>
      <c r="BP136" s="191">
        <f t="shared" si="339"/>
        <v>0</v>
      </c>
      <c r="BQ136" s="192">
        <f t="shared" si="340"/>
        <v>2.0786282335054619E-2</v>
      </c>
      <c r="BR136" s="193">
        <f t="shared" si="341"/>
        <v>2.0786282335054619E-2</v>
      </c>
      <c r="BS136" s="193">
        <f t="shared" si="342"/>
        <v>0</v>
      </c>
      <c r="BT136" s="193">
        <f t="shared" si="343"/>
        <v>0</v>
      </c>
      <c r="BU136" s="252">
        <f t="shared" si="344"/>
        <v>1.8054701497114479E-3</v>
      </c>
      <c r="DV136" s="451"/>
      <c r="DW136" s="130" t="s">
        <v>18</v>
      </c>
      <c r="DX136" s="149">
        <v>18272.520999999993</v>
      </c>
      <c r="DY136" s="150">
        <v>17415.417000000001</v>
      </c>
      <c r="DZ136" s="151">
        <v>625.24099999999987</v>
      </c>
      <c r="EA136" s="152">
        <v>567.4430000000001</v>
      </c>
      <c r="EB136" s="153">
        <v>567.4430000000001</v>
      </c>
      <c r="EC136" s="153">
        <v>0</v>
      </c>
      <c r="ED136" s="154">
        <v>57.806999999999995</v>
      </c>
      <c r="EE136" s="155">
        <v>57.806999999999995</v>
      </c>
      <c r="EF136" s="155">
        <v>0</v>
      </c>
      <c r="EG136" s="155">
        <v>0</v>
      </c>
      <c r="EH136" s="267">
        <v>122.13499999999999</v>
      </c>
      <c r="EI136" s="260">
        <f t="shared" si="345"/>
        <v>0.95309328143609784</v>
      </c>
      <c r="EJ136" s="189">
        <f t="shared" si="346"/>
        <v>3.4217555421060954E-2</v>
      </c>
      <c r="EK136" s="190">
        <f t="shared" si="347"/>
        <v>3.1054445087243313E-2</v>
      </c>
      <c r="EL136" s="191">
        <f t="shared" si="348"/>
        <v>3.1054445087243313E-2</v>
      </c>
      <c r="EM136" s="191">
        <f t="shared" si="349"/>
        <v>0</v>
      </c>
      <c r="EN136" s="192">
        <f t="shared" si="350"/>
        <v>3.1636028766911812E-3</v>
      </c>
      <c r="EO136" s="193">
        <f t="shared" si="351"/>
        <v>3.1636028766911812E-3</v>
      </c>
      <c r="EP136" s="193">
        <f t="shared" si="352"/>
        <v>0</v>
      </c>
      <c r="EQ136" s="193">
        <f t="shared" si="353"/>
        <v>0</v>
      </c>
      <c r="ER136" s="252">
        <f t="shared" si="354"/>
        <v>6.6840804287487225E-3</v>
      </c>
    </row>
    <row r="137" spans="1:148" ht="14.25" customHeight="1">
      <c r="A137" s="448"/>
      <c r="B137" s="131" t="s">
        <v>19</v>
      </c>
      <c r="C137" s="156">
        <v>1011698.9080000013</v>
      </c>
      <c r="D137" s="157">
        <v>898025.92899999337</v>
      </c>
      <c r="E137" s="158">
        <v>108749.88299999984</v>
      </c>
      <c r="F137" s="159">
        <v>102806.10300000024</v>
      </c>
      <c r="G137" s="160">
        <v>102806.10300000024</v>
      </c>
      <c r="H137" s="160">
        <v>0</v>
      </c>
      <c r="I137" s="161">
        <v>5943.930000000013</v>
      </c>
      <c r="J137" s="162">
        <v>5943.930000000013</v>
      </c>
      <c r="K137" s="162">
        <v>0</v>
      </c>
      <c r="L137" s="162">
        <v>0</v>
      </c>
      <c r="M137" s="268">
        <v>59.880999999999993</v>
      </c>
      <c r="N137" s="261">
        <f t="shared" si="315"/>
        <v>0.8876414928382943</v>
      </c>
      <c r="O137" s="194">
        <f t="shared" si="316"/>
        <v>0.10749234000359295</v>
      </c>
      <c r="P137" s="195">
        <f t="shared" si="317"/>
        <v>0.1016172916537339</v>
      </c>
      <c r="Q137" s="196">
        <f t="shared" si="318"/>
        <v>0.1016172916537339</v>
      </c>
      <c r="R137" s="196">
        <f t="shared" si="319"/>
        <v>0</v>
      </c>
      <c r="S137" s="197">
        <f t="shared" si="320"/>
        <v>5.8751966153155174E-3</v>
      </c>
      <c r="T137" s="198">
        <f t="shared" si="321"/>
        <v>5.8751966153155174E-3</v>
      </c>
      <c r="U137" s="198">
        <f t="shared" si="322"/>
        <v>0</v>
      </c>
      <c r="V137" s="198">
        <f t="shared" si="323"/>
        <v>0</v>
      </c>
      <c r="W137" s="253">
        <f t="shared" si="324"/>
        <v>5.9188558499462088E-5</v>
      </c>
      <c r="Z137" s="448"/>
      <c r="AA137" s="131" t="s">
        <v>19</v>
      </c>
      <c r="AB137" s="156">
        <v>796002.44199997373</v>
      </c>
      <c r="AC137" s="157">
        <v>711697.52299998223</v>
      </c>
      <c r="AD137" s="158">
        <v>80521.887999999366</v>
      </c>
      <c r="AE137" s="159">
        <v>76443.163999999902</v>
      </c>
      <c r="AF137" s="160">
        <v>76443.163999999902</v>
      </c>
      <c r="AG137" s="160">
        <v>0</v>
      </c>
      <c r="AH137" s="161">
        <v>4078.7970000000109</v>
      </c>
      <c r="AI137" s="162">
        <v>4078.7970000000109</v>
      </c>
      <c r="AJ137" s="162">
        <v>0</v>
      </c>
      <c r="AK137" s="162">
        <v>0</v>
      </c>
      <c r="AL137" s="268">
        <v>1.3280000000000001</v>
      </c>
      <c r="AM137" s="261">
        <f t="shared" si="325"/>
        <v>0.89408962265470748</v>
      </c>
      <c r="AN137" s="194">
        <f t="shared" si="326"/>
        <v>0.10115784041778357</v>
      </c>
      <c r="AO137" s="195">
        <f t="shared" si="327"/>
        <v>9.6033831011792831E-2</v>
      </c>
      <c r="AP137" s="196">
        <f t="shared" si="328"/>
        <v>9.6033831011792831E-2</v>
      </c>
      <c r="AQ137" s="196">
        <f t="shared" si="329"/>
        <v>0</v>
      </c>
      <c r="AR137" s="197">
        <f t="shared" si="330"/>
        <v>5.1241011142527946E-3</v>
      </c>
      <c r="AS137" s="198">
        <f t="shared" si="331"/>
        <v>5.1241011142527946E-3</v>
      </c>
      <c r="AT137" s="198">
        <f t="shared" si="332"/>
        <v>0</v>
      </c>
      <c r="AU137" s="198">
        <f t="shared" si="333"/>
        <v>0</v>
      </c>
      <c r="AV137" s="253">
        <f t="shared" si="334"/>
        <v>1.6683365903543848E-6</v>
      </c>
      <c r="AY137" s="448"/>
      <c r="AZ137" s="131" t="s">
        <v>19</v>
      </c>
      <c r="BA137" s="156">
        <v>215696.46599999987</v>
      </c>
      <c r="BB137" s="157">
        <v>186328.40599999999</v>
      </c>
      <c r="BC137" s="158">
        <v>28227.99499999997</v>
      </c>
      <c r="BD137" s="159">
        <v>26362.938999999937</v>
      </c>
      <c r="BE137" s="160">
        <v>26362.938999999937</v>
      </c>
      <c r="BF137" s="160">
        <v>0</v>
      </c>
      <c r="BG137" s="161">
        <v>1865.1329999999989</v>
      </c>
      <c r="BH137" s="162">
        <v>1865.1329999999989</v>
      </c>
      <c r="BI137" s="162">
        <v>0</v>
      </c>
      <c r="BJ137" s="162">
        <v>0</v>
      </c>
      <c r="BK137" s="268">
        <v>58.55299999999999</v>
      </c>
      <c r="BL137" s="261">
        <f t="shared" si="335"/>
        <v>0.8638454280470228</v>
      </c>
      <c r="BM137" s="194">
        <f t="shared" si="336"/>
        <v>0.13086906579174082</v>
      </c>
      <c r="BN137" s="195">
        <f t="shared" si="337"/>
        <v>0.1222223965412579</v>
      </c>
      <c r="BO137" s="196">
        <f t="shared" si="338"/>
        <v>0.1222223965412579</v>
      </c>
      <c r="BP137" s="196">
        <f t="shared" si="339"/>
        <v>0</v>
      </c>
      <c r="BQ137" s="197">
        <f t="shared" si="340"/>
        <v>8.6470262336147876E-3</v>
      </c>
      <c r="BR137" s="198">
        <f t="shared" si="341"/>
        <v>8.6470262336147876E-3</v>
      </c>
      <c r="BS137" s="198">
        <f t="shared" si="342"/>
        <v>0</v>
      </c>
      <c r="BT137" s="198">
        <f t="shared" si="343"/>
        <v>0</v>
      </c>
      <c r="BU137" s="253">
        <f t="shared" si="344"/>
        <v>2.7146017311196943E-4</v>
      </c>
      <c r="DV137" s="451"/>
      <c r="DW137" s="131" t="s">
        <v>19</v>
      </c>
      <c r="DX137" s="156">
        <v>18063.014000000065</v>
      </c>
      <c r="DY137" s="157">
        <v>16807.009000000024</v>
      </c>
      <c r="DZ137" s="158">
        <v>1137.8379999999981</v>
      </c>
      <c r="EA137" s="159">
        <v>1085.9629999999979</v>
      </c>
      <c r="EB137" s="160">
        <v>1085.9629999999979</v>
      </c>
      <c r="EC137" s="160">
        <v>0</v>
      </c>
      <c r="ED137" s="161">
        <v>51.873000000000012</v>
      </c>
      <c r="EE137" s="162">
        <v>51.873000000000012</v>
      </c>
      <c r="EF137" s="162">
        <v>0</v>
      </c>
      <c r="EG137" s="162">
        <v>0</v>
      </c>
      <c r="EH137" s="268">
        <v>34.39</v>
      </c>
      <c r="EI137" s="261">
        <f t="shared" si="345"/>
        <v>0.93046536973286753</v>
      </c>
      <c r="EJ137" s="194">
        <f t="shared" si="346"/>
        <v>6.2992698782163042E-2</v>
      </c>
      <c r="EK137" s="195">
        <f t="shared" si="347"/>
        <v>6.0120808188489146E-2</v>
      </c>
      <c r="EL137" s="196">
        <f t="shared" si="348"/>
        <v>6.0120808188489146E-2</v>
      </c>
      <c r="EM137" s="196">
        <f t="shared" si="349"/>
        <v>0</v>
      </c>
      <c r="EN137" s="197">
        <f t="shared" si="350"/>
        <v>2.8717798701811239E-3</v>
      </c>
      <c r="EO137" s="198">
        <f t="shared" si="351"/>
        <v>2.8717798701811239E-3</v>
      </c>
      <c r="EP137" s="198">
        <f t="shared" si="352"/>
        <v>0</v>
      </c>
      <c r="EQ137" s="198">
        <f t="shared" si="353"/>
        <v>0</v>
      </c>
      <c r="ER137" s="253">
        <f t="shared" si="354"/>
        <v>1.9038904581483399E-3</v>
      </c>
    </row>
    <row r="138" spans="1:148">
      <c r="A138" s="448"/>
      <c r="B138" s="132" t="s">
        <v>20</v>
      </c>
      <c r="C138" s="163">
        <f t="shared" ref="C138:M138" si="359">IF(COUNT(C135:C137)=0,"",SUM(C135:C137))</f>
        <v>3289013.8340000506</v>
      </c>
      <c r="D138" s="164">
        <f t="shared" si="359"/>
        <v>2990977.2160000661</v>
      </c>
      <c r="E138" s="165">
        <f t="shared" si="359"/>
        <v>282518.9189999979</v>
      </c>
      <c r="F138" s="166">
        <f t="shared" si="359"/>
        <v>231075.73999999961</v>
      </c>
      <c r="G138" s="167">
        <f t="shared" si="359"/>
        <v>231075.73999999961</v>
      </c>
      <c r="H138" s="167">
        <f t="shared" si="359"/>
        <v>0</v>
      </c>
      <c r="I138" s="168">
        <f t="shared" si="359"/>
        <v>51443.746000000283</v>
      </c>
      <c r="J138" s="169">
        <f t="shared" si="359"/>
        <v>47098.038000000182</v>
      </c>
      <c r="K138" s="169">
        <f t="shared" si="359"/>
        <v>0</v>
      </c>
      <c r="L138" s="169">
        <f t="shared" si="359"/>
        <v>4345.8650000000016</v>
      </c>
      <c r="M138" s="269">
        <f t="shared" si="359"/>
        <v>1472.893</v>
      </c>
      <c r="N138" s="262">
        <f t="shared" si="315"/>
        <v>0.90938420054089086</v>
      </c>
      <c r="O138" s="199">
        <f t="shared" si="316"/>
        <v>8.5897759407233182E-2</v>
      </c>
      <c r="P138" s="200">
        <f t="shared" si="317"/>
        <v>7.0256846478194551E-2</v>
      </c>
      <c r="Q138" s="201">
        <f t="shared" si="318"/>
        <v>7.0256846478194551E-2</v>
      </c>
      <c r="R138" s="201">
        <f t="shared" si="319"/>
        <v>0</v>
      </c>
      <c r="S138" s="202">
        <f t="shared" si="320"/>
        <v>1.5641085321138691E-2</v>
      </c>
      <c r="T138" s="203">
        <f t="shared" si="321"/>
        <v>1.4319805381517729E-2</v>
      </c>
      <c r="U138" s="203">
        <f t="shared" si="322"/>
        <v>0</v>
      </c>
      <c r="V138" s="203">
        <f t="shared" si="323"/>
        <v>1.3213276742939765E-3</v>
      </c>
      <c r="W138" s="254">
        <f t="shared" si="324"/>
        <v>4.4782207504694171E-4</v>
      </c>
      <c r="Z138" s="448"/>
      <c r="AA138" s="132" t="s">
        <v>20</v>
      </c>
      <c r="AB138" s="163">
        <f t="shared" ref="AB138:AL138" si="360">IF(COUNT(AB135:AB137)=0,"",SUM(AB135:AB137))</f>
        <v>2601703.4050000217</v>
      </c>
      <c r="AC138" s="164">
        <f t="shared" si="360"/>
        <v>2367110.7080000336</v>
      </c>
      <c r="AD138" s="165">
        <f t="shared" si="360"/>
        <v>223293.56799999837</v>
      </c>
      <c r="AE138" s="166">
        <f t="shared" si="360"/>
        <v>183456.40299999987</v>
      </c>
      <c r="AF138" s="167">
        <f t="shared" si="360"/>
        <v>183456.40299999987</v>
      </c>
      <c r="AG138" s="167">
        <f t="shared" si="360"/>
        <v>0</v>
      </c>
      <c r="AH138" s="168">
        <f t="shared" si="360"/>
        <v>39837.604000000203</v>
      </c>
      <c r="AI138" s="169">
        <f t="shared" si="360"/>
        <v>36295.562000000173</v>
      </c>
      <c r="AJ138" s="169">
        <f t="shared" si="360"/>
        <v>0</v>
      </c>
      <c r="AK138" s="169">
        <f t="shared" si="360"/>
        <v>3542.1899999999991</v>
      </c>
      <c r="AL138" s="269">
        <f t="shared" si="360"/>
        <v>201.21200000000007</v>
      </c>
      <c r="AM138" s="262">
        <f t="shared" si="325"/>
        <v>0.90983111428107377</v>
      </c>
      <c r="AN138" s="199">
        <f t="shared" si="326"/>
        <v>8.5825912196934875E-2</v>
      </c>
      <c r="AO138" s="200">
        <f t="shared" si="327"/>
        <v>7.0513957374014488E-2</v>
      </c>
      <c r="AP138" s="201">
        <f t="shared" si="328"/>
        <v>7.0513957374014488E-2</v>
      </c>
      <c r="AQ138" s="201">
        <f t="shared" si="329"/>
        <v>0</v>
      </c>
      <c r="AR138" s="202">
        <f t="shared" si="330"/>
        <v>1.5312123558526791E-2</v>
      </c>
      <c r="AS138" s="203">
        <f t="shared" si="331"/>
        <v>1.3950691662334151E-2</v>
      </c>
      <c r="AT138" s="203">
        <f t="shared" si="332"/>
        <v>0</v>
      </c>
      <c r="AU138" s="203">
        <f t="shared" si="333"/>
        <v>1.361488782000487E-3</v>
      </c>
      <c r="AV138" s="254">
        <f t="shared" si="334"/>
        <v>7.7338561964175319E-5</v>
      </c>
      <c r="AY138" s="448"/>
      <c r="AZ138" s="132" t="s">
        <v>20</v>
      </c>
      <c r="BA138" s="163">
        <f t="shared" ref="BA138:BK138" si="361">IF(COUNT(BA135:BA137)=0,"",SUM(BA135:BA137))</f>
        <v>687310.42899999861</v>
      </c>
      <c r="BB138" s="164">
        <f t="shared" si="361"/>
        <v>623866.50799999724</v>
      </c>
      <c r="BC138" s="165">
        <f t="shared" si="361"/>
        <v>59225.351000000053</v>
      </c>
      <c r="BD138" s="166">
        <f t="shared" si="361"/>
        <v>47619.33699999997</v>
      </c>
      <c r="BE138" s="167">
        <f t="shared" si="361"/>
        <v>47619.33699999997</v>
      </c>
      <c r="BF138" s="167">
        <f t="shared" si="361"/>
        <v>0</v>
      </c>
      <c r="BG138" s="168">
        <f t="shared" si="361"/>
        <v>11606.141999999993</v>
      </c>
      <c r="BH138" s="169">
        <f t="shared" si="361"/>
        <v>10802.475999999999</v>
      </c>
      <c r="BI138" s="169">
        <f t="shared" si="361"/>
        <v>0</v>
      </c>
      <c r="BJ138" s="169">
        <f t="shared" si="361"/>
        <v>803.67500000000007</v>
      </c>
      <c r="BK138" s="269">
        <f t="shared" si="361"/>
        <v>1271.6809999999989</v>
      </c>
      <c r="BL138" s="262">
        <f t="shared" si="335"/>
        <v>0.90769248024897708</v>
      </c>
      <c r="BM138" s="199">
        <f t="shared" si="336"/>
        <v>8.6169725499684185E-2</v>
      </c>
      <c r="BN138" s="200">
        <f t="shared" si="337"/>
        <v>6.9283594414948219E-2</v>
      </c>
      <c r="BO138" s="201">
        <f t="shared" si="338"/>
        <v>6.9283594414948219E-2</v>
      </c>
      <c r="BP138" s="201">
        <f t="shared" si="339"/>
        <v>0</v>
      </c>
      <c r="BQ138" s="202">
        <f t="shared" si="340"/>
        <v>1.6886317317905873E-2</v>
      </c>
      <c r="BR138" s="203">
        <f t="shared" si="341"/>
        <v>1.5717026170717425E-2</v>
      </c>
      <c r="BS138" s="203">
        <f t="shared" si="342"/>
        <v>0</v>
      </c>
      <c r="BT138" s="203">
        <f t="shared" si="343"/>
        <v>1.1693042417082278E-3</v>
      </c>
      <c r="BU138" s="254">
        <f t="shared" si="344"/>
        <v>1.8502279993775584E-3</v>
      </c>
      <c r="DV138" s="451"/>
      <c r="DW138" s="132" t="s">
        <v>20</v>
      </c>
      <c r="DX138" s="163">
        <f t="shared" ref="DX138:EH138" si="362">IF(COUNT(DX135:DX137)=0,"",SUM(DX135:DX137))</f>
        <v>53752.944000000076</v>
      </c>
      <c r="DY138" s="164">
        <f t="shared" si="362"/>
        <v>50428.271999999983</v>
      </c>
      <c r="DZ138" s="165">
        <f t="shared" si="362"/>
        <v>2886.1879999999983</v>
      </c>
      <c r="EA138" s="166">
        <f t="shared" si="362"/>
        <v>2757.1639999999984</v>
      </c>
      <c r="EB138" s="167">
        <f t="shared" si="362"/>
        <v>2757.1639999999984</v>
      </c>
      <c r="EC138" s="167">
        <f t="shared" si="362"/>
        <v>0</v>
      </c>
      <c r="ED138" s="168">
        <f t="shared" si="362"/>
        <v>129.03</v>
      </c>
      <c r="EE138" s="169">
        <f t="shared" si="362"/>
        <v>128.922</v>
      </c>
      <c r="EF138" s="169">
        <f t="shared" si="362"/>
        <v>0</v>
      </c>
      <c r="EG138" s="169">
        <f t="shared" si="362"/>
        <v>0.108</v>
      </c>
      <c r="EH138" s="269">
        <f t="shared" si="362"/>
        <v>187.096</v>
      </c>
      <c r="EI138" s="262">
        <f t="shared" si="345"/>
        <v>0.93814902491666152</v>
      </c>
      <c r="EJ138" s="199">
        <f t="shared" si="346"/>
        <v>5.3693580020472816E-2</v>
      </c>
      <c r="EK138" s="200">
        <f t="shared" si="347"/>
        <v>5.1293264979123648E-2</v>
      </c>
      <c r="EL138" s="201">
        <f t="shared" si="348"/>
        <v>5.1293264979123648E-2</v>
      </c>
      <c r="EM138" s="201">
        <f t="shared" si="349"/>
        <v>0</v>
      </c>
      <c r="EN138" s="202">
        <f t="shared" si="350"/>
        <v>2.400426663142391E-3</v>
      </c>
      <c r="EO138" s="203">
        <f t="shared" si="351"/>
        <v>2.3984174708644762E-3</v>
      </c>
      <c r="EP138" s="203">
        <f t="shared" si="352"/>
        <v>0</v>
      </c>
      <c r="EQ138" s="203">
        <f t="shared" si="353"/>
        <v>2.009192277915045E-6</v>
      </c>
      <c r="ER138" s="254">
        <f t="shared" si="354"/>
        <v>3.4806651706369746E-3</v>
      </c>
    </row>
    <row r="139" spans="1:148" ht="14.25" customHeight="1">
      <c r="A139" s="448"/>
      <c r="B139" s="129" t="s">
        <v>21</v>
      </c>
      <c r="C139" s="170">
        <v>670540.34199999587</v>
      </c>
      <c r="D139" s="171">
        <v>635022.63999999349</v>
      </c>
      <c r="E139" s="172">
        <v>33301.145000000339</v>
      </c>
      <c r="F139" s="173">
        <v>30911.254000000412</v>
      </c>
      <c r="G139" s="174">
        <v>30911.254000000412</v>
      </c>
      <c r="H139" s="174">
        <v>0</v>
      </c>
      <c r="I139" s="175">
        <v>2389.9209999999944</v>
      </c>
      <c r="J139" s="176">
        <v>2389.9209999999944</v>
      </c>
      <c r="K139" s="176">
        <v>0</v>
      </c>
      <c r="L139" s="176">
        <v>0</v>
      </c>
      <c r="M139" s="270">
        <v>69.699000000000012</v>
      </c>
      <c r="N139" s="263">
        <f t="shared" si="315"/>
        <v>0.94703122276869267</v>
      </c>
      <c r="O139" s="204">
        <f t="shared" si="316"/>
        <v>4.9663149126381041E-2</v>
      </c>
      <c r="P139" s="205">
        <f t="shared" si="317"/>
        <v>4.6099022033189767E-2</v>
      </c>
      <c r="Q139" s="206">
        <f t="shared" si="318"/>
        <v>4.6099022033189767E-2</v>
      </c>
      <c r="R139" s="206">
        <f t="shared" si="319"/>
        <v>0</v>
      </c>
      <c r="S139" s="207">
        <f t="shared" si="320"/>
        <v>3.5641718332288038E-3</v>
      </c>
      <c r="T139" s="208">
        <f t="shared" si="321"/>
        <v>3.5641718332288038E-3</v>
      </c>
      <c r="U139" s="208">
        <f t="shared" si="322"/>
        <v>0</v>
      </c>
      <c r="V139" s="208">
        <f t="shared" si="323"/>
        <v>0</v>
      </c>
      <c r="W139" s="255">
        <f t="shared" si="324"/>
        <v>1.0394452896318122E-4</v>
      </c>
      <c r="Z139" s="448"/>
      <c r="AA139" s="129" t="s">
        <v>21</v>
      </c>
      <c r="AB139" s="170">
        <v>523292.52099995484</v>
      </c>
      <c r="AC139" s="171">
        <v>505534.14399995538</v>
      </c>
      <c r="AD139" s="172">
        <v>16532.479000000021</v>
      </c>
      <c r="AE139" s="173">
        <v>14221.903000000029</v>
      </c>
      <c r="AF139" s="174">
        <v>14221.903000000029</v>
      </c>
      <c r="AG139" s="174">
        <v>0</v>
      </c>
      <c r="AH139" s="175">
        <v>2310.5949999999953</v>
      </c>
      <c r="AI139" s="176">
        <v>2310.5949999999953</v>
      </c>
      <c r="AJ139" s="176">
        <v>0</v>
      </c>
      <c r="AK139" s="176">
        <v>0</v>
      </c>
      <c r="AL139" s="270">
        <v>0</v>
      </c>
      <c r="AM139" s="263">
        <f t="shared" si="325"/>
        <v>0.96606414904217408</v>
      </c>
      <c r="AN139" s="204">
        <f t="shared" si="326"/>
        <v>3.1593188009659032E-2</v>
      </c>
      <c r="AO139" s="205">
        <f t="shared" si="327"/>
        <v>2.7177730292845627E-2</v>
      </c>
      <c r="AP139" s="206">
        <f t="shared" si="328"/>
        <v>2.7177730292845627E-2</v>
      </c>
      <c r="AQ139" s="206">
        <f t="shared" si="329"/>
        <v>0</v>
      </c>
      <c r="AR139" s="207">
        <f t="shared" si="330"/>
        <v>4.4154940253774326E-3</v>
      </c>
      <c r="AS139" s="208">
        <f t="shared" si="331"/>
        <v>4.4154940253774326E-3</v>
      </c>
      <c r="AT139" s="208">
        <f t="shared" si="332"/>
        <v>0</v>
      </c>
      <c r="AU139" s="208">
        <f t="shared" si="333"/>
        <v>0</v>
      </c>
      <c r="AV139" s="255">
        <f t="shared" si="334"/>
        <v>0</v>
      </c>
      <c r="AY139" s="448"/>
      <c r="AZ139" s="129" t="s">
        <v>21</v>
      </c>
      <c r="BA139" s="170">
        <v>147247.82099999717</v>
      </c>
      <c r="BB139" s="171">
        <v>129488.49599999689</v>
      </c>
      <c r="BC139" s="172">
        <v>16768.665999999899</v>
      </c>
      <c r="BD139" s="173">
        <v>16689.350999999908</v>
      </c>
      <c r="BE139" s="174">
        <v>16689.350999999908</v>
      </c>
      <c r="BF139" s="174">
        <v>0</v>
      </c>
      <c r="BG139" s="175">
        <v>79.326000000000036</v>
      </c>
      <c r="BH139" s="176">
        <v>79.326000000000036</v>
      </c>
      <c r="BI139" s="176">
        <v>0</v>
      </c>
      <c r="BJ139" s="176">
        <v>0</v>
      </c>
      <c r="BK139" s="270">
        <v>69.699000000000012</v>
      </c>
      <c r="BL139" s="263">
        <f t="shared" si="335"/>
        <v>0.87939159384911625</v>
      </c>
      <c r="BM139" s="204">
        <f t="shared" si="336"/>
        <v>0.11388057144832195</v>
      </c>
      <c r="BN139" s="205">
        <f t="shared" si="337"/>
        <v>0.11334192171169873</v>
      </c>
      <c r="BO139" s="206">
        <f t="shared" si="338"/>
        <v>0.11334192171169873</v>
      </c>
      <c r="BP139" s="206">
        <f t="shared" si="339"/>
        <v>0</v>
      </c>
      <c r="BQ139" s="207">
        <f t="shared" si="340"/>
        <v>5.387244406149926E-4</v>
      </c>
      <c r="BR139" s="208">
        <f t="shared" si="341"/>
        <v>5.387244406149926E-4</v>
      </c>
      <c r="BS139" s="208">
        <f t="shared" si="342"/>
        <v>0</v>
      </c>
      <c r="BT139" s="208">
        <f t="shared" si="343"/>
        <v>0</v>
      </c>
      <c r="BU139" s="255">
        <f t="shared" si="344"/>
        <v>4.733448653206308E-4</v>
      </c>
      <c r="DV139" s="451"/>
      <c r="DW139" s="129" t="s">
        <v>21</v>
      </c>
      <c r="DX139" s="170">
        <v>17378.139000000054</v>
      </c>
      <c r="DY139" s="171">
        <v>16589.518000000047</v>
      </c>
      <c r="DZ139" s="172">
        <v>712.40799999999979</v>
      </c>
      <c r="EA139" s="173">
        <v>712.40799999999979</v>
      </c>
      <c r="EB139" s="174">
        <v>712.40799999999979</v>
      </c>
      <c r="EC139" s="174">
        <v>0</v>
      </c>
      <c r="ED139" s="175">
        <v>0</v>
      </c>
      <c r="EE139" s="176">
        <v>0</v>
      </c>
      <c r="EF139" s="176">
        <v>0</v>
      </c>
      <c r="EG139" s="176">
        <v>0</v>
      </c>
      <c r="EH139" s="270">
        <v>29.141999999999996</v>
      </c>
      <c r="EI139" s="263">
        <f t="shared" si="345"/>
        <v>0.95461993945381585</v>
      </c>
      <c r="EJ139" s="204">
        <f t="shared" si="346"/>
        <v>4.0994493138764604E-2</v>
      </c>
      <c r="EK139" s="205">
        <f t="shared" si="347"/>
        <v>4.0994493138764604E-2</v>
      </c>
      <c r="EL139" s="206">
        <f t="shared" si="348"/>
        <v>4.0994493138764604E-2</v>
      </c>
      <c r="EM139" s="206">
        <f t="shared" si="349"/>
        <v>0</v>
      </c>
      <c r="EN139" s="207">
        <f t="shared" si="350"/>
        <v>0</v>
      </c>
      <c r="EO139" s="208">
        <f t="shared" si="351"/>
        <v>0</v>
      </c>
      <c r="EP139" s="208">
        <f t="shared" si="352"/>
        <v>0</v>
      </c>
      <c r="EQ139" s="208">
        <f t="shared" si="353"/>
        <v>0</v>
      </c>
      <c r="ER139" s="255">
        <f t="shared" si="354"/>
        <v>1.6769344519571344E-3</v>
      </c>
    </row>
    <row r="140" spans="1:148" ht="14.25" customHeight="1">
      <c r="A140" s="448"/>
      <c r="B140" s="130" t="s">
        <v>22</v>
      </c>
      <c r="C140" s="149">
        <v>649376.80199998152</v>
      </c>
      <c r="D140" s="150">
        <v>616518.17499998922</v>
      </c>
      <c r="E140" s="151">
        <v>30183.117000000475</v>
      </c>
      <c r="F140" s="152">
        <v>29015.732000000458</v>
      </c>
      <c r="G140" s="153">
        <v>29015.732000000458</v>
      </c>
      <c r="H140" s="153">
        <v>0</v>
      </c>
      <c r="I140" s="154">
        <v>1167.4009999999982</v>
      </c>
      <c r="J140" s="155">
        <v>1167.4009999999982</v>
      </c>
      <c r="K140" s="155">
        <v>0</v>
      </c>
      <c r="L140" s="155">
        <v>0</v>
      </c>
      <c r="M140" s="267">
        <v>238.00999999999991</v>
      </c>
      <c r="N140" s="260">
        <f t="shared" si="315"/>
        <v>0.94939975234903262</v>
      </c>
      <c r="O140" s="189">
        <f t="shared" si="316"/>
        <v>4.6480128189120826E-2</v>
      </c>
      <c r="P140" s="190">
        <f t="shared" si="317"/>
        <v>4.46824276916521E-2</v>
      </c>
      <c r="Q140" s="191">
        <f t="shared" si="318"/>
        <v>4.46824276916521E-2</v>
      </c>
      <c r="R140" s="191">
        <f t="shared" si="319"/>
        <v>0</v>
      </c>
      <c r="S140" s="192">
        <f t="shared" si="320"/>
        <v>1.7977251364763589E-3</v>
      </c>
      <c r="T140" s="193">
        <f t="shared" si="321"/>
        <v>1.7977251364763589E-3</v>
      </c>
      <c r="U140" s="193">
        <f t="shared" si="322"/>
        <v>0</v>
      </c>
      <c r="V140" s="193">
        <f t="shared" si="323"/>
        <v>0</v>
      </c>
      <c r="W140" s="252">
        <f t="shared" si="324"/>
        <v>3.6652063835197903E-4</v>
      </c>
      <c r="Z140" s="448"/>
      <c r="AA140" s="130" t="s">
        <v>22</v>
      </c>
      <c r="AB140" s="149">
        <v>514672.88799996488</v>
      </c>
      <c r="AC140" s="150">
        <v>494482.68999997189</v>
      </c>
      <c r="AD140" s="151">
        <v>18205.021000000317</v>
      </c>
      <c r="AE140" s="152">
        <v>17120.020000000321</v>
      </c>
      <c r="AF140" s="153">
        <v>17120.020000000321</v>
      </c>
      <c r="AG140" s="153">
        <v>0</v>
      </c>
      <c r="AH140" s="154">
        <v>1085.0170000000001</v>
      </c>
      <c r="AI140" s="155">
        <v>1085.0170000000001</v>
      </c>
      <c r="AJ140" s="155">
        <v>0</v>
      </c>
      <c r="AK140" s="155">
        <v>0</v>
      </c>
      <c r="AL140" s="267">
        <v>0</v>
      </c>
      <c r="AM140" s="260">
        <f t="shared" si="325"/>
        <v>0.960770814879228</v>
      </c>
      <c r="AN140" s="189">
        <f t="shared" si="326"/>
        <v>3.5372022549595733E-2</v>
      </c>
      <c r="AO140" s="190">
        <f t="shared" si="327"/>
        <v>3.3263885468164563E-2</v>
      </c>
      <c r="AP140" s="191">
        <f t="shared" si="328"/>
        <v>3.3263885468164563E-2</v>
      </c>
      <c r="AQ140" s="191">
        <f t="shared" si="329"/>
        <v>0</v>
      </c>
      <c r="AR140" s="192">
        <f t="shared" si="330"/>
        <v>2.108168169138286E-3</v>
      </c>
      <c r="AS140" s="193">
        <f t="shared" si="331"/>
        <v>2.108168169138286E-3</v>
      </c>
      <c r="AT140" s="193">
        <f t="shared" si="332"/>
        <v>0</v>
      </c>
      <c r="AU140" s="193">
        <f t="shared" si="333"/>
        <v>0</v>
      </c>
      <c r="AV140" s="252">
        <f t="shared" si="334"/>
        <v>0</v>
      </c>
      <c r="AY140" s="448"/>
      <c r="AZ140" s="130" t="s">
        <v>22</v>
      </c>
      <c r="BA140" s="149">
        <v>134703.91399999679</v>
      </c>
      <c r="BB140" s="150">
        <v>122035.4849999983</v>
      </c>
      <c r="BC140" s="151">
        <v>11978.09600000006</v>
      </c>
      <c r="BD140" s="152">
        <v>11895.71200000005</v>
      </c>
      <c r="BE140" s="153">
        <v>11895.71200000005</v>
      </c>
      <c r="BF140" s="153">
        <v>0</v>
      </c>
      <c r="BG140" s="154">
        <v>82.384000000000057</v>
      </c>
      <c r="BH140" s="155">
        <v>82.384000000000057</v>
      </c>
      <c r="BI140" s="155">
        <v>0</v>
      </c>
      <c r="BJ140" s="155">
        <v>0</v>
      </c>
      <c r="BK140" s="267">
        <v>238.00999999999991</v>
      </c>
      <c r="BL140" s="260">
        <f t="shared" si="335"/>
        <v>0.90595351965794557</v>
      </c>
      <c r="BM140" s="189">
        <f t="shared" si="336"/>
        <v>8.89216626623065E-2</v>
      </c>
      <c r="BN140" s="190">
        <f t="shared" si="337"/>
        <v>8.8310069446091474E-2</v>
      </c>
      <c r="BO140" s="191">
        <f t="shared" si="338"/>
        <v>8.8310069446091474E-2</v>
      </c>
      <c r="BP140" s="191">
        <f t="shared" si="339"/>
        <v>0</v>
      </c>
      <c r="BQ140" s="192">
        <f t="shared" si="340"/>
        <v>6.1159321621494993E-4</v>
      </c>
      <c r="BR140" s="193">
        <f t="shared" si="341"/>
        <v>6.1159321621494993E-4</v>
      </c>
      <c r="BS140" s="193">
        <f t="shared" si="342"/>
        <v>0</v>
      </c>
      <c r="BT140" s="193">
        <f t="shared" si="343"/>
        <v>0</v>
      </c>
      <c r="BU140" s="252">
        <f t="shared" si="344"/>
        <v>1.7669122814056137E-3</v>
      </c>
      <c r="DV140" s="451"/>
      <c r="DW140" s="130" t="s">
        <v>22</v>
      </c>
      <c r="DX140" s="149">
        <v>18810.509000000064</v>
      </c>
      <c r="DY140" s="150">
        <v>17961.570000000069</v>
      </c>
      <c r="DZ140" s="151">
        <v>783.74100000000055</v>
      </c>
      <c r="EA140" s="152">
        <v>783.61600000000055</v>
      </c>
      <c r="EB140" s="153">
        <v>782.65000000000055</v>
      </c>
      <c r="EC140" s="153">
        <v>0.96599999999999997</v>
      </c>
      <c r="ED140" s="154">
        <v>0.125</v>
      </c>
      <c r="EE140" s="155">
        <v>0.125</v>
      </c>
      <c r="EF140" s="155">
        <v>0</v>
      </c>
      <c r="EG140" s="155">
        <v>0</v>
      </c>
      <c r="EH140" s="267">
        <v>28.475999999999999</v>
      </c>
      <c r="EI140" s="260">
        <f t="shared" si="345"/>
        <v>0.95486889801865582</v>
      </c>
      <c r="EJ140" s="189">
        <f t="shared" si="346"/>
        <v>4.1665060738122393E-2</v>
      </c>
      <c r="EK140" s="190">
        <f t="shared" si="347"/>
        <v>4.165841551656034E-2</v>
      </c>
      <c r="EL140" s="191">
        <f t="shared" si="348"/>
        <v>4.1607061244328787E-2</v>
      </c>
      <c r="EM140" s="191">
        <f t="shared" si="349"/>
        <v>5.1354272231548688E-5</v>
      </c>
      <c r="EN140" s="192">
        <f t="shared" si="350"/>
        <v>6.6452215620534016E-6</v>
      </c>
      <c r="EO140" s="193">
        <f t="shared" si="351"/>
        <v>6.6452215620534016E-6</v>
      </c>
      <c r="EP140" s="193">
        <f t="shared" si="352"/>
        <v>0</v>
      </c>
      <c r="EQ140" s="193">
        <f t="shared" si="353"/>
        <v>0</v>
      </c>
      <c r="ER140" s="252">
        <f t="shared" si="354"/>
        <v>1.5138346336082613E-3</v>
      </c>
    </row>
    <row r="141" spans="1:148" ht="14.25" customHeight="1">
      <c r="A141" s="448"/>
      <c r="B141" s="131" t="s">
        <v>23</v>
      </c>
      <c r="C141" s="156">
        <v>845062.00300000852</v>
      </c>
      <c r="D141" s="157">
        <v>780616.07100000489</v>
      </c>
      <c r="E141" s="158">
        <v>61071.601999999839</v>
      </c>
      <c r="F141" s="159">
        <v>47122.70300000038</v>
      </c>
      <c r="G141" s="160">
        <v>47122.70300000038</v>
      </c>
      <c r="H141" s="160">
        <v>0</v>
      </c>
      <c r="I141" s="161">
        <v>13949.033000000061</v>
      </c>
      <c r="J141" s="162">
        <v>13949.033000000061</v>
      </c>
      <c r="K141" s="162">
        <v>0</v>
      </c>
      <c r="L141" s="162">
        <v>0</v>
      </c>
      <c r="M141" s="268">
        <v>88.63000000000001</v>
      </c>
      <c r="N141" s="261">
        <f t="shared" si="315"/>
        <v>0.92373822066165834</v>
      </c>
      <c r="O141" s="194">
        <f t="shared" si="316"/>
        <v>7.2268782388976049E-2</v>
      </c>
      <c r="P141" s="195">
        <f t="shared" si="317"/>
        <v>5.5762420784170444E-2</v>
      </c>
      <c r="Q141" s="196">
        <f t="shared" si="318"/>
        <v>5.5762420784170444E-2</v>
      </c>
      <c r="R141" s="196">
        <f t="shared" si="319"/>
        <v>0</v>
      </c>
      <c r="S141" s="197">
        <f t="shared" si="320"/>
        <v>1.6506520173052819E-2</v>
      </c>
      <c r="T141" s="198">
        <f t="shared" si="321"/>
        <v>1.6506520173052819E-2</v>
      </c>
      <c r="U141" s="198">
        <f t="shared" si="322"/>
        <v>0</v>
      </c>
      <c r="V141" s="198">
        <f t="shared" si="323"/>
        <v>0</v>
      </c>
      <c r="W141" s="253">
        <f t="shared" si="324"/>
        <v>1.0487987826379541E-4</v>
      </c>
      <c r="Z141" s="448"/>
      <c r="AA141" s="131" t="s">
        <v>23</v>
      </c>
      <c r="AB141" s="156">
        <v>682706.99699997413</v>
      </c>
      <c r="AC141" s="157">
        <v>632033.785999969</v>
      </c>
      <c r="AD141" s="158">
        <v>47988.226000000184</v>
      </c>
      <c r="AE141" s="159">
        <v>35953.140000000261</v>
      </c>
      <c r="AF141" s="160">
        <v>35953.140000000261</v>
      </c>
      <c r="AG141" s="160">
        <v>0</v>
      </c>
      <c r="AH141" s="161">
        <v>12035.206000000013</v>
      </c>
      <c r="AI141" s="162">
        <v>12035.206000000013</v>
      </c>
      <c r="AJ141" s="162">
        <v>0</v>
      </c>
      <c r="AK141" s="162">
        <v>0</v>
      </c>
      <c r="AL141" s="268">
        <v>2.5309999999999997</v>
      </c>
      <c r="AM141" s="261">
        <f t="shared" si="325"/>
        <v>0.92577604854984807</v>
      </c>
      <c r="AN141" s="194">
        <f t="shared" si="326"/>
        <v>7.0291100297602493E-2</v>
      </c>
      <c r="AO141" s="195">
        <f t="shared" si="327"/>
        <v>5.266262123867118E-2</v>
      </c>
      <c r="AP141" s="196">
        <f t="shared" si="328"/>
        <v>5.266262123867118E-2</v>
      </c>
      <c r="AQ141" s="196">
        <f t="shared" si="329"/>
        <v>0</v>
      </c>
      <c r="AR141" s="197">
        <f t="shared" si="330"/>
        <v>1.7628654829797311E-2</v>
      </c>
      <c r="AS141" s="198">
        <f t="shared" si="331"/>
        <v>1.7628654829797311E-2</v>
      </c>
      <c r="AT141" s="198">
        <f t="shared" si="332"/>
        <v>0</v>
      </c>
      <c r="AU141" s="198">
        <f t="shared" si="333"/>
        <v>0</v>
      </c>
      <c r="AV141" s="253">
        <f t="shared" si="334"/>
        <v>3.7073005126972439E-6</v>
      </c>
      <c r="AY141" s="448"/>
      <c r="AZ141" s="131" t="s">
        <v>23</v>
      </c>
      <c r="BA141" s="156">
        <v>162355.00599999941</v>
      </c>
      <c r="BB141" s="157">
        <v>148582.2849999984</v>
      </c>
      <c r="BC141" s="158">
        <v>13083.376000000029</v>
      </c>
      <c r="BD141" s="159">
        <v>11169.563000000002</v>
      </c>
      <c r="BE141" s="160">
        <v>11169.563000000002</v>
      </c>
      <c r="BF141" s="160">
        <v>0</v>
      </c>
      <c r="BG141" s="161">
        <v>1913.8269999999977</v>
      </c>
      <c r="BH141" s="162">
        <v>1913.8269999999977</v>
      </c>
      <c r="BI141" s="162">
        <v>0</v>
      </c>
      <c r="BJ141" s="162">
        <v>0</v>
      </c>
      <c r="BK141" s="268">
        <v>86.099000000000018</v>
      </c>
      <c r="BL141" s="261">
        <f t="shared" si="335"/>
        <v>0.91516910171528032</v>
      </c>
      <c r="BM141" s="194">
        <f t="shared" si="336"/>
        <v>8.0584986704999265E-2</v>
      </c>
      <c r="BN141" s="195">
        <f t="shared" si="337"/>
        <v>6.8797158000782815E-2</v>
      </c>
      <c r="BO141" s="196">
        <f t="shared" si="338"/>
        <v>6.8797158000782815E-2</v>
      </c>
      <c r="BP141" s="196">
        <f t="shared" si="339"/>
        <v>0</v>
      </c>
      <c r="BQ141" s="197">
        <f t="shared" si="340"/>
        <v>1.1787914935003634E-2</v>
      </c>
      <c r="BR141" s="198">
        <f t="shared" si="341"/>
        <v>1.1787914935003634E-2</v>
      </c>
      <c r="BS141" s="198">
        <f t="shared" si="342"/>
        <v>0</v>
      </c>
      <c r="BT141" s="198">
        <f t="shared" si="343"/>
        <v>0</v>
      </c>
      <c r="BU141" s="253">
        <f t="shared" si="344"/>
        <v>5.3031318295168758E-4</v>
      </c>
      <c r="DV141" s="451"/>
      <c r="DW141" s="131" t="s">
        <v>23</v>
      </c>
      <c r="DX141" s="156">
        <v>11908.268000000096</v>
      </c>
      <c r="DY141" s="157">
        <v>11568.420000000111</v>
      </c>
      <c r="DZ141" s="158">
        <v>296.66999999999973</v>
      </c>
      <c r="EA141" s="159">
        <v>296.47699999999975</v>
      </c>
      <c r="EB141" s="160">
        <v>296.47699999999975</v>
      </c>
      <c r="EC141" s="160">
        <v>0</v>
      </c>
      <c r="ED141" s="161">
        <v>0.193</v>
      </c>
      <c r="EE141" s="162">
        <v>0.193</v>
      </c>
      <c r="EF141" s="162">
        <v>0</v>
      </c>
      <c r="EG141" s="162">
        <v>0</v>
      </c>
      <c r="EH141" s="268">
        <v>0.79</v>
      </c>
      <c r="EI141" s="261">
        <f t="shared" si="345"/>
        <v>0.97146117302701096</v>
      </c>
      <c r="EJ141" s="194">
        <f t="shared" si="346"/>
        <v>2.4912942839378265E-2</v>
      </c>
      <c r="EK141" s="195">
        <f t="shared" si="347"/>
        <v>2.4896735612601039E-2</v>
      </c>
      <c r="EL141" s="196">
        <f t="shared" si="348"/>
        <v>2.4896735612601039E-2</v>
      </c>
      <c r="EM141" s="196">
        <f t="shared" si="349"/>
        <v>0</v>
      </c>
      <c r="EN141" s="197">
        <f t="shared" si="350"/>
        <v>1.6207226777227255E-5</v>
      </c>
      <c r="EO141" s="198">
        <f t="shared" si="351"/>
        <v>1.6207226777227255E-5</v>
      </c>
      <c r="EP141" s="198">
        <f t="shared" si="352"/>
        <v>0</v>
      </c>
      <c r="EQ141" s="198">
        <f t="shared" si="353"/>
        <v>0</v>
      </c>
      <c r="ER141" s="253">
        <f t="shared" si="354"/>
        <v>6.6340461937873212E-5</v>
      </c>
    </row>
    <row r="142" spans="1:148">
      <c r="A142" s="448"/>
      <c r="B142" s="132" t="s">
        <v>24</v>
      </c>
      <c r="C142" s="163">
        <f t="shared" ref="C142:M142" si="363">IF(COUNT(C139:C141)=0,"",SUM(C139:C141))</f>
        <v>2164979.1469999859</v>
      </c>
      <c r="D142" s="164">
        <f t="shared" si="363"/>
        <v>2032156.8859999876</v>
      </c>
      <c r="E142" s="165">
        <f t="shared" si="363"/>
        <v>124555.86400000066</v>
      </c>
      <c r="F142" s="166">
        <f t="shared" si="363"/>
        <v>107049.68900000125</v>
      </c>
      <c r="G142" s="167">
        <f t="shared" si="363"/>
        <v>107049.68900000125</v>
      </c>
      <c r="H142" s="167">
        <f t="shared" si="363"/>
        <v>0</v>
      </c>
      <c r="I142" s="168">
        <f t="shared" si="363"/>
        <v>17506.355000000054</v>
      </c>
      <c r="J142" s="169">
        <f t="shared" si="363"/>
        <v>17506.355000000054</v>
      </c>
      <c r="K142" s="169">
        <f t="shared" si="363"/>
        <v>0</v>
      </c>
      <c r="L142" s="169">
        <f t="shared" si="363"/>
        <v>0</v>
      </c>
      <c r="M142" s="269">
        <f t="shared" si="363"/>
        <v>396.33899999999994</v>
      </c>
      <c r="N142" s="262">
        <f t="shared" si="315"/>
        <v>0.9386496349472695</v>
      </c>
      <c r="O142" s="199">
        <f t="shared" si="316"/>
        <v>5.7532131047358062E-2</v>
      </c>
      <c r="P142" s="200">
        <f t="shared" si="317"/>
        <v>4.9446060091775074E-2</v>
      </c>
      <c r="Q142" s="201">
        <f t="shared" si="318"/>
        <v>4.9446060091775074E-2</v>
      </c>
      <c r="R142" s="201">
        <f t="shared" si="319"/>
        <v>0</v>
      </c>
      <c r="S142" s="202">
        <f t="shared" si="320"/>
        <v>8.0861540972616899E-3</v>
      </c>
      <c r="T142" s="203">
        <f t="shared" si="321"/>
        <v>8.0861540972616899E-3</v>
      </c>
      <c r="U142" s="203">
        <f t="shared" si="322"/>
        <v>0</v>
      </c>
      <c r="V142" s="203">
        <f t="shared" si="323"/>
        <v>0</v>
      </c>
      <c r="W142" s="254">
        <f t="shared" si="324"/>
        <v>1.8306827599203778E-4</v>
      </c>
      <c r="Z142" s="448"/>
      <c r="AA142" s="132" t="s">
        <v>24</v>
      </c>
      <c r="AB142" s="163">
        <f t="shared" ref="AB142:AL142" si="364">IF(COUNT(AB139:AB141)=0,"",SUM(AB139:AB141))</f>
        <v>1720672.4059998938</v>
      </c>
      <c r="AC142" s="164">
        <f t="shared" si="364"/>
        <v>1632050.6199998963</v>
      </c>
      <c r="AD142" s="165">
        <f t="shared" si="364"/>
        <v>82725.726000000519</v>
      </c>
      <c r="AE142" s="166">
        <f t="shared" si="364"/>
        <v>67295.063000000606</v>
      </c>
      <c r="AF142" s="167">
        <f t="shared" si="364"/>
        <v>67295.063000000606</v>
      </c>
      <c r="AG142" s="167">
        <f t="shared" si="364"/>
        <v>0</v>
      </c>
      <c r="AH142" s="168">
        <f t="shared" si="364"/>
        <v>15430.818000000008</v>
      </c>
      <c r="AI142" s="169">
        <f t="shared" si="364"/>
        <v>15430.818000000008</v>
      </c>
      <c r="AJ142" s="169">
        <f t="shared" si="364"/>
        <v>0</v>
      </c>
      <c r="AK142" s="169">
        <f t="shared" si="364"/>
        <v>0</v>
      </c>
      <c r="AL142" s="269">
        <f t="shared" si="364"/>
        <v>2.5309999999999997</v>
      </c>
      <c r="AM142" s="262">
        <f t="shared" si="325"/>
        <v>0.94849584052665803</v>
      </c>
      <c r="AN142" s="199">
        <f t="shared" si="326"/>
        <v>4.8077557187260214E-2</v>
      </c>
      <c r="AO142" s="200">
        <f t="shared" si="327"/>
        <v>3.9109747308869645E-2</v>
      </c>
      <c r="AP142" s="201">
        <f t="shared" si="328"/>
        <v>3.9109747308869645E-2</v>
      </c>
      <c r="AQ142" s="201">
        <f t="shared" si="329"/>
        <v>0</v>
      </c>
      <c r="AR142" s="202">
        <f t="shared" si="330"/>
        <v>8.9678999594539673E-3</v>
      </c>
      <c r="AS142" s="203">
        <f t="shared" si="331"/>
        <v>8.9678999594539673E-3</v>
      </c>
      <c r="AT142" s="203">
        <f t="shared" si="332"/>
        <v>0</v>
      </c>
      <c r="AU142" s="203">
        <f t="shared" si="333"/>
        <v>0</v>
      </c>
      <c r="AV142" s="254">
        <f t="shared" si="334"/>
        <v>1.4709365891930018E-6</v>
      </c>
      <c r="AY142" s="448"/>
      <c r="AZ142" s="132" t="s">
        <v>24</v>
      </c>
      <c r="BA142" s="163">
        <f t="shared" ref="BA142:BK142" si="365">IF(COUNT(BA139:BA141)=0,"",SUM(BA139:BA141))</f>
        <v>444306.74099999334</v>
      </c>
      <c r="BB142" s="164">
        <f t="shared" si="365"/>
        <v>400106.2659999936</v>
      </c>
      <c r="BC142" s="165">
        <f t="shared" si="365"/>
        <v>41830.137999999992</v>
      </c>
      <c r="BD142" s="166">
        <f t="shared" si="365"/>
        <v>39754.62599999996</v>
      </c>
      <c r="BE142" s="167">
        <f t="shared" si="365"/>
        <v>39754.62599999996</v>
      </c>
      <c r="BF142" s="167">
        <f t="shared" si="365"/>
        <v>0</v>
      </c>
      <c r="BG142" s="168">
        <f t="shared" si="365"/>
        <v>2075.536999999998</v>
      </c>
      <c r="BH142" s="169">
        <f t="shared" si="365"/>
        <v>2075.536999999998</v>
      </c>
      <c r="BI142" s="169">
        <f t="shared" si="365"/>
        <v>0</v>
      </c>
      <c r="BJ142" s="169">
        <f t="shared" si="365"/>
        <v>0</v>
      </c>
      <c r="BK142" s="269">
        <f t="shared" si="365"/>
        <v>393.80799999999999</v>
      </c>
      <c r="BL142" s="262">
        <f t="shared" si="335"/>
        <v>0.90051810850198111</v>
      </c>
      <c r="BM142" s="199">
        <f t="shared" si="336"/>
        <v>9.4146980317817458E-2</v>
      </c>
      <c r="BN142" s="200">
        <f t="shared" si="337"/>
        <v>8.947563098080602E-2</v>
      </c>
      <c r="BO142" s="201">
        <f t="shared" si="338"/>
        <v>8.947563098080602E-2</v>
      </c>
      <c r="BP142" s="201">
        <f t="shared" si="339"/>
        <v>0</v>
      </c>
      <c r="BQ142" s="202">
        <f t="shared" si="340"/>
        <v>4.6714056044448561E-3</v>
      </c>
      <c r="BR142" s="203">
        <f t="shared" si="341"/>
        <v>4.6714056044448561E-3</v>
      </c>
      <c r="BS142" s="203">
        <f t="shared" si="342"/>
        <v>0</v>
      </c>
      <c r="BT142" s="203">
        <f t="shared" si="343"/>
        <v>0</v>
      </c>
      <c r="BU142" s="254">
        <f t="shared" si="344"/>
        <v>8.8634261797078135E-4</v>
      </c>
      <c r="DV142" s="451"/>
      <c r="DW142" s="132" t="s">
        <v>24</v>
      </c>
      <c r="DX142" s="163">
        <f t="shared" ref="DX142:EH142" si="366">IF(COUNT(DX139:DX141)=0,"",SUM(DX139:DX141))</f>
        <v>48096.916000000216</v>
      </c>
      <c r="DY142" s="164">
        <f t="shared" si="366"/>
        <v>46119.508000000234</v>
      </c>
      <c r="DZ142" s="165">
        <f t="shared" si="366"/>
        <v>1792.819</v>
      </c>
      <c r="EA142" s="166">
        <f t="shared" si="366"/>
        <v>1792.5010000000002</v>
      </c>
      <c r="EB142" s="167">
        <f t="shared" si="366"/>
        <v>1791.5350000000003</v>
      </c>
      <c r="EC142" s="167">
        <f t="shared" si="366"/>
        <v>0.96599999999999997</v>
      </c>
      <c r="ED142" s="168">
        <f t="shared" si="366"/>
        <v>0.318</v>
      </c>
      <c r="EE142" s="169">
        <f t="shared" si="366"/>
        <v>0.318</v>
      </c>
      <c r="EF142" s="169">
        <f t="shared" si="366"/>
        <v>0</v>
      </c>
      <c r="EG142" s="169">
        <f t="shared" si="366"/>
        <v>0</v>
      </c>
      <c r="EH142" s="269">
        <f t="shared" si="366"/>
        <v>58.407999999999994</v>
      </c>
      <c r="EI142" s="262">
        <f t="shared" si="345"/>
        <v>0.95888701055177894</v>
      </c>
      <c r="EJ142" s="199">
        <f t="shared" si="346"/>
        <v>3.7275134231059472E-2</v>
      </c>
      <c r="EK142" s="200">
        <f t="shared" si="347"/>
        <v>3.7268522580532856E-2</v>
      </c>
      <c r="EL142" s="201">
        <f t="shared" si="348"/>
        <v>3.7248438132706729E-2</v>
      </c>
      <c r="EM142" s="201">
        <f t="shared" si="349"/>
        <v>2.0084447826134956E-5</v>
      </c>
      <c r="EN142" s="202">
        <f t="shared" si="350"/>
        <v>6.6116505266158557E-6</v>
      </c>
      <c r="EO142" s="203">
        <f t="shared" si="351"/>
        <v>6.6116505266158557E-6</v>
      </c>
      <c r="EP142" s="203">
        <f t="shared" si="352"/>
        <v>0</v>
      </c>
      <c r="EQ142" s="203">
        <f t="shared" si="353"/>
        <v>0</v>
      </c>
      <c r="ER142" s="254">
        <f t="shared" si="354"/>
        <v>1.2143813960961598E-3</v>
      </c>
    </row>
    <row r="143" spans="1:148" ht="14.25" customHeight="1">
      <c r="A143" s="448"/>
      <c r="B143" s="129" t="s">
        <v>25</v>
      </c>
      <c r="C143" s="170">
        <v>1750204.0140000093</v>
      </c>
      <c r="D143" s="171">
        <v>1526152.1590000039</v>
      </c>
      <c r="E143" s="172">
        <v>213699.02000000025</v>
      </c>
      <c r="F143" s="173">
        <v>112362.73499999951</v>
      </c>
      <c r="G143" s="174">
        <v>112353.51599999951</v>
      </c>
      <c r="H143" s="174">
        <v>9.2190000000000012</v>
      </c>
      <c r="I143" s="175">
        <v>101336.69399999949</v>
      </c>
      <c r="J143" s="176">
        <v>101336.69399999949</v>
      </c>
      <c r="K143" s="176">
        <v>0</v>
      </c>
      <c r="L143" s="176">
        <v>0</v>
      </c>
      <c r="M143" s="270">
        <v>839.26100000000008</v>
      </c>
      <c r="N143" s="263">
        <f t="shared" si="315"/>
        <v>0.87198529245288081</v>
      </c>
      <c r="O143" s="204">
        <f t="shared" si="316"/>
        <v>0.12209949142534599</v>
      </c>
      <c r="P143" s="205">
        <f t="shared" si="317"/>
        <v>6.4199792767701255E-2</v>
      </c>
      <c r="Q143" s="206">
        <f t="shared" si="318"/>
        <v>6.4194525381770104E-2</v>
      </c>
      <c r="R143" s="206">
        <f t="shared" si="319"/>
        <v>5.2673859311580534E-6</v>
      </c>
      <c r="S143" s="207">
        <f t="shared" si="320"/>
        <v>5.7899932344686621E-2</v>
      </c>
      <c r="T143" s="208">
        <f t="shared" si="321"/>
        <v>5.7899932344686621E-2</v>
      </c>
      <c r="U143" s="208">
        <f t="shared" si="322"/>
        <v>0</v>
      </c>
      <c r="V143" s="208">
        <f t="shared" si="323"/>
        <v>0</v>
      </c>
      <c r="W143" s="255">
        <f t="shared" si="324"/>
        <v>4.7952181190689215E-4</v>
      </c>
      <c r="Z143" s="448"/>
      <c r="AA143" s="129" t="s">
        <v>25</v>
      </c>
      <c r="AB143" s="170">
        <v>1399193.7770000056</v>
      </c>
      <c r="AC143" s="171">
        <v>1226830.8050000069</v>
      </c>
      <c r="AD143" s="172">
        <v>165210.32900000078</v>
      </c>
      <c r="AE143" s="173">
        <v>84945.243999999657</v>
      </c>
      <c r="AF143" s="174">
        <v>84936.024999999659</v>
      </c>
      <c r="AG143" s="174">
        <v>9.2190000000000012</v>
      </c>
      <c r="AH143" s="175">
        <v>80265.451999999175</v>
      </c>
      <c r="AI143" s="176">
        <v>80265.451999999175</v>
      </c>
      <c r="AJ143" s="176">
        <v>0</v>
      </c>
      <c r="AK143" s="176">
        <v>0</v>
      </c>
      <c r="AL143" s="270">
        <v>50.811999999999962</v>
      </c>
      <c r="AM143" s="263">
        <f t="shared" si="325"/>
        <v>0.87681265109000128</v>
      </c>
      <c r="AN143" s="204">
        <f t="shared" si="326"/>
        <v>0.11807537434466457</v>
      </c>
      <c r="AO143" s="205">
        <f t="shared" si="327"/>
        <v>6.0710135648351531E-2</v>
      </c>
      <c r="AP143" s="206">
        <f t="shared" si="328"/>
        <v>6.0703546854039017E-2</v>
      </c>
      <c r="AQ143" s="206">
        <f t="shared" si="329"/>
        <v>6.5887943125121289E-6</v>
      </c>
      <c r="AR143" s="207">
        <f t="shared" si="330"/>
        <v>5.7365500990216922E-2</v>
      </c>
      <c r="AS143" s="208">
        <f t="shared" si="331"/>
        <v>5.7365500990216922E-2</v>
      </c>
      <c r="AT143" s="208">
        <f t="shared" si="332"/>
        <v>0</v>
      </c>
      <c r="AU143" s="208">
        <f t="shared" si="333"/>
        <v>0</v>
      </c>
      <c r="AV143" s="255">
        <f t="shared" si="334"/>
        <v>3.6315198677445061E-5</v>
      </c>
      <c r="AY143" s="448"/>
      <c r="AZ143" s="129" t="s">
        <v>25</v>
      </c>
      <c r="BA143" s="170">
        <v>351010.2369999963</v>
      </c>
      <c r="BB143" s="171">
        <v>299321.35399999731</v>
      </c>
      <c r="BC143" s="172">
        <v>48488.690999999635</v>
      </c>
      <c r="BD143" s="173">
        <v>27417.491000000216</v>
      </c>
      <c r="BE143" s="174">
        <v>27417.491000000216</v>
      </c>
      <c r="BF143" s="174">
        <v>0</v>
      </c>
      <c r="BG143" s="175">
        <v>21071.241999999944</v>
      </c>
      <c r="BH143" s="176">
        <v>21071.241999999944</v>
      </c>
      <c r="BI143" s="176">
        <v>0</v>
      </c>
      <c r="BJ143" s="176">
        <v>0</v>
      </c>
      <c r="BK143" s="270">
        <v>788.4490000000003</v>
      </c>
      <c r="BL143" s="263">
        <f t="shared" si="335"/>
        <v>0.85274251987129501</v>
      </c>
      <c r="BM143" s="204">
        <f t="shared" si="336"/>
        <v>0.13814038990549482</v>
      </c>
      <c r="BN143" s="205">
        <f t="shared" si="337"/>
        <v>7.8110231867683413E-2</v>
      </c>
      <c r="BO143" s="206">
        <f t="shared" si="338"/>
        <v>7.8110231867683413E-2</v>
      </c>
      <c r="BP143" s="206">
        <f t="shared" si="339"/>
        <v>0</v>
      </c>
      <c r="BQ143" s="207">
        <f t="shared" si="340"/>
        <v>6.0030277692442818E-2</v>
      </c>
      <c r="BR143" s="208">
        <f t="shared" si="341"/>
        <v>6.0030277692442818E-2</v>
      </c>
      <c r="BS143" s="208">
        <f t="shared" si="342"/>
        <v>0</v>
      </c>
      <c r="BT143" s="208">
        <f t="shared" si="343"/>
        <v>0</v>
      </c>
      <c r="BU143" s="255">
        <f t="shared" si="344"/>
        <v>2.2462279355117743E-3</v>
      </c>
      <c r="DV143" s="451"/>
      <c r="DW143" s="129" t="s">
        <v>25</v>
      </c>
      <c r="DX143" s="170">
        <v>7407.763999999991</v>
      </c>
      <c r="DY143" s="171">
        <v>6780.6240000000016</v>
      </c>
      <c r="DZ143" s="172">
        <v>600.5679999999993</v>
      </c>
      <c r="EA143" s="173">
        <v>446.76700000000005</v>
      </c>
      <c r="EB143" s="174">
        <v>446.76700000000005</v>
      </c>
      <c r="EC143" s="174">
        <v>0</v>
      </c>
      <c r="ED143" s="175">
        <v>153.80000000000007</v>
      </c>
      <c r="EE143" s="176">
        <v>153.80000000000007</v>
      </c>
      <c r="EF143" s="176">
        <v>0</v>
      </c>
      <c r="EG143" s="176">
        <v>0</v>
      </c>
      <c r="EH143" s="270">
        <v>0</v>
      </c>
      <c r="EI143" s="263">
        <f t="shared" si="345"/>
        <v>0.91534017552395164</v>
      </c>
      <c r="EJ143" s="204">
        <f t="shared" si="346"/>
        <v>8.1072777156507694E-2</v>
      </c>
      <c r="EK143" s="205">
        <f t="shared" si="347"/>
        <v>6.0310641645711253E-2</v>
      </c>
      <c r="EL143" s="206">
        <f t="shared" si="348"/>
        <v>6.0310641645711253E-2</v>
      </c>
      <c r="EM143" s="206">
        <f t="shared" si="349"/>
        <v>0</v>
      </c>
      <c r="EN143" s="207">
        <f t="shared" si="350"/>
        <v>2.0762000517295133E-2</v>
      </c>
      <c r="EO143" s="208">
        <f t="shared" si="351"/>
        <v>2.0762000517295133E-2</v>
      </c>
      <c r="EP143" s="208">
        <f t="shared" si="352"/>
        <v>0</v>
      </c>
      <c r="EQ143" s="208">
        <f t="shared" si="353"/>
        <v>0</v>
      </c>
      <c r="ER143" s="255">
        <f t="shared" si="354"/>
        <v>0</v>
      </c>
    </row>
    <row r="144" spans="1:148" ht="14.25" customHeight="1">
      <c r="A144" s="448"/>
      <c r="B144" s="130" t="s">
        <v>26</v>
      </c>
      <c r="C144" s="149">
        <v>1798835.5320000316</v>
      </c>
      <c r="D144" s="150">
        <v>1615356.8660000123</v>
      </c>
      <c r="E144" s="151">
        <v>173879.82099999816</v>
      </c>
      <c r="F144" s="152">
        <v>114497.91299999939</v>
      </c>
      <c r="G144" s="153">
        <v>114490.83699999939</v>
      </c>
      <c r="H144" s="153">
        <v>7.077</v>
      </c>
      <c r="I144" s="154">
        <v>59382.610999998222</v>
      </c>
      <c r="J144" s="155">
        <v>58317.193999998337</v>
      </c>
      <c r="K144" s="155">
        <v>6.7769999999999992</v>
      </c>
      <c r="L144" s="155">
        <v>1058.6410000000003</v>
      </c>
      <c r="M144" s="267">
        <v>974.6799999999995</v>
      </c>
      <c r="N144" s="260">
        <f t="shared" si="315"/>
        <v>0.89800142217781365</v>
      </c>
      <c r="O144" s="189">
        <f t="shared" si="316"/>
        <v>9.6662434061812338E-2</v>
      </c>
      <c r="P144" s="190">
        <f t="shared" si="317"/>
        <v>6.3651129279559612E-2</v>
      </c>
      <c r="Q144" s="191">
        <f t="shared" si="318"/>
        <v>6.3647195623661598E-2</v>
      </c>
      <c r="R144" s="191">
        <f t="shared" si="319"/>
        <v>3.9342118132008721E-6</v>
      </c>
      <c r="S144" s="192">
        <f t="shared" si="320"/>
        <v>3.3011695590632342E-2</v>
      </c>
      <c r="T144" s="193">
        <f t="shared" si="321"/>
        <v>3.241941409460513E-2</v>
      </c>
      <c r="U144" s="193">
        <f t="shared" si="322"/>
        <v>3.7674372556255913E-6</v>
      </c>
      <c r="V144" s="193">
        <f t="shared" si="323"/>
        <v>5.8851461468684271E-4</v>
      </c>
      <c r="W144" s="252">
        <f t="shared" si="324"/>
        <v>5.4183941925824847E-4</v>
      </c>
      <c r="Z144" s="448"/>
      <c r="AA144" s="130" t="s">
        <v>26</v>
      </c>
      <c r="AB144" s="149">
        <v>1448555.7520000318</v>
      </c>
      <c r="AC144" s="150">
        <v>1307303.4670000128</v>
      </c>
      <c r="AD144" s="151">
        <v>134420.79399999883</v>
      </c>
      <c r="AE144" s="152">
        <v>85159.07999999958</v>
      </c>
      <c r="AF144" s="153">
        <v>85152.003999999579</v>
      </c>
      <c r="AG144" s="153">
        <v>7.077</v>
      </c>
      <c r="AH144" s="154">
        <v>49262.186999998354</v>
      </c>
      <c r="AI144" s="155">
        <v>48942.904999998471</v>
      </c>
      <c r="AJ144" s="155">
        <v>0</v>
      </c>
      <c r="AK144" s="155">
        <v>319.28199999999947</v>
      </c>
      <c r="AL144" s="267">
        <v>51.848999999999997</v>
      </c>
      <c r="AM144" s="260">
        <f t="shared" si="325"/>
        <v>0.90248750536181233</v>
      </c>
      <c r="AN144" s="189">
        <f t="shared" si="326"/>
        <v>9.2796424172423495E-2</v>
      </c>
      <c r="AO144" s="190">
        <f t="shared" si="327"/>
        <v>5.8788955746038631E-2</v>
      </c>
      <c r="AP144" s="191">
        <f t="shared" si="328"/>
        <v>5.8784070880550904E-2</v>
      </c>
      <c r="AQ144" s="191">
        <f t="shared" si="329"/>
        <v>4.8855558305082379E-6</v>
      </c>
      <c r="AR144" s="192">
        <f t="shared" si="330"/>
        <v>3.40077949585176E-2</v>
      </c>
      <c r="AS144" s="193">
        <f t="shared" si="331"/>
        <v>3.3787380936096269E-2</v>
      </c>
      <c r="AT144" s="193">
        <f t="shared" si="332"/>
        <v>0</v>
      </c>
      <c r="AU144" s="193">
        <f t="shared" si="333"/>
        <v>2.204140224214114E-4</v>
      </c>
      <c r="AV144" s="252">
        <f t="shared" si="334"/>
        <v>3.5793582627670143E-5</v>
      </c>
      <c r="AY144" s="448"/>
      <c r="AZ144" s="130" t="s">
        <v>26</v>
      </c>
      <c r="BA144" s="149">
        <v>350279.77999999549</v>
      </c>
      <c r="BB144" s="150">
        <v>308053.39899999899</v>
      </c>
      <c r="BC144" s="151">
        <v>39459.027000000126</v>
      </c>
      <c r="BD144" s="152">
        <v>29338.833000000213</v>
      </c>
      <c r="BE144" s="153">
        <v>29338.833000000213</v>
      </c>
      <c r="BF144" s="153">
        <v>0</v>
      </c>
      <c r="BG144" s="154">
        <v>10120.42400000001</v>
      </c>
      <c r="BH144" s="155">
        <v>9374.2890000000261</v>
      </c>
      <c r="BI144" s="155">
        <v>6.7769999999999992</v>
      </c>
      <c r="BJ144" s="155">
        <v>739.35900000000061</v>
      </c>
      <c r="BK144" s="267">
        <v>922.83099999999956</v>
      </c>
      <c r="BL144" s="260">
        <f t="shared" si="335"/>
        <v>0.87944956171892918</v>
      </c>
      <c r="BM144" s="189">
        <f t="shared" si="336"/>
        <v>0.11265002792910465</v>
      </c>
      <c r="BN144" s="190">
        <f t="shared" si="337"/>
        <v>8.3758283164391018E-2</v>
      </c>
      <c r="BO144" s="191">
        <f t="shared" si="338"/>
        <v>8.3758283164391018E-2</v>
      </c>
      <c r="BP144" s="191">
        <f t="shared" si="339"/>
        <v>0</v>
      </c>
      <c r="BQ144" s="192">
        <f t="shared" si="340"/>
        <v>2.8892401382689403E-2</v>
      </c>
      <c r="BR144" s="193">
        <f t="shared" si="341"/>
        <v>2.6762289847276216E-2</v>
      </c>
      <c r="BS144" s="193">
        <f t="shared" si="342"/>
        <v>1.9347391390962066E-5</v>
      </c>
      <c r="BT144" s="193">
        <f t="shared" si="343"/>
        <v>2.1107669988830362E-3</v>
      </c>
      <c r="BU144" s="252">
        <f t="shared" si="344"/>
        <v>2.6345540127951758E-3</v>
      </c>
      <c r="DV144" s="451"/>
      <c r="DW144" s="130" t="s">
        <v>26</v>
      </c>
      <c r="DX144" s="149">
        <v>4171.6450000000077</v>
      </c>
      <c r="DY144" s="150">
        <v>4082.7440000000129</v>
      </c>
      <c r="DZ144" s="151">
        <v>77.465999999999994</v>
      </c>
      <c r="EA144" s="152">
        <v>63.879999999999974</v>
      </c>
      <c r="EB144" s="153">
        <v>63.879999999999974</v>
      </c>
      <c r="EC144" s="153">
        <v>0</v>
      </c>
      <c r="ED144" s="154">
        <v>13.585999999999999</v>
      </c>
      <c r="EE144" s="155">
        <v>13.585999999999999</v>
      </c>
      <c r="EF144" s="155">
        <v>0</v>
      </c>
      <c r="EG144" s="155">
        <v>0</v>
      </c>
      <c r="EH144" s="267">
        <v>0</v>
      </c>
      <c r="EI144" s="260">
        <f t="shared" si="345"/>
        <v>0.97868922211741538</v>
      </c>
      <c r="EJ144" s="189">
        <f t="shared" si="346"/>
        <v>1.8569652978621107E-2</v>
      </c>
      <c r="EK144" s="190">
        <f t="shared" si="347"/>
        <v>1.5312904142130948E-2</v>
      </c>
      <c r="EL144" s="191">
        <f t="shared" si="348"/>
        <v>1.5312904142130948E-2</v>
      </c>
      <c r="EM144" s="191">
        <f t="shared" si="349"/>
        <v>0</v>
      </c>
      <c r="EN144" s="192">
        <f t="shared" si="350"/>
        <v>3.2567488364901552E-3</v>
      </c>
      <c r="EO144" s="193">
        <f t="shared" si="351"/>
        <v>3.2567488364901552E-3</v>
      </c>
      <c r="EP144" s="193">
        <f t="shared" si="352"/>
        <v>0</v>
      </c>
      <c r="EQ144" s="193">
        <f t="shared" si="353"/>
        <v>0</v>
      </c>
      <c r="ER144" s="252">
        <f t="shared" si="354"/>
        <v>0</v>
      </c>
    </row>
    <row r="145" spans="1:148" ht="14.25" customHeight="1">
      <c r="A145" s="448"/>
      <c r="B145" s="131" t="s">
        <v>27</v>
      </c>
      <c r="C145" s="156">
        <v>1338336.4999999921</v>
      </c>
      <c r="D145" s="157">
        <v>1226361.4389999998</v>
      </c>
      <c r="E145" s="158">
        <v>106135.62799999976</v>
      </c>
      <c r="F145" s="159">
        <v>28631.02900000005</v>
      </c>
      <c r="G145" s="160">
        <v>28631.02900000005</v>
      </c>
      <c r="H145" s="160">
        <v>0</v>
      </c>
      <c r="I145" s="161">
        <v>77504.837999999683</v>
      </c>
      <c r="J145" s="162">
        <v>75356.949999999386</v>
      </c>
      <c r="K145" s="162">
        <v>46.189000000000028</v>
      </c>
      <c r="L145" s="162">
        <v>2101.8399999999879</v>
      </c>
      <c r="M145" s="268">
        <v>139.98299999999995</v>
      </c>
      <c r="N145" s="261">
        <f t="shared" si="315"/>
        <v>0.91633265550181664</v>
      </c>
      <c r="O145" s="194">
        <f t="shared" si="316"/>
        <v>7.930414211971383E-2</v>
      </c>
      <c r="P145" s="195">
        <f t="shared" si="317"/>
        <v>2.1392997202123846E-2</v>
      </c>
      <c r="Q145" s="196">
        <f t="shared" si="318"/>
        <v>2.1392997202123846E-2</v>
      </c>
      <c r="R145" s="196">
        <f t="shared" si="319"/>
        <v>0</v>
      </c>
      <c r="S145" s="197">
        <f t="shared" si="320"/>
        <v>5.7911323497491209E-2</v>
      </c>
      <c r="T145" s="198">
        <f t="shared" si="321"/>
        <v>5.6306429661000676E-2</v>
      </c>
      <c r="U145" s="198">
        <f t="shared" si="322"/>
        <v>3.4512247106762987E-5</v>
      </c>
      <c r="V145" s="198">
        <f t="shared" si="323"/>
        <v>1.5704869440533082E-3</v>
      </c>
      <c r="W145" s="253">
        <f t="shared" si="324"/>
        <v>1.0459477119543611E-4</v>
      </c>
      <c r="Z145" s="448"/>
      <c r="AA145" s="131" t="s">
        <v>27</v>
      </c>
      <c r="AB145" s="156">
        <v>1088785.2019999975</v>
      </c>
      <c r="AC145" s="157">
        <v>1002949.446000008</v>
      </c>
      <c r="AD145" s="158">
        <v>81159.457999999577</v>
      </c>
      <c r="AE145" s="159">
        <v>18306.49199999998</v>
      </c>
      <c r="AF145" s="160">
        <v>18306.49199999998</v>
      </c>
      <c r="AG145" s="160">
        <v>0</v>
      </c>
      <c r="AH145" s="161">
        <v>62853.120999999461</v>
      </c>
      <c r="AI145" s="162">
        <v>61133.238999999587</v>
      </c>
      <c r="AJ145" s="162">
        <v>0</v>
      </c>
      <c r="AK145" s="162">
        <v>1719.9279999999901</v>
      </c>
      <c r="AL145" s="268">
        <v>24.416</v>
      </c>
      <c r="AM145" s="261">
        <f t="shared" si="325"/>
        <v>0.92116373749173197</v>
      </c>
      <c r="AN145" s="194">
        <f t="shared" si="326"/>
        <v>7.4541294142239603E-2</v>
      </c>
      <c r="AO145" s="195">
        <f t="shared" si="327"/>
        <v>1.6813685533540179E-2</v>
      </c>
      <c r="AP145" s="196">
        <f t="shared" si="328"/>
        <v>1.6813685533540179E-2</v>
      </c>
      <c r="AQ145" s="196">
        <f t="shared" si="329"/>
        <v>0</v>
      </c>
      <c r="AR145" s="197">
        <f t="shared" si="330"/>
        <v>5.7727750969194018E-2</v>
      </c>
      <c r="AS145" s="198">
        <f t="shared" si="331"/>
        <v>5.6148117082876856E-2</v>
      </c>
      <c r="AT145" s="198">
        <f t="shared" si="332"/>
        <v>0</v>
      </c>
      <c r="AU145" s="198">
        <f t="shared" si="333"/>
        <v>1.5796761352382838E-3</v>
      </c>
      <c r="AV145" s="253">
        <f t="shared" si="334"/>
        <v>2.2424992510138889E-5</v>
      </c>
      <c r="AY145" s="448"/>
      <c r="AZ145" s="131" t="s">
        <v>27</v>
      </c>
      <c r="BA145" s="156">
        <v>249551.29800000001</v>
      </c>
      <c r="BB145" s="157">
        <v>223411.99300000179</v>
      </c>
      <c r="BC145" s="158">
        <v>24976.170000000016</v>
      </c>
      <c r="BD145" s="159">
        <v>10324.537000000028</v>
      </c>
      <c r="BE145" s="160">
        <v>10324.537000000028</v>
      </c>
      <c r="BF145" s="160">
        <v>0</v>
      </c>
      <c r="BG145" s="161">
        <v>14651.716999999968</v>
      </c>
      <c r="BH145" s="162">
        <v>14223.710999999948</v>
      </c>
      <c r="BI145" s="162">
        <v>46.189000000000028</v>
      </c>
      <c r="BJ145" s="162">
        <v>381.91200000000083</v>
      </c>
      <c r="BK145" s="268">
        <v>115.56699999999999</v>
      </c>
      <c r="BL145" s="261">
        <f t="shared" si="335"/>
        <v>0.89525478244557877</v>
      </c>
      <c r="BM145" s="194">
        <f t="shared" si="336"/>
        <v>0.10008431212407484</v>
      </c>
      <c r="BN145" s="195">
        <f t="shared" si="337"/>
        <v>4.1372403520818501E-2</v>
      </c>
      <c r="BO145" s="196">
        <f t="shared" si="338"/>
        <v>4.1372403520818501E-2</v>
      </c>
      <c r="BP145" s="196">
        <f t="shared" si="339"/>
        <v>0</v>
      </c>
      <c r="BQ145" s="197">
        <f t="shared" si="340"/>
        <v>5.8712245207396062E-2</v>
      </c>
      <c r="BR145" s="198">
        <f t="shared" si="341"/>
        <v>5.6997142928104295E-2</v>
      </c>
      <c r="BS145" s="198">
        <f t="shared" si="342"/>
        <v>1.8508819777807777E-4</v>
      </c>
      <c r="BT145" s="198">
        <f t="shared" si="343"/>
        <v>1.5303947647669651E-3</v>
      </c>
      <c r="BU145" s="253">
        <f t="shared" si="344"/>
        <v>4.6309917410247248E-4</v>
      </c>
      <c r="DV145" s="451"/>
      <c r="DW145" s="131" t="s">
        <v>27</v>
      </c>
      <c r="DX145" s="156">
        <v>2410.373999999998</v>
      </c>
      <c r="DY145" s="157">
        <v>2215.2730000000024</v>
      </c>
      <c r="DZ145" s="158">
        <v>181.19699999999992</v>
      </c>
      <c r="EA145" s="159">
        <v>144.61299999999991</v>
      </c>
      <c r="EB145" s="160">
        <v>144.61299999999991</v>
      </c>
      <c r="EC145" s="160">
        <v>0</v>
      </c>
      <c r="ED145" s="161">
        <v>36.584999999999994</v>
      </c>
      <c r="EE145" s="162">
        <v>36.584999999999994</v>
      </c>
      <c r="EF145" s="162">
        <v>0</v>
      </c>
      <c r="EG145" s="162">
        <v>0</v>
      </c>
      <c r="EH145" s="268">
        <v>0</v>
      </c>
      <c r="EI145" s="261">
        <f t="shared" si="345"/>
        <v>0.91905778937210747</v>
      </c>
      <c r="EJ145" s="194">
        <f t="shared" si="346"/>
        <v>7.5173811201083351E-2</v>
      </c>
      <c r="EK145" s="195">
        <f t="shared" si="347"/>
        <v>5.9996083595325884E-2</v>
      </c>
      <c r="EL145" s="196">
        <f t="shared" si="348"/>
        <v>5.9996083595325884E-2</v>
      </c>
      <c r="EM145" s="196">
        <f t="shared" si="349"/>
        <v>0</v>
      </c>
      <c r="EN145" s="197">
        <f t="shared" si="350"/>
        <v>1.5178142479133953E-2</v>
      </c>
      <c r="EO145" s="198">
        <f t="shared" si="351"/>
        <v>1.5178142479133953E-2</v>
      </c>
      <c r="EP145" s="198">
        <f t="shared" si="352"/>
        <v>0</v>
      </c>
      <c r="EQ145" s="198">
        <f t="shared" si="353"/>
        <v>0</v>
      </c>
      <c r="ER145" s="253">
        <f t="shared" si="354"/>
        <v>0</v>
      </c>
    </row>
    <row r="146" spans="1:148">
      <c r="A146" s="448"/>
      <c r="B146" s="132" t="s">
        <v>28</v>
      </c>
      <c r="C146" s="163">
        <f t="shared" ref="C146:M146" si="367">IF(COUNT(C143:C145)=0,"",SUM(C143:C145))</f>
        <v>4887376.0460000336</v>
      </c>
      <c r="D146" s="164">
        <f t="shared" si="367"/>
        <v>4367870.4640000165</v>
      </c>
      <c r="E146" s="165">
        <f t="shared" si="367"/>
        <v>493714.46899999818</v>
      </c>
      <c r="F146" s="166">
        <f t="shared" si="367"/>
        <v>255491.67699999892</v>
      </c>
      <c r="G146" s="167">
        <f t="shared" si="367"/>
        <v>255475.38199999894</v>
      </c>
      <c r="H146" s="167">
        <f t="shared" si="367"/>
        <v>16.295999999999999</v>
      </c>
      <c r="I146" s="168">
        <f t="shared" si="367"/>
        <v>238224.14299999742</v>
      </c>
      <c r="J146" s="169">
        <f t="shared" si="367"/>
        <v>235010.83799999719</v>
      </c>
      <c r="K146" s="169">
        <f t="shared" si="367"/>
        <v>52.96600000000003</v>
      </c>
      <c r="L146" s="169">
        <f t="shared" si="367"/>
        <v>3160.4809999999879</v>
      </c>
      <c r="M146" s="269">
        <f t="shared" si="367"/>
        <v>1953.9239999999995</v>
      </c>
      <c r="N146" s="262">
        <f t="shared" si="315"/>
        <v>0.89370460199697643</v>
      </c>
      <c r="O146" s="199">
        <f t="shared" si="316"/>
        <v>0.10101831010201641</v>
      </c>
      <c r="P146" s="200">
        <f t="shared" si="317"/>
        <v>5.2275837708273036E-2</v>
      </c>
      <c r="Q146" s="201">
        <f t="shared" si="318"/>
        <v>5.227250360837022E-2</v>
      </c>
      <c r="R146" s="201">
        <f t="shared" si="319"/>
        <v>3.3343045115869701E-6</v>
      </c>
      <c r="S146" s="202">
        <f t="shared" si="320"/>
        <v>4.8742748820190904E-2</v>
      </c>
      <c r="T146" s="203">
        <f t="shared" si="321"/>
        <v>4.8085278437360407E-2</v>
      </c>
      <c r="U146" s="203">
        <f t="shared" si="322"/>
        <v>1.0837308097736596E-5</v>
      </c>
      <c r="V146" s="203">
        <f t="shared" si="323"/>
        <v>6.4666212917801052E-4</v>
      </c>
      <c r="W146" s="254">
        <f t="shared" si="324"/>
        <v>3.9978998579394068E-4</v>
      </c>
      <c r="Z146" s="448"/>
      <c r="AA146" s="132" t="s">
        <v>28</v>
      </c>
      <c r="AB146" s="163">
        <f t="shared" ref="AB146:AL146" si="368">IF(COUNT(AB143:AB145)=0,"",SUM(AB143:AB145))</f>
        <v>3936534.7310000351</v>
      </c>
      <c r="AC146" s="164">
        <f t="shared" si="368"/>
        <v>3537083.7180000274</v>
      </c>
      <c r="AD146" s="165">
        <f t="shared" si="368"/>
        <v>380790.58099999919</v>
      </c>
      <c r="AE146" s="166">
        <f t="shared" si="368"/>
        <v>188410.81599999921</v>
      </c>
      <c r="AF146" s="167">
        <f t="shared" si="368"/>
        <v>188394.52099999919</v>
      </c>
      <c r="AG146" s="167">
        <f t="shared" si="368"/>
        <v>16.295999999999999</v>
      </c>
      <c r="AH146" s="168">
        <f t="shared" si="368"/>
        <v>192380.75999999698</v>
      </c>
      <c r="AI146" s="169">
        <f t="shared" si="368"/>
        <v>190341.59599999723</v>
      </c>
      <c r="AJ146" s="169">
        <f t="shared" si="368"/>
        <v>0</v>
      </c>
      <c r="AK146" s="169">
        <f t="shared" si="368"/>
        <v>2039.2099999999896</v>
      </c>
      <c r="AL146" s="269">
        <f t="shared" si="368"/>
        <v>127.07699999999996</v>
      </c>
      <c r="AM146" s="262">
        <f t="shared" si="325"/>
        <v>0.8985272478725137</v>
      </c>
      <c r="AN146" s="199">
        <f t="shared" si="326"/>
        <v>9.6732432715832622E-2</v>
      </c>
      <c r="AO146" s="200">
        <f t="shared" si="327"/>
        <v>4.7862099250966197E-2</v>
      </c>
      <c r="AP146" s="201">
        <f t="shared" si="328"/>
        <v>4.7857959823496735E-2</v>
      </c>
      <c r="AQ146" s="201">
        <f t="shared" si="329"/>
        <v>4.139681499992805E-6</v>
      </c>
      <c r="AR146" s="202">
        <f t="shared" si="330"/>
        <v>4.8870586225241985E-2</v>
      </c>
      <c r="AS146" s="203">
        <f t="shared" si="331"/>
        <v>4.835257631567827E-2</v>
      </c>
      <c r="AT146" s="203">
        <f t="shared" si="332"/>
        <v>0</v>
      </c>
      <c r="AU146" s="203">
        <f t="shared" si="333"/>
        <v>5.180215949681079E-4</v>
      </c>
      <c r="AV146" s="254">
        <f t="shared" si="334"/>
        <v>3.2281437529122827E-5</v>
      </c>
      <c r="AY146" s="448"/>
      <c r="AZ146" s="132" t="s">
        <v>28</v>
      </c>
      <c r="BA146" s="163">
        <f t="shared" ref="BA146:BK146" si="369">IF(COUNT(BA143:BA145)=0,"",SUM(BA143:BA145))</f>
        <v>950841.3149999918</v>
      </c>
      <c r="BB146" s="164">
        <f t="shared" si="369"/>
        <v>830786.74599999806</v>
      </c>
      <c r="BC146" s="165">
        <f t="shared" si="369"/>
        <v>112923.88799999977</v>
      </c>
      <c r="BD146" s="166">
        <f t="shared" si="369"/>
        <v>67080.861000000456</v>
      </c>
      <c r="BE146" s="167">
        <f t="shared" si="369"/>
        <v>67080.861000000456</v>
      </c>
      <c r="BF146" s="167">
        <f t="shared" si="369"/>
        <v>0</v>
      </c>
      <c r="BG146" s="168">
        <f t="shared" si="369"/>
        <v>45843.382999999922</v>
      </c>
      <c r="BH146" s="169">
        <f t="shared" si="369"/>
        <v>44669.241999999918</v>
      </c>
      <c r="BI146" s="169">
        <f t="shared" si="369"/>
        <v>52.96600000000003</v>
      </c>
      <c r="BJ146" s="169">
        <f t="shared" si="369"/>
        <v>1121.2710000000015</v>
      </c>
      <c r="BK146" s="269">
        <f t="shared" si="369"/>
        <v>1826.8469999999998</v>
      </c>
      <c r="BL146" s="262">
        <f t="shared" si="335"/>
        <v>0.87373858591746745</v>
      </c>
      <c r="BM146" s="199">
        <f t="shared" si="336"/>
        <v>0.11876207545735509</v>
      </c>
      <c r="BN146" s="200">
        <f t="shared" si="337"/>
        <v>7.0548954848476508E-2</v>
      </c>
      <c r="BO146" s="201">
        <f t="shared" si="338"/>
        <v>7.0548954848476508E-2</v>
      </c>
      <c r="BP146" s="201">
        <f t="shared" si="339"/>
        <v>0</v>
      </c>
      <c r="BQ146" s="202">
        <f t="shared" si="340"/>
        <v>4.8213495014149989E-2</v>
      </c>
      <c r="BR146" s="203">
        <f t="shared" si="341"/>
        <v>4.6978650691046488E-2</v>
      </c>
      <c r="BS146" s="203">
        <f t="shared" si="342"/>
        <v>5.5704352728930889E-5</v>
      </c>
      <c r="BT146" s="203">
        <f t="shared" si="343"/>
        <v>1.1792409335936473E-3</v>
      </c>
      <c r="BU146" s="254">
        <f t="shared" si="344"/>
        <v>1.9212953530526968E-3</v>
      </c>
      <c r="DV146" s="451"/>
      <c r="DW146" s="132" t="s">
        <v>28</v>
      </c>
      <c r="DX146" s="163">
        <f t="shared" ref="DX146:EH146" si="370">IF(COUNT(DX143:DX145)=0,"",SUM(DX143:DX145))</f>
        <v>13989.782999999998</v>
      </c>
      <c r="DY146" s="164">
        <f t="shared" si="370"/>
        <v>13078.641000000018</v>
      </c>
      <c r="DZ146" s="165">
        <f t="shared" si="370"/>
        <v>859.2309999999992</v>
      </c>
      <c r="EA146" s="166">
        <f t="shared" si="370"/>
        <v>655.26</v>
      </c>
      <c r="EB146" s="167">
        <f t="shared" si="370"/>
        <v>655.26</v>
      </c>
      <c r="EC146" s="167">
        <f t="shared" si="370"/>
        <v>0</v>
      </c>
      <c r="ED146" s="168">
        <f t="shared" si="370"/>
        <v>203.97100000000006</v>
      </c>
      <c r="EE146" s="169">
        <f t="shared" si="370"/>
        <v>203.97100000000006</v>
      </c>
      <c r="EF146" s="169">
        <f t="shared" si="370"/>
        <v>0</v>
      </c>
      <c r="EG146" s="169">
        <f t="shared" si="370"/>
        <v>0</v>
      </c>
      <c r="EH146" s="269">
        <f t="shared" si="370"/>
        <v>0</v>
      </c>
      <c r="EI146" s="262">
        <f t="shared" si="345"/>
        <v>0.93487089828341297</v>
      </c>
      <c r="EJ146" s="199">
        <f t="shared" si="346"/>
        <v>6.1418465175621335E-2</v>
      </c>
      <c r="EK146" s="200">
        <f t="shared" si="347"/>
        <v>4.6838467758935222E-2</v>
      </c>
      <c r="EL146" s="201">
        <f t="shared" si="348"/>
        <v>4.6838467758935222E-2</v>
      </c>
      <c r="EM146" s="201">
        <f t="shared" si="349"/>
        <v>0</v>
      </c>
      <c r="EN146" s="202">
        <f t="shared" si="350"/>
        <v>1.4579997416686169E-2</v>
      </c>
      <c r="EO146" s="203">
        <f t="shared" si="351"/>
        <v>1.4579997416686169E-2</v>
      </c>
      <c r="EP146" s="203">
        <f t="shared" si="352"/>
        <v>0</v>
      </c>
      <c r="EQ146" s="203">
        <f t="shared" si="353"/>
        <v>0</v>
      </c>
      <c r="ER146" s="254">
        <f t="shared" si="354"/>
        <v>0</v>
      </c>
    </row>
    <row r="147" spans="1:148" ht="14.5" thickBot="1">
      <c r="A147" s="449"/>
      <c r="B147" s="133" t="s">
        <v>55</v>
      </c>
      <c r="C147" s="177">
        <f t="shared" ref="C147:M147" si="371">SUM(C146,C142,C138,C134)</f>
        <v>15027050.662000235</v>
      </c>
      <c r="D147" s="178">
        <f t="shared" si="371"/>
        <v>13675956.821000241</v>
      </c>
      <c r="E147" s="179">
        <f t="shared" si="371"/>
        <v>1279930.7429999951</v>
      </c>
      <c r="F147" s="180">
        <f t="shared" si="371"/>
        <v>754353.01899999881</v>
      </c>
      <c r="G147" s="181">
        <f t="shared" si="371"/>
        <v>754336.72399999877</v>
      </c>
      <c r="H147" s="181">
        <f t="shared" si="371"/>
        <v>16.295999999999999</v>
      </c>
      <c r="I147" s="182">
        <f t="shared" si="371"/>
        <v>525580.77099999716</v>
      </c>
      <c r="J147" s="183">
        <f t="shared" si="371"/>
        <v>507893.08899999701</v>
      </c>
      <c r="K147" s="183">
        <f t="shared" si="371"/>
        <v>74.078000000000031</v>
      </c>
      <c r="L147" s="183">
        <f t="shared" si="371"/>
        <v>17614.367000000151</v>
      </c>
      <c r="M147" s="271">
        <f t="shared" si="371"/>
        <v>5924.704999999999</v>
      </c>
      <c r="N147" s="264">
        <f t="shared" si="315"/>
        <v>0.91008922034071638</v>
      </c>
      <c r="O147" s="209">
        <f t="shared" si="316"/>
        <v>8.5175113319916423E-2</v>
      </c>
      <c r="P147" s="210">
        <f t="shared" si="317"/>
        <v>5.0199672308790078E-2</v>
      </c>
      <c r="Q147" s="211">
        <f t="shared" si="318"/>
        <v>5.0198587930999218E-2</v>
      </c>
      <c r="R147" s="211">
        <f t="shared" si="319"/>
        <v>1.084444337517849E-6</v>
      </c>
      <c r="S147" s="212">
        <f t="shared" si="320"/>
        <v>3.4975643778793093E-2</v>
      </c>
      <c r="T147" s="213">
        <f t="shared" si="321"/>
        <v>3.3798587655283242E-2</v>
      </c>
      <c r="U147" s="213">
        <f t="shared" si="322"/>
        <v>4.9296433256410935E-6</v>
      </c>
      <c r="V147" s="213">
        <f t="shared" si="323"/>
        <v>1.1721772552842063E-3</v>
      </c>
      <c r="W147" s="256">
        <f t="shared" si="324"/>
        <v>3.9426931693137501E-4</v>
      </c>
      <c r="Z147" s="449"/>
      <c r="AA147" s="133" t="s">
        <v>55</v>
      </c>
      <c r="AB147" s="177">
        <f t="shared" ref="AB147:AL147" si="372">SUM(AB146,AB142,AB138,AB134)</f>
        <v>11934480.766000098</v>
      </c>
      <c r="AC147" s="178">
        <f t="shared" si="372"/>
        <v>10894550.032000085</v>
      </c>
      <c r="AD147" s="179">
        <f t="shared" si="372"/>
        <v>988477.90299999621</v>
      </c>
      <c r="AE147" s="180">
        <f t="shared" si="372"/>
        <v>575652.79699999932</v>
      </c>
      <c r="AF147" s="181">
        <f t="shared" si="372"/>
        <v>575636.5019999994</v>
      </c>
      <c r="AG147" s="181">
        <f t="shared" si="372"/>
        <v>16.295999999999999</v>
      </c>
      <c r="AH147" s="182">
        <f t="shared" si="372"/>
        <v>412827.40399999556</v>
      </c>
      <c r="AI147" s="183">
        <f t="shared" si="372"/>
        <v>400713.13499999652</v>
      </c>
      <c r="AJ147" s="183">
        <f t="shared" si="372"/>
        <v>17.675999999999998</v>
      </c>
      <c r="AK147" s="183">
        <f t="shared" si="372"/>
        <v>12097.167000000056</v>
      </c>
      <c r="AL147" s="271">
        <f t="shared" si="372"/>
        <v>419.42500000000007</v>
      </c>
      <c r="AM147" s="264">
        <f t="shared" si="325"/>
        <v>0.91286334492551613</v>
      </c>
      <c r="AN147" s="209">
        <f t="shared" si="326"/>
        <v>8.282537987040467E-2</v>
      </c>
      <c r="AO147" s="210">
        <f t="shared" si="327"/>
        <v>4.8234423288859372E-2</v>
      </c>
      <c r="AP147" s="211">
        <f t="shared" si="328"/>
        <v>4.8233057917351434E-2</v>
      </c>
      <c r="AQ147" s="211">
        <f t="shared" si="329"/>
        <v>1.3654552987697083E-6</v>
      </c>
      <c r="AR147" s="212">
        <f t="shared" si="330"/>
        <v>3.4591149132863097E-2</v>
      </c>
      <c r="AS147" s="213">
        <f t="shared" si="331"/>
        <v>3.357608452825029E-2</v>
      </c>
      <c r="AT147" s="213">
        <f t="shared" si="332"/>
        <v>1.4810866385035199E-6</v>
      </c>
      <c r="AU147" s="213">
        <f t="shared" si="333"/>
        <v>1.0136316139084519E-3</v>
      </c>
      <c r="AV147" s="256">
        <f t="shared" si="334"/>
        <v>3.5143967150618861E-5</v>
      </c>
      <c r="AY147" s="449"/>
      <c r="AZ147" s="133" t="s">
        <v>55</v>
      </c>
      <c r="BA147" s="177">
        <f t="shared" ref="BA147:BK147" si="373">SUM(BA146,BA142,BA138,BA134)</f>
        <v>3092569.8959999788</v>
      </c>
      <c r="BB147" s="178">
        <f t="shared" si="373"/>
        <v>2781406.7889999803</v>
      </c>
      <c r="BC147" s="179">
        <f t="shared" si="373"/>
        <v>291452.83999999997</v>
      </c>
      <c r="BD147" s="180">
        <f t="shared" si="373"/>
        <v>178700.22200000047</v>
      </c>
      <c r="BE147" s="181">
        <f t="shared" si="373"/>
        <v>178700.22200000047</v>
      </c>
      <c r="BF147" s="181">
        <f t="shared" si="373"/>
        <v>0</v>
      </c>
      <c r="BG147" s="182">
        <f t="shared" si="373"/>
        <v>112753.36700000007</v>
      </c>
      <c r="BH147" s="183">
        <f t="shared" si="373"/>
        <v>107179.95400000011</v>
      </c>
      <c r="BI147" s="183">
        <f t="shared" si="373"/>
        <v>56.402000000000029</v>
      </c>
      <c r="BJ147" s="183">
        <f t="shared" si="373"/>
        <v>5517.2000000000062</v>
      </c>
      <c r="BK147" s="271">
        <f t="shared" si="373"/>
        <v>5505.2799999999979</v>
      </c>
      <c r="BL147" s="264">
        <f t="shared" si="335"/>
        <v>0.89938364613764554</v>
      </c>
      <c r="BM147" s="209">
        <f t="shared" si="336"/>
        <v>9.4242927339160121E-2</v>
      </c>
      <c r="BN147" s="210">
        <f t="shared" si="337"/>
        <v>5.7783729393193865E-2</v>
      </c>
      <c r="BO147" s="211">
        <f t="shared" si="338"/>
        <v>5.7783729393193865E-2</v>
      </c>
      <c r="BP147" s="211">
        <f t="shared" si="339"/>
        <v>0</v>
      </c>
      <c r="BQ147" s="212">
        <f t="shared" si="340"/>
        <v>3.6459440139360665E-2</v>
      </c>
      <c r="BR147" s="213">
        <f t="shared" si="341"/>
        <v>3.4657245463919774E-2</v>
      </c>
      <c r="BS147" s="213">
        <f t="shared" si="342"/>
        <v>1.8237906303411942E-5</v>
      </c>
      <c r="BT147" s="213">
        <f t="shared" si="343"/>
        <v>1.7840178833584701E-3</v>
      </c>
      <c r="BU147" s="256">
        <f t="shared" si="344"/>
        <v>1.7801634838134749E-3</v>
      </c>
      <c r="DV147" s="452"/>
      <c r="DW147" s="133" t="s">
        <v>55</v>
      </c>
      <c r="DX147" s="177">
        <f t="shared" ref="DX147:EH147" si="374">SUM(DX146,DX142,DX138,DX134)</f>
        <v>139615.63900000034</v>
      </c>
      <c r="DY147" s="178">
        <f t="shared" si="374"/>
        <v>132319.2490000003</v>
      </c>
      <c r="DZ147" s="179">
        <f t="shared" si="374"/>
        <v>6487.4599999999973</v>
      </c>
      <c r="EA147" s="180">
        <f t="shared" si="374"/>
        <v>5716.3059999999987</v>
      </c>
      <c r="EB147" s="181">
        <f t="shared" si="374"/>
        <v>5715.3399999999983</v>
      </c>
      <c r="EC147" s="181">
        <f t="shared" si="374"/>
        <v>0.96599999999999997</v>
      </c>
      <c r="ED147" s="182">
        <f t="shared" si="374"/>
        <v>771.16099999999994</v>
      </c>
      <c r="EE147" s="183">
        <f t="shared" si="374"/>
        <v>733.35500000000002</v>
      </c>
      <c r="EF147" s="183">
        <f t="shared" si="374"/>
        <v>9.7000000000000003E-2</v>
      </c>
      <c r="EG147" s="183">
        <f t="shared" si="374"/>
        <v>37.708999999999996</v>
      </c>
      <c r="EH147" s="271">
        <f t="shared" si="374"/>
        <v>269.75799999999998</v>
      </c>
      <c r="EI147" s="264">
        <f t="shared" si="345"/>
        <v>0.9477394505926372</v>
      </c>
      <c r="EJ147" s="209">
        <f t="shared" si="346"/>
        <v>4.6466570983498358E-2</v>
      </c>
      <c r="EK147" s="210">
        <f t="shared" si="347"/>
        <v>4.0943163967469179E-2</v>
      </c>
      <c r="EL147" s="211">
        <f t="shared" si="348"/>
        <v>4.0936244971811392E-2</v>
      </c>
      <c r="EM147" s="211">
        <f t="shared" si="349"/>
        <v>6.918995657785856E-6</v>
      </c>
      <c r="EN147" s="212">
        <f t="shared" si="350"/>
        <v>5.5234571536788802E-3</v>
      </c>
      <c r="EO147" s="213">
        <f t="shared" si="351"/>
        <v>5.2526708702024293E-3</v>
      </c>
      <c r="EP147" s="213">
        <f t="shared" si="352"/>
        <v>6.9476457433253426E-7</v>
      </c>
      <c r="EQ147" s="213">
        <f t="shared" si="353"/>
        <v>2.7009151890211884E-4</v>
      </c>
      <c r="ER147" s="256">
        <f t="shared" si="354"/>
        <v>1.9321474437401624E-3</v>
      </c>
    </row>
    <row r="149" spans="1:148" ht="14.5" thickBot="1"/>
    <row r="150" spans="1:148" ht="16.399999999999999" customHeight="1" thickBot="1">
      <c r="A150" s="465" t="s">
        <v>63</v>
      </c>
      <c r="B150" s="466"/>
      <c r="C150" s="469" t="s">
        <v>61</v>
      </c>
      <c r="D150" s="470"/>
      <c r="E150" s="470"/>
      <c r="F150" s="470"/>
      <c r="G150" s="470"/>
      <c r="H150" s="470"/>
      <c r="I150" s="470"/>
      <c r="J150" s="470"/>
      <c r="K150" s="470"/>
      <c r="L150" s="470"/>
      <c r="M150" s="471"/>
      <c r="N150" s="470" t="s">
        <v>62</v>
      </c>
      <c r="O150" s="470"/>
      <c r="P150" s="470"/>
      <c r="Q150" s="470"/>
      <c r="R150" s="470"/>
      <c r="S150" s="470"/>
      <c r="T150" s="470"/>
      <c r="U150" s="470"/>
      <c r="V150" s="470"/>
      <c r="W150" s="472"/>
      <c r="Z150" s="465" t="s">
        <v>64</v>
      </c>
      <c r="AA150" s="466"/>
      <c r="AB150" s="469" t="s">
        <v>61</v>
      </c>
      <c r="AC150" s="470"/>
      <c r="AD150" s="470"/>
      <c r="AE150" s="470"/>
      <c r="AF150" s="470"/>
      <c r="AG150" s="470"/>
      <c r="AH150" s="470"/>
      <c r="AI150" s="470"/>
      <c r="AJ150" s="470"/>
      <c r="AK150" s="470"/>
      <c r="AL150" s="471"/>
      <c r="AM150" s="470" t="s">
        <v>62</v>
      </c>
      <c r="AN150" s="470"/>
      <c r="AO150" s="470"/>
      <c r="AP150" s="470"/>
      <c r="AQ150" s="470"/>
      <c r="AR150" s="470"/>
      <c r="AS150" s="470"/>
      <c r="AT150" s="470"/>
      <c r="AU150" s="470"/>
      <c r="AV150" s="472"/>
      <c r="AY150" s="465" t="s">
        <v>65</v>
      </c>
      <c r="AZ150" s="466"/>
      <c r="BA150" s="469" t="s">
        <v>61</v>
      </c>
      <c r="BB150" s="470"/>
      <c r="BC150" s="470"/>
      <c r="BD150" s="470"/>
      <c r="BE150" s="470"/>
      <c r="BF150" s="470"/>
      <c r="BG150" s="470"/>
      <c r="BH150" s="470"/>
      <c r="BI150" s="470"/>
      <c r="BJ150" s="470"/>
      <c r="BK150" s="471"/>
      <c r="BL150" s="470" t="s">
        <v>62</v>
      </c>
      <c r="BM150" s="470"/>
      <c r="BN150" s="470"/>
      <c r="BO150" s="470"/>
      <c r="BP150" s="470"/>
      <c r="BQ150" s="470"/>
      <c r="BR150" s="470"/>
      <c r="BS150" s="470"/>
      <c r="BT150" s="470"/>
      <c r="BU150" s="472"/>
      <c r="BX150" s="453" t="s">
        <v>401</v>
      </c>
      <c r="BY150" s="454"/>
      <c r="BZ150" s="457" t="s">
        <v>61</v>
      </c>
      <c r="CA150" s="458"/>
      <c r="CB150" s="458"/>
      <c r="CC150" s="458"/>
      <c r="CD150" s="458"/>
      <c r="CE150" s="458"/>
      <c r="CF150" s="458"/>
      <c r="CG150" s="458"/>
      <c r="CH150" s="458"/>
      <c r="CI150" s="458"/>
      <c r="CJ150" s="458"/>
      <c r="CK150" s="458" t="s">
        <v>62</v>
      </c>
      <c r="CL150" s="458"/>
      <c r="CM150" s="458"/>
      <c r="CN150" s="458"/>
      <c r="CO150" s="458"/>
      <c r="CP150" s="458"/>
      <c r="CQ150" s="458"/>
      <c r="CR150" s="458"/>
      <c r="CS150" s="458"/>
      <c r="CT150" s="459"/>
      <c r="CW150" s="453" t="s">
        <v>402</v>
      </c>
      <c r="CX150" s="454"/>
      <c r="CY150" s="460" t="s">
        <v>61</v>
      </c>
      <c r="CZ150" s="461"/>
      <c r="DA150" s="461"/>
      <c r="DB150" s="461"/>
      <c r="DC150" s="461"/>
      <c r="DD150" s="461"/>
      <c r="DE150" s="461"/>
      <c r="DF150" s="461"/>
      <c r="DG150" s="461"/>
      <c r="DH150" s="461"/>
      <c r="DI150" s="462"/>
      <c r="DJ150" s="463" t="s">
        <v>62</v>
      </c>
      <c r="DK150" s="461"/>
      <c r="DL150" s="461"/>
      <c r="DM150" s="461"/>
      <c r="DN150" s="461"/>
      <c r="DO150" s="461"/>
      <c r="DP150" s="461"/>
      <c r="DQ150" s="461"/>
      <c r="DR150" s="461"/>
      <c r="DS150" s="464"/>
      <c r="DV150" s="453" t="s">
        <v>66</v>
      </c>
      <c r="DW150" s="454"/>
      <c r="DX150" s="460" t="s">
        <v>61</v>
      </c>
      <c r="DY150" s="461"/>
      <c r="DZ150" s="461"/>
      <c r="EA150" s="461"/>
      <c r="EB150" s="461"/>
      <c r="EC150" s="461"/>
      <c r="ED150" s="461"/>
      <c r="EE150" s="461"/>
      <c r="EF150" s="461"/>
      <c r="EG150" s="461"/>
      <c r="EH150" s="462"/>
      <c r="EI150" s="463" t="s">
        <v>62</v>
      </c>
      <c r="EJ150" s="461"/>
      <c r="EK150" s="461"/>
      <c r="EL150" s="461"/>
      <c r="EM150" s="461"/>
      <c r="EN150" s="461"/>
      <c r="EO150" s="461"/>
      <c r="EP150" s="461"/>
      <c r="EQ150" s="461"/>
      <c r="ER150" s="464"/>
    </row>
    <row r="151" spans="1:148" ht="66" thickBot="1">
      <c r="A151" s="467"/>
      <c r="B151" s="468"/>
      <c r="C151" s="135" t="s">
        <v>52</v>
      </c>
      <c r="D151" s="136" t="s">
        <v>53</v>
      </c>
      <c r="E151" s="137" t="s">
        <v>51</v>
      </c>
      <c r="F151" s="138" t="s">
        <v>30</v>
      </c>
      <c r="G151" s="139" t="s">
        <v>59</v>
      </c>
      <c r="H151" s="139" t="s">
        <v>56</v>
      </c>
      <c r="I151" s="140" t="s">
        <v>31</v>
      </c>
      <c r="J151" s="141" t="s">
        <v>57</v>
      </c>
      <c r="K151" s="141" t="s">
        <v>58</v>
      </c>
      <c r="L151" s="141" t="s">
        <v>54</v>
      </c>
      <c r="M151" s="265" t="s">
        <v>60</v>
      </c>
      <c r="N151" s="258" t="s">
        <v>53</v>
      </c>
      <c r="O151" s="137" t="s">
        <v>51</v>
      </c>
      <c r="P151" s="138" t="s">
        <v>30</v>
      </c>
      <c r="Q151" s="139" t="s">
        <v>59</v>
      </c>
      <c r="R151" s="139" t="s">
        <v>56</v>
      </c>
      <c r="S151" s="140" t="s">
        <v>31</v>
      </c>
      <c r="T151" s="141" t="s">
        <v>57</v>
      </c>
      <c r="U151" s="141" t="s">
        <v>58</v>
      </c>
      <c r="V151" s="141" t="s">
        <v>54</v>
      </c>
      <c r="W151" s="250" t="s">
        <v>60</v>
      </c>
      <c r="Z151" s="467"/>
      <c r="AA151" s="468"/>
      <c r="AB151" s="135" t="s">
        <v>52</v>
      </c>
      <c r="AC151" s="136" t="s">
        <v>53</v>
      </c>
      <c r="AD151" s="137" t="s">
        <v>51</v>
      </c>
      <c r="AE151" s="138" t="s">
        <v>30</v>
      </c>
      <c r="AF151" s="139" t="s">
        <v>59</v>
      </c>
      <c r="AG151" s="139" t="s">
        <v>56</v>
      </c>
      <c r="AH151" s="140" t="s">
        <v>31</v>
      </c>
      <c r="AI151" s="141" t="s">
        <v>57</v>
      </c>
      <c r="AJ151" s="141" t="s">
        <v>58</v>
      </c>
      <c r="AK151" s="141" t="s">
        <v>54</v>
      </c>
      <c r="AL151" s="265" t="s">
        <v>60</v>
      </c>
      <c r="AM151" s="258" t="s">
        <v>53</v>
      </c>
      <c r="AN151" s="137" t="s">
        <v>51</v>
      </c>
      <c r="AO151" s="138" t="s">
        <v>30</v>
      </c>
      <c r="AP151" s="139" t="s">
        <v>59</v>
      </c>
      <c r="AQ151" s="139" t="s">
        <v>56</v>
      </c>
      <c r="AR151" s="140" t="s">
        <v>31</v>
      </c>
      <c r="AS151" s="141" t="s">
        <v>57</v>
      </c>
      <c r="AT151" s="141" t="s">
        <v>58</v>
      </c>
      <c r="AU151" s="141" t="s">
        <v>54</v>
      </c>
      <c r="AV151" s="250" t="s">
        <v>60</v>
      </c>
      <c r="AY151" s="467"/>
      <c r="AZ151" s="468"/>
      <c r="BA151" s="135" t="s">
        <v>52</v>
      </c>
      <c r="BB151" s="136" t="s">
        <v>53</v>
      </c>
      <c r="BC151" s="137" t="s">
        <v>51</v>
      </c>
      <c r="BD151" s="138" t="s">
        <v>30</v>
      </c>
      <c r="BE151" s="139" t="s">
        <v>59</v>
      </c>
      <c r="BF151" s="139" t="s">
        <v>56</v>
      </c>
      <c r="BG151" s="140" t="s">
        <v>31</v>
      </c>
      <c r="BH151" s="141" t="s">
        <v>57</v>
      </c>
      <c r="BI151" s="141" t="s">
        <v>58</v>
      </c>
      <c r="BJ151" s="141" t="s">
        <v>54</v>
      </c>
      <c r="BK151" s="265" t="s">
        <v>60</v>
      </c>
      <c r="BL151" s="258" t="s">
        <v>53</v>
      </c>
      <c r="BM151" s="137" t="s">
        <v>51</v>
      </c>
      <c r="BN151" s="138" t="s">
        <v>30</v>
      </c>
      <c r="BO151" s="139" t="s">
        <v>59</v>
      </c>
      <c r="BP151" s="139" t="s">
        <v>56</v>
      </c>
      <c r="BQ151" s="140" t="s">
        <v>31</v>
      </c>
      <c r="BR151" s="141" t="s">
        <v>57</v>
      </c>
      <c r="BS151" s="141" t="s">
        <v>58</v>
      </c>
      <c r="BT151" s="141" t="s">
        <v>54</v>
      </c>
      <c r="BU151" s="250" t="s">
        <v>60</v>
      </c>
      <c r="BX151" s="455"/>
      <c r="BY151" s="456"/>
      <c r="BZ151" s="135" t="s">
        <v>52</v>
      </c>
      <c r="CA151" s="136" t="s">
        <v>53</v>
      </c>
      <c r="CB151" s="137" t="s">
        <v>51</v>
      </c>
      <c r="CC151" s="138" t="s">
        <v>30</v>
      </c>
      <c r="CD151" s="139" t="s">
        <v>59</v>
      </c>
      <c r="CE151" s="139" t="s">
        <v>56</v>
      </c>
      <c r="CF151" s="140" t="s">
        <v>31</v>
      </c>
      <c r="CG151" s="141" t="s">
        <v>57</v>
      </c>
      <c r="CH151" s="141" t="s">
        <v>58</v>
      </c>
      <c r="CI151" s="141" t="s">
        <v>54</v>
      </c>
      <c r="CJ151" s="265" t="s">
        <v>60</v>
      </c>
      <c r="CK151" s="258" t="s">
        <v>53</v>
      </c>
      <c r="CL151" s="137" t="s">
        <v>51</v>
      </c>
      <c r="CM151" s="138" t="s">
        <v>30</v>
      </c>
      <c r="CN151" s="139" t="s">
        <v>59</v>
      </c>
      <c r="CO151" s="139" t="s">
        <v>56</v>
      </c>
      <c r="CP151" s="140" t="s">
        <v>31</v>
      </c>
      <c r="CQ151" s="141" t="s">
        <v>57</v>
      </c>
      <c r="CR151" s="141" t="s">
        <v>58</v>
      </c>
      <c r="CS151" s="141" t="s">
        <v>54</v>
      </c>
      <c r="CT151" s="250" t="s">
        <v>60</v>
      </c>
      <c r="CW151" s="455"/>
      <c r="CX151" s="456"/>
      <c r="CY151" s="135" t="s">
        <v>52</v>
      </c>
      <c r="CZ151" s="136" t="s">
        <v>53</v>
      </c>
      <c r="DA151" s="137" t="s">
        <v>51</v>
      </c>
      <c r="DB151" s="138" t="s">
        <v>30</v>
      </c>
      <c r="DC151" s="139" t="s">
        <v>59</v>
      </c>
      <c r="DD151" s="139" t="s">
        <v>56</v>
      </c>
      <c r="DE151" s="140" t="s">
        <v>31</v>
      </c>
      <c r="DF151" s="141" t="s">
        <v>57</v>
      </c>
      <c r="DG151" s="141" t="s">
        <v>58</v>
      </c>
      <c r="DH151" s="141" t="s">
        <v>54</v>
      </c>
      <c r="DI151" s="265" t="s">
        <v>60</v>
      </c>
      <c r="DJ151" s="258" t="s">
        <v>53</v>
      </c>
      <c r="DK151" s="137" t="s">
        <v>51</v>
      </c>
      <c r="DL151" s="138" t="s">
        <v>30</v>
      </c>
      <c r="DM151" s="139" t="s">
        <v>59</v>
      </c>
      <c r="DN151" s="139" t="s">
        <v>56</v>
      </c>
      <c r="DO151" s="140" t="s">
        <v>31</v>
      </c>
      <c r="DP151" s="141" t="s">
        <v>57</v>
      </c>
      <c r="DQ151" s="141" t="s">
        <v>58</v>
      </c>
      <c r="DR151" s="141" t="s">
        <v>54</v>
      </c>
      <c r="DS151" s="250" t="s">
        <v>60</v>
      </c>
      <c r="DV151" s="455"/>
      <c r="DW151" s="456"/>
      <c r="DX151" s="135" t="s">
        <v>52</v>
      </c>
      <c r="DY151" s="136" t="s">
        <v>53</v>
      </c>
      <c r="DZ151" s="137" t="s">
        <v>51</v>
      </c>
      <c r="EA151" s="138" t="s">
        <v>30</v>
      </c>
      <c r="EB151" s="139" t="s">
        <v>59</v>
      </c>
      <c r="EC151" s="139" t="s">
        <v>56</v>
      </c>
      <c r="ED151" s="140" t="s">
        <v>31</v>
      </c>
      <c r="EE151" s="141" t="s">
        <v>57</v>
      </c>
      <c r="EF151" s="141" t="s">
        <v>58</v>
      </c>
      <c r="EG151" s="141" t="s">
        <v>54</v>
      </c>
      <c r="EH151" s="265" t="s">
        <v>60</v>
      </c>
      <c r="EI151" s="258" t="s">
        <v>53</v>
      </c>
      <c r="EJ151" s="137" t="s">
        <v>51</v>
      </c>
      <c r="EK151" s="138" t="s">
        <v>30</v>
      </c>
      <c r="EL151" s="139" t="s">
        <v>59</v>
      </c>
      <c r="EM151" s="139" t="s">
        <v>56</v>
      </c>
      <c r="EN151" s="140" t="s">
        <v>31</v>
      </c>
      <c r="EO151" s="141" t="s">
        <v>57</v>
      </c>
      <c r="EP151" s="141" t="s">
        <v>58</v>
      </c>
      <c r="EQ151" s="141" t="s">
        <v>54</v>
      </c>
      <c r="ER151" s="250" t="s">
        <v>60</v>
      </c>
    </row>
    <row r="152" spans="1:148">
      <c r="A152" s="447">
        <v>2023</v>
      </c>
      <c r="B152" s="134" t="s">
        <v>13</v>
      </c>
      <c r="C152" s="142">
        <v>1672831.5970000089</v>
      </c>
      <c r="D152" s="143">
        <v>1481536.7910000181</v>
      </c>
      <c r="E152" s="144">
        <v>180714.65099999637</v>
      </c>
      <c r="F152" s="145">
        <v>72294.529999999446</v>
      </c>
      <c r="G152" s="146">
        <v>72294.529999999446</v>
      </c>
      <c r="H152" s="146">
        <v>0</v>
      </c>
      <c r="I152" s="147">
        <v>108420.72399999849</v>
      </c>
      <c r="J152" s="148">
        <v>100569.83799999807</v>
      </c>
      <c r="K152" s="148">
        <v>516.1029999999995</v>
      </c>
      <c r="L152" s="148">
        <v>7335.364999999967</v>
      </c>
      <c r="M152" s="266">
        <v>522.59600000000012</v>
      </c>
      <c r="N152" s="259">
        <f t="shared" ref="N152:N168" si="375">IF(AND(ISNUMBER($C152),ISNUMBER(D152)),IF($C152=0,0,D152/$C152),"")</f>
        <v>0.88564610667143573</v>
      </c>
      <c r="O152" s="184">
        <f t="shared" ref="O152:O168" si="376">IF(AND(ISNUMBER($C152),ISNUMBER(E152)),IF($C152=0,0,E152/$C152),"")</f>
        <v>0.10802919512285815</v>
      </c>
      <c r="P152" s="185">
        <f t="shared" ref="P152:P168" si="377">IF(AND(ISNUMBER($C152),ISNUMBER(F152)),IF($C152=0,0,F152/$C152),"")</f>
        <v>4.3216860638960693E-2</v>
      </c>
      <c r="Q152" s="186">
        <f t="shared" ref="Q152:Q168" si="378">IF(AND(ISNUMBER($C152),ISNUMBER(G152)),IF($C152=0,0,G152/$C152),"")</f>
        <v>4.3216860638960693E-2</v>
      </c>
      <c r="R152" s="186">
        <f t="shared" ref="R152:R168" si="379">IF(AND(ISNUMBER($C152),ISNUMBER(H152)),IF($C152=0,0,H152/$C152),"")</f>
        <v>0</v>
      </c>
      <c r="S152" s="187">
        <f t="shared" ref="S152:S168" si="380">IF(AND(ISNUMBER($C152),ISNUMBER(I152)),IF($C152=0,0,I152/$C152),"")</f>
        <v>6.4812694950547325E-2</v>
      </c>
      <c r="T152" s="188">
        <f t="shared" ref="T152:T168" si="381">IF(AND(ISNUMBER($C152),ISNUMBER(J152)),IF($C152=0,0,J152/$C152),"")</f>
        <v>6.0119523196690033E-2</v>
      </c>
      <c r="U152" s="188">
        <f t="shared" ref="U152:U168" si="382">IF(AND(ISNUMBER($C152),ISNUMBER(K152)),IF($C152=0,0,K152/$C152),"")</f>
        <v>3.0852059521446063E-4</v>
      </c>
      <c r="V152" s="188">
        <f t="shared" ref="V152:V168" si="383">IF(AND(ISNUMBER($C152),ISNUMBER(L152)),IF($C152=0,0,L152/$C152),"")</f>
        <v>4.3849990717266009E-3</v>
      </c>
      <c r="W152" s="251">
        <f t="shared" ref="W152:W168" si="384">IF(AND(ISNUMBER($C152),ISNUMBER(M152)),IF($C152=0,0,M152/$C152),"")</f>
        <v>3.1240203792013701E-4</v>
      </c>
      <c r="Z152" s="447">
        <v>2023</v>
      </c>
      <c r="AA152" s="134" t="s">
        <v>13</v>
      </c>
      <c r="AB152" s="142">
        <v>1326327.1810000313</v>
      </c>
      <c r="AC152" s="143">
        <v>1186285.7570000431</v>
      </c>
      <c r="AD152" s="144">
        <v>131896.24699999951</v>
      </c>
      <c r="AE152" s="145">
        <v>44836.927999999738</v>
      </c>
      <c r="AF152" s="146">
        <v>44836.927999999738</v>
      </c>
      <c r="AG152" s="146">
        <v>0</v>
      </c>
      <c r="AH152" s="147">
        <v>87059.478999998682</v>
      </c>
      <c r="AI152" s="148">
        <v>80423.323999998422</v>
      </c>
      <c r="AJ152" s="148">
        <v>516.1029999999995</v>
      </c>
      <c r="AK152" s="148">
        <v>6120.554999999973</v>
      </c>
      <c r="AL152" s="266">
        <v>91.706000000000031</v>
      </c>
      <c r="AM152" s="259">
        <f t="shared" ref="AM152:AM168" si="385">IF(AND(ISNUMBER($AB152),ISNUMBER(AC152)),IF($AB152=0,0,AC152/$AB152),"")</f>
        <v>0.89441411892471434</v>
      </c>
      <c r="AN152" s="184">
        <f t="shared" ref="AN152:AN168" si="386">IF(AND(ISNUMBER($AB152),ISNUMBER(AD152)),IF($AB152=0,0,AD152/$AB152),"")</f>
        <v>9.9444728939771604E-2</v>
      </c>
      <c r="AO152" s="185">
        <f t="shared" ref="AO152:AO168" si="387">IF(AND(ISNUMBER($AB152),ISNUMBER(AE152)),IF($AB152=0,0,AE152/$AB152),"")</f>
        <v>3.3805329968577852E-2</v>
      </c>
      <c r="AP152" s="186">
        <f t="shared" ref="AP152:AP168" si="388">IF(AND(ISNUMBER($AB152),ISNUMBER(AF152)),IF($AB152=0,0,AF152/$AB152),"")</f>
        <v>3.3805329968577852E-2</v>
      </c>
      <c r="AQ152" s="186">
        <f t="shared" ref="AQ152:AQ168" si="389">IF(AND(ISNUMBER($AB152),ISNUMBER(AG152)),IF($AB152=0,0,AG152/$AB152),"")</f>
        <v>0</v>
      </c>
      <c r="AR152" s="187">
        <f t="shared" ref="AR152:AR168" si="390">IF(AND(ISNUMBER($AB152),ISNUMBER(AH152)),IF($AB152=0,0,AH152/$AB152),"")</f>
        <v>6.5639519605077468E-2</v>
      </c>
      <c r="AS152" s="188">
        <f t="shared" ref="AS152:AS168" si="391">IF(AND(ISNUMBER($AB152),ISNUMBER(AI152)),IF($AB152=0,0,AI152/$AB152),"")</f>
        <v>6.0636112380174863E-2</v>
      </c>
      <c r="AT152" s="188">
        <f t="shared" ref="AT152:AT168" si="392">IF(AND(ISNUMBER($AB152),ISNUMBER(AJ152)),IF($AB152=0,0,AJ152/$AB152),"")</f>
        <v>3.8912193566813989E-4</v>
      </c>
      <c r="AU152" s="188">
        <f t="shared" ref="AU152:AU168" si="393">IF(AND(ISNUMBER($AB152),ISNUMBER(AK152)),IF($AB152=0,0,AK152/$AB152),"")</f>
        <v>4.614664532008734E-3</v>
      </c>
      <c r="AV152" s="251">
        <f t="shared" ref="AV152:AV168" si="394">IF(AND(ISNUMBER($AB152),ISNUMBER(AL152)),IF($AB152=0,0,AL152/$AB152),"")</f>
        <v>6.9142818841166364E-5</v>
      </c>
      <c r="AY152" s="447">
        <v>2023</v>
      </c>
      <c r="AZ152" s="134" t="s">
        <v>13</v>
      </c>
      <c r="BA152" s="142">
        <v>346504.41599999467</v>
      </c>
      <c r="BB152" s="143">
        <v>295251.03399999801</v>
      </c>
      <c r="BC152" s="144">
        <v>48818.403999999777</v>
      </c>
      <c r="BD152" s="145">
        <v>27457.602000000068</v>
      </c>
      <c r="BE152" s="146">
        <v>27457.602000000068</v>
      </c>
      <c r="BF152" s="146">
        <v>0</v>
      </c>
      <c r="BG152" s="147">
        <v>21361.245000000061</v>
      </c>
      <c r="BH152" s="148">
        <v>20146.514000000101</v>
      </c>
      <c r="BI152" s="148">
        <v>0</v>
      </c>
      <c r="BJ152" s="148">
        <v>1214.8099999999977</v>
      </c>
      <c r="BK152" s="266">
        <v>430.88999999999993</v>
      </c>
      <c r="BL152" s="259">
        <f t="shared" ref="BL152:BL168" si="395">IF(AND(ISNUMBER($BA152),ISNUMBER(BB152)),IF($BA152=0,0,BB152/$BA152),"")</f>
        <v>0.85208447675311172</v>
      </c>
      <c r="BM152" s="184">
        <f t="shared" ref="BM152:BM168" si="396">IF(AND(ISNUMBER($BA152),ISNUMBER(BC152)),IF($BA152=0,0,BC152/$BA152),"")</f>
        <v>0.14088825927113299</v>
      </c>
      <c r="BN152" s="185">
        <f t="shared" ref="BN152:BN168" si="397">IF(AND(ISNUMBER($BA152),ISNUMBER(BD152)),IF($BA152=0,0,BD152/$BA152),"")</f>
        <v>7.9241708711731085E-2</v>
      </c>
      <c r="BO152" s="186">
        <f t="shared" ref="BO152:BO168" si="398">IF(AND(ISNUMBER($BA152),ISNUMBER(BE152)),IF($BA152=0,0,BE152/$BA152),"")</f>
        <v>7.9241708711731085E-2</v>
      </c>
      <c r="BP152" s="186">
        <f t="shared" ref="BP152:BP168" si="399">IF(AND(ISNUMBER($BA152),ISNUMBER(BF152)),IF($BA152=0,0,BF152/$BA152),"")</f>
        <v>0</v>
      </c>
      <c r="BQ152" s="187">
        <f t="shared" ref="BQ152:BQ168" si="400">IF(AND(ISNUMBER($BA152),ISNUMBER(BG152)),IF($BA152=0,0,BG152/$BA152),"")</f>
        <v>6.1647829042387699E-2</v>
      </c>
      <c r="BR152" s="188">
        <f t="shared" ref="BR152:BR168" si="401">IF(AND(ISNUMBER($BA152),ISNUMBER(BH152)),IF($BA152=0,0,BH152/$BA152),"")</f>
        <v>5.8142156549024791E-2</v>
      </c>
      <c r="BS152" s="188">
        <f t="shared" ref="BS152:BS168" si="402">IF(AND(ISNUMBER($BA152),ISNUMBER(BI152)),IF($BA152=0,0,BI152/$BA152),"")</f>
        <v>0</v>
      </c>
      <c r="BT152" s="188">
        <f t="shared" ref="BT152:BT168" si="403">IF(AND(ISNUMBER($BA152),ISNUMBER(BJ152)),IF($BA152=0,0,BJ152/$BA152),"")</f>
        <v>3.5059004846853562E-3</v>
      </c>
      <c r="BU152" s="251">
        <f t="shared" ref="BU152:BU168" si="404">IF(AND(ISNUMBER($BA152),ISNUMBER(BK152)),IF($BA152=0,0,BK152/$BA152),"")</f>
        <v>1.2435339352212082E-3</v>
      </c>
      <c r="BX152" s="447">
        <v>2023</v>
      </c>
      <c r="BY152" s="134" t="s">
        <v>13</v>
      </c>
      <c r="BZ152" s="142">
        <v>2992.1050000000018</v>
      </c>
      <c r="CA152" s="143">
        <v>2597.288000000005</v>
      </c>
      <c r="CB152" s="144">
        <v>373.6049999999999</v>
      </c>
      <c r="CC152" s="145">
        <v>231.886</v>
      </c>
      <c r="CD152" s="146">
        <v>231.886</v>
      </c>
      <c r="CE152" s="146">
        <v>0</v>
      </c>
      <c r="CF152" s="147">
        <v>141.71800000000005</v>
      </c>
      <c r="CG152" s="148">
        <v>141.71600000000004</v>
      </c>
      <c r="CH152" s="148">
        <v>0</v>
      </c>
      <c r="CI152" s="148">
        <v>2E-3</v>
      </c>
      <c r="CJ152" s="266">
        <v>0</v>
      </c>
      <c r="CK152" s="259">
        <f t="shared" ref="CK152:CK168" si="405">IF(AND(ISNUMBER($BZ152),ISNUMBER(CA152)),IF($BZ152=0,0,CA152/$BZ152),"")</f>
        <v>0.86804707722489804</v>
      </c>
      <c r="CL152" s="184">
        <f t="shared" ref="CL152:CL168" si="406">IF(AND(ISNUMBER($BZ152),ISNUMBER(CB152)),IF($BZ152=0,0,CB152/$BZ152),"")</f>
        <v>0.12486359937234812</v>
      </c>
      <c r="CM152" s="185">
        <f t="shared" ref="CM152:CM168" si="407">IF(AND(ISNUMBER($BZ152),ISNUMBER(CC152)),IF($BZ152=0,0,CC152/$BZ152),"")</f>
        <v>7.7499285619989894E-2</v>
      </c>
      <c r="CN152" s="186">
        <f t="shared" ref="CN152:CN168" si="408">IF(AND(ISNUMBER($BZ152),ISNUMBER(CD152)),IF($BZ152=0,0,CD152/$BZ152),"")</f>
        <v>7.7499285619989894E-2</v>
      </c>
      <c r="CO152" s="186">
        <f t="shared" ref="CO152:CO168" si="409">IF(AND(ISNUMBER($BZ152),ISNUMBER(CE152)),IF($BZ152=0,0,CE152/$BZ152),"")</f>
        <v>0</v>
      </c>
      <c r="CP152" s="187">
        <f t="shared" ref="CP152:CP168" si="410">IF(AND(ISNUMBER($BZ152),ISNUMBER(CF152)),IF($BZ152=0,0,CF152/$BZ152),"")</f>
        <v>4.7363979539488073E-2</v>
      </c>
      <c r="CQ152" s="188">
        <f t="shared" ref="CQ152:CQ168" si="411">IF(AND(ISNUMBER($BZ152),ISNUMBER(CG152)),IF($BZ152=0,0,CG152/$BZ152),"")</f>
        <v>4.7363311113747662E-2</v>
      </c>
      <c r="CR152" s="188">
        <f t="shared" ref="CR152:CR168" si="412">IF(AND(ISNUMBER($BZ152),ISNUMBER(CH152)),IF($BZ152=0,0,CH152/$BZ152),"")</f>
        <v>0</v>
      </c>
      <c r="CS152" s="188">
        <f t="shared" ref="CS152:CS168" si="413">IF(AND(ISNUMBER($BZ152),ISNUMBER(CI152)),IF($BZ152=0,0,CI152/$BZ152),"")</f>
        <v>6.6842574040683693E-7</v>
      </c>
      <c r="CT152" s="251">
        <f t="shared" ref="CT152:CT168" si="414">IF(AND(ISNUMBER($BZ152),ISNUMBER(CJ152)),IF($BZ152=0,0,CJ152/$BZ152),"")</f>
        <v>0</v>
      </c>
      <c r="CW152" s="450">
        <v>2023</v>
      </c>
      <c r="CX152" s="134" t="s">
        <v>13</v>
      </c>
      <c r="CY152" s="142"/>
      <c r="CZ152" s="143"/>
      <c r="DA152" s="144"/>
      <c r="DB152" s="145"/>
      <c r="DC152" s="146"/>
      <c r="DD152" s="146"/>
      <c r="DE152" s="147"/>
      <c r="DF152" s="148"/>
      <c r="DG152" s="148"/>
      <c r="DH152" s="148"/>
      <c r="DI152" s="266"/>
      <c r="DJ152" s="259" t="str">
        <f t="shared" ref="DJ152:DJ168" si="415">IF(AND(ISNUMBER($CY152),ISNUMBER(CZ152)),IF($CY152=0,0,CZ152/$CY152),"")</f>
        <v/>
      </c>
      <c r="DK152" s="184" t="str">
        <f t="shared" ref="DK152:DK168" si="416">IF(AND(ISNUMBER($CY152),ISNUMBER(DA152)),IF($CY152=0,0,DA152/$CY152),"")</f>
        <v/>
      </c>
      <c r="DL152" s="185" t="str">
        <f t="shared" ref="DL152:DL168" si="417">IF(AND(ISNUMBER($CY152),ISNUMBER(DB152)),IF($CY152=0,0,DB152/$CY152),"")</f>
        <v/>
      </c>
      <c r="DM152" s="186" t="str">
        <f t="shared" ref="DM152:DM168" si="418">IF(AND(ISNUMBER($CY152),ISNUMBER(DC152)),IF($CY152=0,0,DC152/$CY152),"")</f>
        <v/>
      </c>
      <c r="DN152" s="186" t="str">
        <f t="shared" ref="DN152:DN168" si="419">IF(AND(ISNUMBER($CY152),ISNUMBER(DD152)),IF($CY152=0,0,DD152/$CY152),"")</f>
        <v/>
      </c>
      <c r="DO152" s="187" t="str">
        <f t="shared" ref="DO152:DO168" si="420">IF(AND(ISNUMBER($CY152),ISNUMBER(DE152)),IF($CY152=0,0,DE152/$CY152),"")</f>
        <v/>
      </c>
      <c r="DP152" s="188" t="str">
        <f t="shared" ref="DP152:DP168" si="421">IF(AND(ISNUMBER($CY152),ISNUMBER(DF152)),IF($CY152=0,0,DF152/$CY152),"")</f>
        <v/>
      </c>
      <c r="DQ152" s="188" t="str">
        <f t="shared" ref="DQ152:DQ168" si="422">IF(AND(ISNUMBER($CY152),ISNUMBER(DG152)),IF($CY152=0,0,DG152/$CY152),"")</f>
        <v/>
      </c>
      <c r="DR152" s="188" t="str">
        <f t="shared" ref="DR152:DR168" si="423">IF(AND(ISNUMBER($CY152),ISNUMBER(DH152)),IF($CY152=0,0,DH152/$CY152),"")</f>
        <v/>
      </c>
      <c r="DS152" s="251" t="str">
        <f t="shared" ref="DS152:DS168" si="424">IF(AND(ISNUMBER($CY152),ISNUMBER(DI152)),IF($CY152=0,0,DI152/$CY152),"")</f>
        <v/>
      </c>
      <c r="DV152" s="450">
        <v>2023</v>
      </c>
      <c r="DW152" s="134" t="s">
        <v>13</v>
      </c>
      <c r="DX152" s="142">
        <v>2992.1050000000018</v>
      </c>
      <c r="DY152" s="143">
        <v>2597.288000000005</v>
      </c>
      <c r="DZ152" s="144">
        <v>373.6049999999999</v>
      </c>
      <c r="EA152" s="145">
        <v>231.886</v>
      </c>
      <c r="EB152" s="146">
        <v>231.886</v>
      </c>
      <c r="EC152" s="146">
        <v>0</v>
      </c>
      <c r="ED152" s="147">
        <v>141.71800000000005</v>
      </c>
      <c r="EE152" s="148">
        <v>141.71600000000004</v>
      </c>
      <c r="EF152" s="148">
        <v>0</v>
      </c>
      <c r="EG152" s="148">
        <v>2E-3</v>
      </c>
      <c r="EH152" s="266">
        <v>0</v>
      </c>
      <c r="EI152" s="259">
        <f t="shared" ref="EI152:EI168" si="425">IF(AND(ISNUMBER($DX152),ISNUMBER(DY152)),IF($DX152=0,0,DY152/$DX152),"")</f>
        <v>0.86804707722489804</v>
      </c>
      <c r="EJ152" s="184">
        <f t="shared" ref="EJ152:EJ168" si="426">IF(AND(ISNUMBER($DX152),ISNUMBER(DZ152)),IF($DX152=0,0,DZ152/$DX152),"")</f>
        <v>0.12486359937234812</v>
      </c>
      <c r="EK152" s="185">
        <f t="shared" ref="EK152:EK168" si="427">IF(AND(ISNUMBER($DX152),ISNUMBER(EA152)),IF($DX152=0,0,EA152/$DX152),"")</f>
        <v>7.7499285619989894E-2</v>
      </c>
      <c r="EL152" s="186">
        <f t="shared" ref="EL152:EL168" si="428">IF(AND(ISNUMBER($DX152),ISNUMBER(EB152)),IF($DX152=0,0,EB152/$DX152),"")</f>
        <v>7.7499285619989894E-2</v>
      </c>
      <c r="EM152" s="186">
        <f t="shared" ref="EM152:EM168" si="429">IF(AND(ISNUMBER($DX152),ISNUMBER(EC152)),IF($DX152=0,0,EC152/$DX152),"")</f>
        <v>0</v>
      </c>
      <c r="EN152" s="187">
        <f t="shared" ref="EN152:EN168" si="430">IF(AND(ISNUMBER($DX152),ISNUMBER(ED152)),IF($DX152=0,0,ED152/$DX152),"")</f>
        <v>4.7363979539488073E-2</v>
      </c>
      <c r="EO152" s="188">
        <f t="shared" ref="EO152:EO168" si="431">IF(AND(ISNUMBER($DX152),ISNUMBER(EE152)),IF($DX152=0,0,EE152/$DX152),"")</f>
        <v>4.7363311113747662E-2</v>
      </c>
      <c r="EP152" s="188">
        <f t="shared" ref="EP152:EP168" si="432">IF(AND(ISNUMBER($DX152),ISNUMBER(EF152)),IF($DX152=0,0,EF152/$DX152),"")</f>
        <v>0</v>
      </c>
      <c r="EQ152" s="188">
        <f t="shared" ref="EQ152:EQ168" si="433">IF(AND(ISNUMBER($DX152),ISNUMBER(EG152)),IF($DX152=0,0,EG152/$DX152),"")</f>
        <v>6.6842574040683693E-7</v>
      </c>
      <c r="ER152" s="251">
        <f t="shared" ref="ER152:ER168" si="434">IF(AND(ISNUMBER($DX152),ISNUMBER(EH152)),IF($DX152=0,0,EH152/$DX152),"")</f>
        <v>0</v>
      </c>
    </row>
    <row r="153" spans="1:148">
      <c r="A153" s="448"/>
      <c r="B153" s="130" t="s">
        <v>14</v>
      </c>
      <c r="C153" s="149">
        <v>1447704.0550000921</v>
      </c>
      <c r="D153" s="150">
        <v>1362622.8730000977</v>
      </c>
      <c r="E153" s="151">
        <v>80699.284999999421</v>
      </c>
      <c r="F153" s="152">
        <v>51476.219999999579</v>
      </c>
      <c r="G153" s="153">
        <v>51476.219999999579</v>
      </c>
      <c r="H153" s="153">
        <v>0</v>
      </c>
      <c r="I153" s="154">
        <v>29223.357999999997</v>
      </c>
      <c r="J153" s="155">
        <v>18502.983000000164</v>
      </c>
      <c r="K153" s="155">
        <v>111.24299999999995</v>
      </c>
      <c r="L153" s="155">
        <v>10609.411000000026</v>
      </c>
      <c r="M153" s="267">
        <v>153.61599999999999</v>
      </c>
      <c r="N153" s="260">
        <f t="shared" si="375"/>
        <v>0.94123026615409389</v>
      </c>
      <c r="O153" s="189">
        <f t="shared" si="376"/>
        <v>5.5742943263355223E-2</v>
      </c>
      <c r="P153" s="190">
        <f t="shared" si="377"/>
        <v>3.5557142927251317E-2</v>
      </c>
      <c r="Q153" s="191">
        <f t="shared" si="378"/>
        <v>3.5557142927251317E-2</v>
      </c>
      <c r="R153" s="191">
        <f t="shared" si="379"/>
        <v>0</v>
      </c>
      <c r="S153" s="192">
        <f t="shared" si="380"/>
        <v>2.0186002725535043E-2</v>
      </c>
      <c r="T153" s="193">
        <f t="shared" si="381"/>
        <v>1.2780915364638518E-2</v>
      </c>
      <c r="U153" s="193">
        <f t="shared" si="382"/>
        <v>7.6840981149281141E-5</v>
      </c>
      <c r="V153" s="193">
        <f t="shared" si="383"/>
        <v>7.3284390986936556E-3</v>
      </c>
      <c r="W153" s="252">
        <f t="shared" si="384"/>
        <v>1.061100847714281E-4</v>
      </c>
      <c r="Z153" s="448"/>
      <c r="AA153" s="130" t="s">
        <v>14</v>
      </c>
      <c r="AB153" s="149">
        <v>1144738.2530000554</v>
      </c>
      <c r="AC153" s="150">
        <v>1086183.2830000629</v>
      </c>
      <c r="AD153" s="151">
        <v>55615.891000000353</v>
      </c>
      <c r="AE153" s="152">
        <v>31827.791000000034</v>
      </c>
      <c r="AF153" s="153">
        <v>31827.791000000034</v>
      </c>
      <c r="AG153" s="153">
        <v>0</v>
      </c>
      <c r="AH153" s="154">
        <v>23788.299999999948</v>
      </c>
      <c r="AI153" s="155">
        <v>15236.785000000142</v>
      </c>
      <c r="AJ153" s="155">
        <v>111.24299999999995</v>
      </c>
      <c r="AK153" s="155">
        <v>8440.5430000000106</v>
      </c>
      <c r="AL153" s="267">
        <v>32.816000000000003</v>
      </c>
      <c r="AM153" s="260">
        <f t="shared" si="385"/>
        <v>0.94884859499843266</v>
      </c>
      <c r="AN153" s="189">
        <f t="shared" si="386"/>
        <v>4.8583936855648747E-2</v>
      </c>
      <c r="AO153" s="190">
        <f t="shared" si="387"/>
        <v>2.780355327218937E-2</v>
      </c>
      <c r="AP153" s="191">
        <f t="shared" si="388"/>
        <v>2.780355327218937E-2</v>
      </c>
      <c r="AQ153" s="191">
        <f t="shared" si="389"/>
        <v>0</v>
      </c>
      <c r="AR153" s="192">
        <f t="shared" si="390"/>
        <v>2.0780558295887399E-2</v>
      </c>
      <c r="AS153" s="193">
        <f t="shared" si="391"/>
        <v>1.3310278537533422E-2</v>
      </c>
      <c r="AT153" s="193">
        <f t="shared" si="392"/>
        <v>9.717767333140266E-5</v>
      </c>
      <c r="AU153" s="193">
        <f t="shared" si="393"/>
        <v>7.3733388203631577E-3</v>
      </c>
      <c r="AV153" s="252">
        <f t="shared" si="394"/>
        <v>2.8666815242696721E-5</v>
      </c>
      <c r="AY153" s="448"/>
      <c r="AZ153" s="130" t="s">
        <v>14</v>
      </c>
      <c r="BA153" s="149">
        <v>302965.80199999595</v>
      </c>
      <c r="BB153" s="150">
        <v>276439.58999999717</v>
      </c>
      <c r="BC153" s="151">
        <v>25083.394000000051</v>
      </c>
      <c r="BD153" s="152">
        <v>19648.429000000018</v>
      </c>
      <c r="BE153" s="153">
        <v>19648.429000000018</v>
      </c>
      <c r="BF153" s="153">
        <v>0</v>
      </c>
      <c r="BG153" s="154">
        <v>5435.0580000000091</v>
      </c>
      <c r="BH153" s="155">
        <v>3266.1980000000044</v>
      </c>
      <c r="BI153" s="155">
        <v>0</v>
      </c>
      <c r="BJ153" s="155">
        <v>2168.8680000000036</v>
      </c>
      <c r="BK153" s="267">
        <v>120.80000000000004</v>
      </c>
      <c r="BL153" s="260">
        <f t="shared" si="395"/>
        <v>0.91244486399161606</v>
      </c>
      <c r="BM153" s="189">
        <f t="shared" si="396"/>
        <v>8.279282293385834E-2</v>
      </c>
      <c r="BN153" s="190">
        <f t="shared" si="397"/>
        <v>6.4853620013523114E-2</v>
      </c>
      <c r="BO153" s="191">
        <f t="shared" si="398"/>
        <v>6.4853620013523114E-2</v>
      </c>
      <c r="BP153" s="191">
        <f t="shared" si="399"/>
        <v>0</v>
      </c>
      <c r="BQ153" s="192">
        <f t="shared" si="400"/>
        <v>1.793950988567377E-2</v>
      </c>
      <c r="BR153" s="193">
        <f t="shared" si="401"/>
        <v>1.0780748118891808E-2</v>
      </c>
      <c r="BS153" s="193">
        <f t="shared" si="402"/>
        <v>0</v>
      </c>
      <c r="BT153" s="193">
        <f t="shared" si="403"/>
        <v>7.158788172402483E-3</v>
      </c>
      <c r="BU153" s="252">
        <f t="shared" si="404"/>
        <v>3.9872486994423767E-4</v>
      </c>
      <c r="BX153" s="448"/>
      <c r="BY153" s="130" t="s">
        <v>14</v>
      </c>
      <c r="BZ153" s="149">
        <v>4720.9289999999992</v>
      </c>
      <c r="CA153" s="150">
        <v>4407.806999999998</v>
      </c>
      <c r="CB153" s="151">
        <v>268.09200000000004</v>
      </c>
      <c r="CC153" s="152">
        <v>245.57899999999989</v>
      </c>
      <c r="CD153" s="153">
        <v>245.57899999999989</v>
      </c>
      <c r="CE153" s="153">
        <v>0</v>
      </c>
      <c r="CF153" s="154">
        <v>22.512999999999998</v>
      </c>
      <c r="CG153" s="155">
        <v>0</v>
      </c>
      <c r="CH153" s="155">
        <v>0</v>
      </c>
      <c r="CI153" s="155">
        <v>22.512999999999998</v>
      </c>
      <c r="CJ153" s="267">
        <v>0.70799999999999996</v>
      </c>
      <c r="CK153" s="260">
        <f t="shared" si="405"/>
        <v>0.93367364770789796</v>
      </c>
      <c r="CL153" s="189">
        <f t="shared" si="406"/>
        <v>5.6787975417550249E-2</v>
      </c>
      <c r="CM153" s="190">
        <f t="shared" si="407"/>
        <v>5.2019210625705227E-2</v>
      </c>
      <c r="CN153" s="191">
        <f t="shared" si="408"/>
        <v>5.2019210625705227E-2</v>
      </c>
      <c r="CO153" s="191">
        <f t="shared" si="409"/>
        <v>0</v>
      </c>
      <c r="CP153" s="192">
        <f t="shared" si="410"/>
        <v>4.7687647918449949E-3</v>
      </c>
      <c r="CQ153" s="193">
        <f t="shared" si="411"/>
        <v>0</v>
      </c>
      <c r="CR153" s="193">
        <f t="shared" si="412"/>
        <v>0</v>
      </c>
      <c r="CS153" s="193">
        <f t="shared" si="413"/>
        <v>4.7687647918449949E-3</v>
      </c>
      <c r="CT153" s="252">
        <f t="shared" si="414"/>
        <v>1.4997048250460875E-4</v>
      </c>
      <c r="CW153" s="451"/>
      <c r="CX153" s="130" t="s">
        <v>14</v>
      </c>
      <c r="CY153" s="149"/>
      <c r="CZ153" s="150"/>
      <c r="DA153" s="151"/>
      <c r="DB153" s="152"/>
      <c r="DC153" s="153"/>
      <c r="DD153" s="153"/>
      <c r="DE153" s="154"/>
      <c r="DF153" s="155"/>
      <c r="DG153" s="155"/>
      <c r="DH153" s="155"/>
      <c r="DI153" s="267"/>
      <c r="DJ153" s="260" t="str">
        <f t="shared" si="415"/>
        <v/>
      </c>
      <c r="DK153" s="189" t="str">
        <f t="shared" si="416"/>
        <v/>
      </c>
      <c r="DL153" s="190" t="str">
        <f t="shared" si="417"/>
        <v/>
      </c>
      <c r="DM153" s="191" t="str">
        <f t="shared" si="418"/>
        <v/>
      </c>
      <c r="DN153" s="191" t="str">
        <f t="shared" si="419"/>
        <v/>
      </c>
      <c r="DO153" s="192" t="str">
        <f t="shared" si="420"/>
        <v/>
      </c>
      <c r="DP153" s="193" t="str">
        <f t="shared" si="421"/>
        <v/>
      </c>
      <c r="DQ153" s="193" t="str">
        <f t="shared" si="422"/>
        <v/>
      </c>
      <c r="DR153" s="193" t="str">
        <f t="shared" si="423"/>
        <v/>
      </c>
      <c r="DS153" s="252" t="str">
        <f t="shared" si="424"/>
        <v/>
      </c>
      <c r="DV153" s="451"/>
      <c r="DW153" s="130" t="s">
        <v>14</v>
      </c>
      <c r="DX153" s="149">
        <v>4720.9289999999992</v>
      </c>
      <c r="DY153" s="150">
        <v>4407.806999999998</v>
      </c>
      <c r="DZ153" s="151">
        <v>268.09200000000004</v>
      </c>
      <c r="EA153" s="152">
        <v>245.57899999999989</v>
      </c>
      <c r="EB153" s="153">
        <v>245.57899999999989</v>
      </c>
      <c r="EC153" s="153">
        <v>0</v>
      </c>
      <c r="ED153" s="154">
        <v>22.512999999999998</v>
      </c>
      <c r="EE153" s="155">
        <v>0</v>
      </c>
      <c r="EF153" s="155">
        <v>0</v>
      </c>
      <c r="EG153" s="155">
        <v>22.512999999999998</v>
      </c>
      <c r="EH153" s="267">
        <v>0.70799999999999996</v>
      </c>
      <c r="EI153" s="260">
        <f t="shared" si="425"/>
        <v>0.93367364770789796</v>
      </c>
      <c r="EJ153" s="189">
        <f t="shared" si="426"/>
        <v>5.6787975417550249E-2</v>
      </c>
      <c r="EK153" s="190">
        <f t="shared" si="427"/>
        <v>5.2019210625705227E-2</v>
      </c>
      <c r="EL153" s="191">
        <f t="shared" si="428"/>
        <v>5.2019210625705227E-2</v>
      </c>
      <c r="EM153" s="191">
        <f t="shared" si="429"/>
        <v>0</v>
      </c>
      <c r="EN153" s="192">
        <f t="shared" si="430"/>
        <v>4.7687647918449949E-3</v>
      </c>
      <c r="EO153" s="193">
        <f t="shared" si="431"/>
        <v>0</v>
      </c>
      <c r="EP153" s="193">
        <f t="shared" si="432"/>
        <v>0</v>
      </c>
      <c r="EQ153" s="193">
        <f t="shared" si="433"/>
        <v>4.7687647918449949E-3</v>
      </c>
      <c r="ER153" s="252">
        <f t="shared" si="434"/>
        <v>1.4997048250460875E-4</v>
      </c>
    </row>
    <row r="154" spans="1:148">
      <c r="A154" s="448"/>
      <c r="B154" s="131" t="s">
        <v>15</v>
      </c>
      <c r="C154" s="156">
        <v>1405751.9140000029</v>
      </c>
      <c r="D154" s="157">
        <v>1303066.0960000276</v>
      </c>
      <c r="E154" s="158">
        <v>96843.339999999196</v>
      </c>
      <c r="F154" s="159">
        <v>53243.114999999721</v>
      </c>
      <c r="G154" s="160">
        <v>53243.114999999721</v>
      </c>
      <c r="H154" s="160">
        <v>0</v>
      </c>
      <c r="I154" s="161">
        <v>43600.418999999631</v>
      </c>
      <c r="J154" s="162">
        <v>40912.003999999833</v>
      </c>
      <c r="K154" s="162">
        <v>20.278999999999996</v>
      </c>
      <c r="L154" s="162">
        <v>2668.1900000000073</v>
      </c>
      <c r="M154" s="268">
        <v>170.16999999999996</v>
      </c>
      <c r="N154" s="261">
        <f t="shared" si="375"/>
        <v>0.92695310105764861</v>
      </c>
      <c r="O154" s="194">
        <f t="shared" si="376"/>
        <v>6.8890775844249713E-2</v>
      </c>
      <c r="P154" s="195">
        <f t="shared" si="377"/>
        <v>3.7875185848759665E-2</v>
      </c>
      <c r="Q154" s="196">
        <f t="shared" si="378"/>
        <v>3.7875185848759665E-2</v>
      </c>
      <c r="R154" s="196">
        <f t="shared" si="379"/>
        <v>0</v>
      </c>
      <c r="S154" s="197">
        <f t="shared" si="380"/>
        <v>3.1015727999926124E-2</v>
      </c>
      <c r="T154" s="198">
        <f t="shared" si="381"/>
        <v>2.91032888467401E-2</v>
      </c>
      <c r="U154" s="198">
        <f t="shared" si="382"/>
        <v>1.4425731736901589E-5</v>
      </c>
      <c r="V154" s="198">
        <f t="shared" si="383"/>
        <v>1.8980518350551589E-3</v>
      </c>
      <c r="W154" s="253">
        <f t="shared" si="384"/>
        <v>1.2105265396067574E-4</v>
      </c>
      <c r="Z154" s="448"/>
      <c r="AA154" s="131" t="s">
        <v>15</v>
      </c>
      <c r="AB154" s="156">
        <v>1185073.4950000034</v>
      </c>
      <c r="AC154" s="157">
        <v>1108174.6969999885</v>
      </c>
      <c r="AD154" s="158">
        <v>72381.51799999956</v>
      </c>
      <c r="AE154" s="159">
        <v>38056.320000000211</v>
      </c>
      <c r="AF154" s="160">
        <v>38056.320000000211</v>
      </c>
      <c r="AG154" s="160">
        <v>0</v>
      </c>
      <c r="AH154" s="161">
        <v>34325.313000000213</v>
      </c>
      <c r="AI154" s="162">
        <v>32658.686000000074</v>
      </c>
      <c r="AJ154" s="162">
        <v>20.278999999999996</v>
      </c>
      <c r="AK154" s="162">
        <v>1646.4019999999955</v>
      </c>
      <c r="AL154" s="268">
        <v>129.40300000000002</v>
      </c>
      <c r="AM154" s="261">
        <f t="shared" si="385"/>
        <v>0.93511052409452911</v>
      </c>
      <c r="AN154" s="194">
        <f t="shared" si="386"/>
        <v>6.1077661685446233E-2</v>
      </c>
      <c r="AO154" s="195">
        <f t="shared" si="387"/>
        <v>3.211304628832333E-2</v>
      </c>
      <c r="AP154" s="196">
        <f t="shared" si="388"/>
        <v>3.211304628832333E-2</v>
      </c>
      <c r="AQ154" s="196">
        <f t="shared" si="389"/>
        <v>0</v>
      </c>
      <c r="AR154" s="197">
        <f t="shared" si="390"/>
        <v>2.896471243751858E-2</v>
      </c>
      <c r="AS154" s="198">
        <f t="shared" si="391"/>
        <v>2.7558363373910395E-2</v>
      </c>
      <c r="AT154" s="198">
        <f t="shared" si="392"/>
        <v>1.7112018862593783E-5</v>
      </c>
      <c r="AU154" s="198">
        <f t="shared" si="393"/>
        <v>1.3892826115396251E-3</v>
      </c>
      <c r="AV154" s="253">
        <f t="shared" si="394"/>
        <v>1.0919407154574802E-4</v>
      </c>
      <c r="AY154" s="448"/>
      <c r="AZ154" s="131" t="s">
        <v>15</v>
      </c>
      <c r="BA154" s="156">
        <v>220678.41900000395</v>
      </c>
      <c r="BB154" s="157">
        <v>194891.39900000475</v>
      </c>
      <c r="BC154" s="158">
        <v>24461.822000000218</v>
      </c>
      <c r="BD154" s="159">
        <v>15186.794999999967</v>
      </c>
      <c r="BE154" s="160">
        <v>15186.794999999967</v>
      </c>
      <c r="BF154" s="160">
        <v>0</v>
      </c>
      <c r="BG154" s="161">
        <v>9275.1060000000416</v>
      </c>
      <c r="BH154" s="162">
        <v>8253.3180000000248</v>
      </c>
      <c r="BI154" s="162">
        <v>0</v>
      </c>
      <c r="BJ154" s="162">
        <v>1021.7880000000006</v>
      </c>
      <c r="BK154" s="268">
        <v>40.767000000000003</v>
      </c>
      <c r="BL154" s="261">
        <f t="shared" si="395"/>
        <v>0.88314661616277601</v>
      </c>
      <c r="BM154" s="194">
        <f t="shared" si="396"/>
        <v>0.11084827465616283</v>
      </c>
      <c r="BN154" s="195">
        <f t="shared" si="397"/>
        <v>6.881866867099358E-2</v>
      </c>
      <c r="BO154" s="196">
        <f t="shared" si="398"/>
        <v>6.881866867099358E-2</v>
      </c>
      <c r="BP154" s="196">
        <f t="shared" si="399"/>
        <v>0</v>
      </c>
      <c r="BQ154" s="197">
        <f t="shared" si="400"/>
        <v>4.2029963972144806E-2</v>
      </c>
      <c r="BR154" s="198">
        <f t="shared" si="401"/>
        <v>3.7399751354933702E-2</v>
      </c>
      <c r="BS154" s="198">
        <f t="shared" si="402"/>
        <v>0</v>
      </c>
      <c r="BT154" s="198">
        <f t="shared" si="403"/>
        <v>4.6302126172110296E-3</v>
      </c>
      <c r="BU154" s="253">
        <f t="shared" si="404"/>
        <v>1.8473487432406916E-4</v>
      </c>
      <c r="BX154" s="448"/>
      <c r="BY154" s="131" t="s">
        <v>15</v>
      </c>
      <c r="BZ154" s="156">
        <v>10506.245999999997</v>
      </c>
      <c r="CA154" s="157">
        <v>9623.743000000004</v>
      </c>
      <c r="CB154" s="158">
        <v>755.42999999999915</v>
      </c>
      <c r="CC154" s="159">
        <v>529.48999999999955</v>
      </c>
      <c r="CD154" s="160">
        <v>529.48999999999955</v>
      </c>
      <c r="CE154" s="160">
        <v>0</v>
      </c>
      <c r="CF154" s="161">
        <v>225.94299999999998</v>
      </c>
      <c r="CG154" s="162">
        <v>133.53199999999998</v>
      </c>
      <c r="CH154" s="162">
        <v>0</v>
      </c>
      <c r="CI154" s="162">
        <v>92.411000000000001</v>
      </c>
      <c r="CJ154" s="268">
        <v>6.4449999999999994</v>
      </c>
      <c r="CK154" s="261">
        <f t="shared" si="405"/>
        <v>0.91600206201149359</v>
      </c>
      <c r="CL154" s="194">
        <f t="shared" si="406"/>
        <v>7.1902942306890524E-2</v>
      </c>
      <c r="CM154" s="195">
        <f t="shared" si="407"/>
        <v>5.0397639651689072E-2</v>
      </c>
      <c r="CN154" s="196">
        <f t="shared" si="408"/>
        <v>5.0397639651689072E-2</v>
      </c>
      <c r="CO154" s="196">
        <f t="shared" si="409"/>
        <v>0</v>
      </c>
      <c r="CP154" s="197">
        <f t="shared" si="410"/>
        <v>2.1505588199629062E-2</v>
      </c>
      <c r="CQ154" s="198">
        <f t="shared" si="411"/>
        <v>1.2709772834178831E-2</v>
      </c>
      <c r="CR154" s="198">
        <f t="shared" si="412"/>
        <v>0</v>
      </c>
      <c r="CS154" s="198">
        <f t="shared" si="413"/>
        <v>8.7958153654502311E-3</v>
      </c>
      <c r="CT154" s="253">
        <f t="shared" si="414"/>
        <v>6.1344461190038777E-4</v>
      </c>
      <c r="CW154" s="451"/>
      <c r="CX154" s="131" t="s">
        <v>15</v>
      </c>
      <c r="CY154" s="156"/>
      <c r="CZ154" s="157"/>
      <c r="DA154" s="158"/>
      <c r="DB154" s="159"/>
      <c r="DC154" s="160"/>
      <c r="DD154" s="160"/>
      <c r="DE154" s="161"/>
      <c r="DF154" s="162"/>
      <c r="DG154" s="162"/>
      <c r="DH154" s="162"/>
      <c r="DI154" s="268"/>
      <c r="DJ154" s="261" t="str">
        <f t="shared" si="415"/>
        <v/>
      </c>
      <c r="DK154" s="194" t="str">
        <f t="shared" si="416"/>
        <v/>
      </c>
      <c r="DL154" s="195" t="str">
        <f t="shared" si="417"/>
        <v/>
      </c>
      <c r="DM154" s="196" t="str">
        <f t="shared" si="418"/>
        <v/>
      </c>
      <c r="DN154" s="196" t="str">
        <f t="shared" si="419"/>
        <v/>
      </c>
      <c r="DO154" s="197" t="str">
        <f t="shared" si="420"/>
        <v/>
      </c>
      <c r="DP154" s="198" t="str">
        <f t="shared" si="421"/>
        <v/>
      </c>
      <c r="DQ154" s="198" t="str">
        <f t="shared" si="422"/>
        <v/>
      </c>
      <c r="DR154" s="198" t="str">
        <f t="shared" si="423"/>
        <v/>
      </c>
      <c r="DS154" s="253" t="str">
        <f t="shared" si="424"/>
        <v/>
      </c>
      <c r="DV154" s="451"/>
      <c r="DW154" s="131" t="s">
        <v>15</v>
      </c>
      <c r="DX154" s="156">
        <v>10506.245999999997</v>
      </c>
      <c r="DY154" s="157">
        <v>9623.743000000004</v>
      </c>
      <c r="DZ154" s="158">
        <v>755.42999999999915</v>
      </c>
      <c r="EA154" s="159">
        <v>529.48999999999955</v>
      </c>
      <c r="EB154" s="160">
        <v>529.48999999999955</v>
      </c>
      <c r="EC154" s="160">
        <v>0</v>
      </c>
      <c r="ED154" s="161">
        <v>225.94299999999998</v>
      </c>
      <c r="EE154" s="162">
        <v>133.53199999999998</v>
      </c>
      <c r="EF154" s="162">
        <v>0</v>
      </c>
      <c r="EG154" s="162">
        <v>92.411000000000001</v>
      </c>
      <c r="EH154" s="268">
        <v>6.4449999999999994</v>
      </c>
      <c r="EI154" s="261">
        <f t="shared" si="425"/>
        <v>0.91600206201149359</v>
      </c>
      <c r="EJ154" s="194">
        <f t="shared" si="426"/>
        <v>7.1902942306890524E-2</v>
      </c>
      <c r="EK154" s="195">
        <f t="shared" si="427"/>
        <v>5.0397639651689072E-2</v>
      </c>
      <c r="EL154" s="196">
        <f t="shared" si="428"/>
        <v>5.0397639651689072E-2</v>
      </c>
      <c r="EM154" s="196">
        <f t="shared" si="429"/>
        <v>0</v>
      </c>
      <c r="EN154" s="197">
        <f t="shared" si="430"/>
        <v>2.1505588199629062E-2</v>
      </c>
      <c r="EO154" s="198">
        <f t="shared" si="431"/>
        <v>1.2709772834178831E-2</v>
      </c>
      <c r="EP154" s="198">
        <f t="shared" si="432"/>
        <v>0</v>
      </c>
      <c r="EQ154" s="198">
        <f t="shared" si="433"/>
        <v>8.7958153654502311E-3</v>
      </c>
      <c r="ER154" s="253">
        <f t="shared" si="434"/>
        <v>6.1344461190038777E-4</v>
      </c>
    </row>
    <row r="155" spans="1:148">
      <c r="A155" s="448"/>
      <c r="B155" s="132" t="s">
        <v>16</v>
      </c>
      <c r="C155" s="163">
        <f t="shared" ref="C155:M155" si="435">IF(COUNT(C152:C154)=0,"",SUM(C152:C154))</f>
        <v>4526287.566000104</v>
      </c>
      <c r="D155" s="164">
        <f t="shared" si="435"/>
        <v>4147225.7600001432</v>
      </c>
      <c r="E155" s="165">
        <f t="shared" si="435"/>
        <v>358257.27599999501</v>
      </c>
      <c r="F155" s="166">
        <f t="shared" si="435"/>
        <v>177013.86499999874</v>
      </c>
      <c r="G155" s="167">
        <f t="shared" si="435"/>
        <v>177013.86499999874</v>
      </c>
      <c r="H155" s="167">
        <f t="shared" si="435"/>
        <v>0</v>
      </c>
      <c r="I155" s="168">
        <f t="shared" si="435"/>
        <v>181244.50099999813</v>
      </c>
      <c r="J155" s="169">
        <f t="shared" si="435"/>
        <v>159984.82499999806</v>
      </c>
      <c r="K155" s="169">
        <f t="shared" si="435"/>
        <v>647.62499999999943</v>
      </c>
      <c r="L155" s="169">
        <f t="shared" si="435"/>
        <v>20612.965999999997</v>
      </c>
      <c r="M155" s="269">
        <f t="shared" si="435"/>
        <v>846.38200000000006</v>
      </c>
      <c r="N155" s="262">
        <f t="shared" si="375"/>
        <v>0.91625326485057179</v>
      </c>
      <c r="O155" s="199">
        <f t="shared" si="376"/>
        <v>7.9150356837930258E-2</v>
      </c>
      <c r="P155" s="200">
        <f t="shared" si="377"/>
        <v>3.9107958214954185E-2</v>
      </c>
      <c r="Q155" s="201">
        <f t="shared" si="378"/>
        <v>3.9107958214954185E-2</v>
      </c>
      <c r="R155" s="201">
        <f t="shared" si="379"/>
        <v>0</v>
      </c>
      <c r="S155" s="202">
        <f t="shared" si="380"/>
        <v>4.0042639438431553E-2</v>
      </c>
      <c r="T155" s="203">
        <f t="shared" si="381"/>
        <v>3.5345704988288491E-2</v>
      </c>
      <c r="U155" s="203">
        <f t="shared" si="382"/>
        <v>1.4308083402935618E-4</v>
      </c>
      <c r="V155" s="203">
        <f t="shared" si="383"/>
        <v>4.5540557685369836E-3</v>
      </c>
      <c r="W155" s="254">
        <f t="shared" si="384"/>
        <v>1.8699253806976979E-4</v>
      </c>
      <c r="Z155" s="448"/>
      <c r="AA155" s="132" t="s">
        <v>16</v>
      </c>
      <c r="AB155" s="163">
        <f t="shared" ref="AB155:AL155" si="436">IF(COUNT(AB152:AB154)=0,"",SUM(AB152:AB154))</f>
        <v>3656138.9290000903</v>
      </c>
      <c r="AC155" s="164">
        <f t="shared" si="436"/>
        <v>3380643.7370000947</v>
      </c>
      <c r="AD155" s="165">
        <f t="shared" si="436"/>
        <v>259893.65599999944</v>
      </c>
      <c r="AE155" s="166">
        <f t="shared" si="436"/>
        <v>114721.03899999999</v>
      </c>
      <c r="AF155" s="167">
        <f t="shared" si="436"/>
        <v>114721.03899999999</v>
      </c>
      <c r="AG155" s="167">
        <f t="shared" si="436"/>
        <v>0</v>
      </c>
      <c r="AH155" s="168">
        <f t="shared" si="436"/>
        <v>145173.09199999884</v>
      </c>
      <c r="AI155" s="169">
        <f t="shared" si="436"/>
        <v>128318.79499999864</v>
      </c>
      <c r="AJ155" s="169">
        <f t="shared" si="436"/>
        <v>647.62499999999943</v>
      </c>
      <c r="AK155" s="169">
        <f t="shared" si="436"/>
        <v>16207.499999999978</v>
      </c>
      <c r="AL155" s="269">
        <f t="shared" si="436"/>
        <v>253.92500000000007</v>
      </c>
      <c r="AM155" s="262">
        <f t="shared" si="385"/>
        <v>0.9246485986036258</v>
      </c>
      <c r="AN155" s="199">
        <f t="shared" si="386"/>
        <v>7.1084184995967095E-2</v>
      </c>
      <c r="AO155" s="200">
        <f t="shared" si="387"/>
        <v>3.1377647629865862E-2</v>
      </c>
      <c r="AP155" s="201">
        <f t="shared" si="388"/>
        <v>3.1377647629865862E-2</v>
      </c>
      <c r="AQ155" s="201">
        <f t="shared" si="389"/>
        <v>0</v>
      </c>
      <c r="AR155" s="202">
        <f t="shared" si="390"/>
        <v>3.9706667284577703E-2</v>
      </c>
      <c r="AS155" s="203">
        <f t="shared" si="391"/>
        <v>3.5096804987958231E-2</v>
      </c>
      <c r="AT155" s="203">
        <f t="shared" si="392"/>
        <v>1.7713358616192328E-4</v>
      </c>
      <c r="AU155" s="203">
        <f t="shared" si="393"/>
        <v>4.4329551788756926E-3</v>
      </c>
      <c r="AV155" s="254">
        <f t="shared" si="394"/>
        <v>6.9451682480087116E-5</v>
      </c>
      <c r="AY155" s="448"/>
      <c r="AZ155" s="132" t="s">
        <v>16</v>
      </c>
      <c r="BA155" s="163">
        <f t="shared" ref="BA155:BK155" si="437">IF(COUNT(BA152:BA154)=0,"",SUM(BA152:BA154))</f>
        <v>870148.63699999452</v>
      </c>
      <c r="BB155" s="164">
        <f t="shared" si="437"/>
        <v>766582.02299999993</v>
      </c>
      <c r="BC155" s="165">
        <f t="shared" si="437"/>
        <v>98363.620000000054</v>
      </c>
      <c r="BD155" s="166">
        <f t="shared" si="437"/>
        <v>62292.826000000059</v>
      </c>
      <c r="BE155" s="167">
        <f t="shared" si="437"/>
        <v>62292.826000000059</v>
      </c>
      <c r="BF155" s="167">
        <f t="shared" si="437"/>
        <v>0</v>
      </c>
      <c r="BG155" s="168">
        <f t="shared" si="437"/>
        <v>36071.409000000109</v>
      </c>
      <c r="BH155" s="169">
        <f t="shared" si="437"/>
        <v>31666.03000000013</v>
      </c>
      <c r="BI155" s="169">
        <f t="shared" si="437"/>
        <v>0</v>
      </c>
      <c r="BJ155" s="169">
        <f t="shared" si="437"/>
        <v>4405.4660000000022</v>
      </c>
      <c r="BK155" s="269">
        <f t="shared" si="437"/>
        <v>592.45699999999999</v>
      </c>
      <c r="BL155" s="262">
        <f t="shared" si="395"/>
        <v>0.88097824946659631</v>
      </c>
      <c r="BM155" s="199">
        <f t="shared" si="396"/>
        <v>0.11304231922850289</v>
      </c>
      <c r="BN155" s="200">
        <f t="shared" si="397"/>
        <v>7.1588718698412962E-2</v>
      </c>
      <c r="BO155" s="201">
        <f t="shared" si="398"/>
        <v>7.1588718698412962E-2</v>
      </c>
      <c r="BP155" s="201">
        <f t="shared" si="399"/>
        <v>0</v>
      </c>
      <c r="BQ155" s="202">
        <f t="shared" si="400"/>
        <v>4.1454307305891162E-2</v>
      </c>
      <c r="BR155" s="203">
        <f t="shared" si="401"/>
        <v>3.6391518245865312E-2</v>
      </c>
      <c r="BS155" s="203">
        <f t="shared" si="402"/>
        <v>0</v>
      </c>
      <c r="BT155" s="203">
        <f t="shared" si="403"/>
        <v>5.062889042944085E-3</v>
      </c>
      <c r="BU155" s="254">
        <f t="shared" si="404"/>
        <v>6.8086873300475417E-4</v>
      </c>
      <c r="BX155" s="448"/>
      <c r="BY155" s="132" t="s">
        <v>16</v>
      </c>
      <c r="BZ155" s="163">
        <f t="shared" ref="BZ155:CJ155" si="438">IF(COUNT(BZ152:BZ154)=0,"",SUM(BZ152:BZ154))</f>
        <v>18219.28</v>
      </c>
      <c r="CA155" s="164">
        <f t="shared" si="438"/>
        <v>16628.838000000007</v>
      </c>
      <c r="CB155" s="165">
        <f t="shared" si="438"/>
        <v>1397.126999999999</v>
      </c>
      <c r="CC155" s="166">
        <f t="shared" si="438"/>
        <v>1006.9549999999995</v>
      </c>
      <c r="CD155" s="167">
        <f t="shared" si="438"/>
        <v>1006.9549999999995</v>
      </c>
      <c r="CE155" s="167">
        <f t="shared" si="438"/>
        <v>0</v>
      </c>
      <c r="CF155" s="168">
        <f t="shared" si="438"/>
        <v>390.17400000000004</v>
      </c>
      <c r="CG155" s="169">
        <f t="shared" si="438"/>
        <v>275.24800000000005</v>
      </c>
      <c r="CH155" s="169">
        <f t="shared" si="438"/>
        <v>0</v>
      </c>
      <c r="CI155" s="169">
        <f t="shared" si="438"/>
        <v>114.926</v>
      </c>
      <c r="CJ155" s="269">
        <f t="shared" si="438"/>
        <v>7.1529999999999996</v>
      </c>
      <c r="CK155" s="262">
        <f t="shared" si="405"/>
        <v>0.9127055514817275</v>
      </c>
      <c r="CL155" s="199">
        <f t="shared" si="406"/>
        <v>7.6683985316653519E-2</v>
      </c>
      <c r="CM155" s="200">
        <f t="shared" si="407"/>
        <v>5.5268649474622462E-2</v>
      </c>
      <c r="CN155" s="201">
        <f t="shared" si="408"/>
        <v>5.5268649474622462E-2</v>
      </c>
      <c r="CO155" s="201">
        <f t="shared" si="409"/>
        <v>0</v>
      </c>
      <c r="CP155" s="202">
        <f t="shared" si="410"/>
        <v>2.1415445615853099E-2</v>
      </c>
      <c r="CQ155" s="203">
        <f t="shared" si="411"/>
        <v>1.5107512481283567E-2</v>
      </c>
      <c r="CR155" s="203">
        <f t="shared" si="412"/>
        <v>0</v>
      </c>
      <c r="CS155" s="203">
        <f t="shared" si="413"/>
        <v>6.3079331345695334E-3</v>
      </c>
      <c r="CT155" s="254">
        <f t="shared" si="414"/>
        <v>3.9260607444421516E-4</v>
      </c>
      <c r="CW155" s="451"/>
      <c r="CX155" s="132" t="s">
        <v>16</v>
      </c>
      <c r="CY155" s="163" t="str">
        <f t="shared" ref="CY155:DI155" si="439">IF(COUNT(CY152:CY154)=0,"",SUM(CY152:CY154))</f>
        <v/>
      </c>
      <c r="CZ155" s="164" t="str">
        <f t="shared" si="439"/>
        <v/>
      </c>
      <c r="DA155" s="165" t="str">
        <f t="shared" si="439"/>
        <v/>
      </c>
      <c r="DB155" s="166" t="str">
        <f t="shared" si="439"/>
        <v/>
      </c>
      <c r="DC155" s="167" t="str">
        <f t="shared" si="439"/>
        <v/>
      </c>
      <c r="DD155" s="167" t="str">
        <f t="shared" si="439"/>
        <v/>
      </c>
      <c r="DE155" s="168" t="str">
        <f t="shared" si="439"/>
        <v/>
      </c>
      <c r="DF155" s="169" t="str">
        <f t="shared" si="439"/>
        <v/>
      </c>
      <c r="DG155" s="169" t="str">
        <f t="shared" si="439"/>
        <v/>
      </c>
      <c r="DH155" s="169" t="str">
        <f t="shared" si="439"/>
        <v/>
      </c>
      <c r="DI155" s="269" t="str">
        <f t="shared" si="439"/>
        <v/>
      </c>
      <c r="DJ155" s="262" t="str">
        <f t="shared" si="415"/>
        <v/>
      </c>
      <c r="DK155" s="199" t="str">
        <f t="shared" si="416"/>
        <v/>
      </c>
      <c r="DL155" s="200" t="str">
        <f t="shared" si="417"/>
        <v/>
      </c>
      <c r="DM155" s="201" t="str">
        <f t="shared" si="418"/>
        <v/>
      </c>
      <c r="DN155" s="201" t="str">
        <f t="shared" si="419"/>
        <v/>
      </c>
      <c r="DO155" s="202" t="str">
        <f t="shared" si="420"/>
        <v/>
      </c>
      <c r="DP155" s="203" t="str">
        <f t="shared" si="421"/>
        <v/>
      </c>
      <c r="DQ155" s="203" t="str">
        <f t="shared" si="422"/>
        <v/>
      </c>
      <c r="DR155" s="203" t="str">
        <f t="shared" si="423"/>
        <v/>
      </c>
      <c r="DS155" s="254" t="str">
        <f t="shared" si="424"/>
        <v/>
      </c>
      <c r="DV155" s="451"/>
      <c r="DW155" s="132" t="s">
        <v>16</v>
      </c>
      <c r="DX155" s="163">
        <f t="shared" ref="DX155:EH155" si="440">IF(COUNT(DX152:DX154)=0,"",SUM(DX152:DX154))</f>
        <v>18219.28</v>
      </c>
      <c r="DY155" s="164">
        <f t="shared" si="440"/>
        <v>16628.838000000007</v>
      </c>
      <c r="DZ155" s="165">
        <f t="shared" si="440"/>
        <v>1397.126999999999</v>
      </c>
      <c r="EA155" s="166">
        <f t="shared" si="440"/>
        <v>1006.9549999999995</v>
      </c>
      <c r="EB155" s="167">
        <f t="shared" si="440"/>
        <v>1006.9549999999995</v>
      </c>
      <c r="EC155" s="167">
        <f t="shared" si="440"/>
        <v>0</v>
      </c>
      <c r="ED155" s="168">
        <f t="shared" si="440"/>
        <v>390.17400000000004</v>
      </c>
      <c r="EE155" s="169">
        <f t="shared" si="440"/>
        <v>275.24800000000005</v>
      </c>
      <c r="EF155" s="169">
        <f t="shared" si="440"/>
        <v>0</v>
      </c>
      <c r="EG155" s="169">
        <f t="shared" si="440"/>
        <v>114.926</v>
      </c>
      <c r="EH155" s="269">
        <f t="shared" si="440"/>
        <v>7.1529999999999996</v>
      </c>
      <c r="EI155" s="262">
        <f t="shared" si="425"/>
        <v>0.9127055514817275</v>
      </c>
      <c r="EJ155" s="199">
        <f t="shared" si="426"/>
        <v>7.6683985316653519E-2</v>
      </c>
      <c r="EK155" s="200">
        <f t="shared" si="427"/>
        <v>5.5268649474622462E-2</v>
      </c>
      <c r="EL155" s="201">
        <f t="shared" si="428"/>
        <v>5.5268649474622462E-2</v>
      </c>
      <c r="EM155" s="201">
        <f t="shared" si="429"/>
        <v>0</v>
      </c>
      <c r="EN155" s="202">
        <f t="shared" si="430"/>
        <v>2.1415445615853099E-2</v>
      </c>
      <c r="EO155" s="203">
        <f t="shared" si="431"/>
        <v>1.5107512481283567E-2</v>
      </c>
      <c r="EP155" s="203">
        <f t="shared" si="432"/>
        <v>0</v>
      </c>
      <c r="EQ155" s="203">
        <f t="shared" si="433"/>
        <v>6.3079331345695334E-3</v>
      </c>
      <c r="ER155" s="254">
        <f t="shared" si="434"/>
        <v>3.9260607444421516E-4</v>
      </c>
    </row>
    <row r="156" spans="1:148">
      <c r="A156" s="448"/>
      <c r="B156" s="129" t="s">
        <v>17</v>
      </c>
      <c r="C156" s="170">
        <v>1208906.9080000115</v>
      </c>
      <c r="D156" s="171">
        <v>1114545.3450000025</v>
      </c>
      <c r="E156" s="172">
        <v>88153.289999999717</v>
      </c>
      <c r="F156" s="173">
        <v>50331.964999999909</v>
      </c>
      <c r="G156" s="174">
        <v>50331.704999999914</v>
      </c>
      <c r="H156" s="174">
        <v>0.26</v>
      </c>
      <c r="I156" s="175">
        <v>37821.666000000005</v>
      </c>
      <c r="J156" s="176">
        <v>35863.496000000268</v>
      </c>
      <c r="K156" s="176">
        <v>162.89000000000001</v>
      </c>
      <c r="L156" s="176">
        <v>1795.2819999999936</v>
      </c>
      <c r="M156" s="270">
        <v>882.21499999999946</v>
      </c>
      <c r="N156" s="263">
        <f t="shared" si="375"/>
        <v>0.92194472347244782</v>
      </c>
      <c r="O156" s="204">
        <f t="shared" si="376"/>
        <v>7.2919833129118719E-2</v>
      </c>
      <c r="P156" s="205">
        <f t="shared" si="377"/>
        <v>4.1634276938054715E-2</v>
      </c>
      <c r="Q156" s="206">
        <f t="shared" si="378"/>
        <v>4.163406186773104E-2</v>
      </c>
      <c r="R156" s="206">
        <f t="shared" si="379"/>
        <v>2.150703236778903E-7</v>
      </c>
      <c r="S156" s="207">
        <f t="shared" si="380"/>
        <v>3.1285838264065613E-2</v>
      </c>
      <c r="T156" s="208">
        <f t="shared" si="381"/>
        <v>2.9666052665156852E-2</v>
      </c>
      <c r="U156" s="208">
        <f t="shared" si="382"/>
        <v>1.3474155778419827E-4</v>
      </c>
      <c r="V156" s="208">
        <f t="shared" si="383"/>
        <v>1.4850456955118802E-3</v>
      </c>
      <c r="W156" s="255">
        <f t="shared" si="384"/>
        <v>7.2976256001342258E-4</v>
      </c>
      <c r="Z156" s="448"/>
      <c r="AA156" s="129" t="s">
        <v>17</v>
      </c>
      <c r="AB156" s="170">
        <v>985568.67600003036</v>
      </c>
      <c r="AC156" s="171">
        <v>922439.95500002592</v>
      </c>
      <c r="AD156" s="172">
        <v>58901.870999999446</v>
      </c>
      <c r="AE156" s="173">
        <v>31026.670000000144</v>
      </c>
      <c r="AF156" s="174">
        <v>31026.670000000144</v>
      </c>
      <c r="AG156" s="174">
        <v>0</v>
      </c>
      <c r="AH156" s="175">
        <v>27875.359000000346</v>
      </c>
      <c r="AI156" s="176">
        <v>25917.189000000348</v>
      </c>
      <c r="AJ156" s="176">
        <v>162.89000000000001</v>
      </c>
      <c r="AK156" s="176">
        <v>1795.2819999999936</v>
      </c>
      <c r="AL156" s="270">
        <v>61.28</v>
      </c>
      <c r="AM156" s="263">
        <f t="shared" si="385"/>
        <v>0.93594690807725867</v>
      </c>
      <c r="AN156" s="204">
        <f t="shared" si="386"/>
        <v>5.9764349694082231E-2</v>
      </c>
      <c r="AO156" s="205">
        <f t="shared" si="387"/>
        <v>3.1480982254755818E-2</v>
      </c>
      <c r="AP156" s="206">
        <f t="shared" si="388"/>
        <v>3.1480982254755818E-2</v>
      </c>
      <c r="AQ156" s="206">
        <f t="shared" si="389"/>
        <v>0</v>
      </c>
      <c r="AR156" s="207">
        <f t="shared" si="390"/>
        <v>2.8283527752864062E-2</v>
      </c>
      <c r="AS156" s="208">
        <f t="shared" si="391"/>
        <v>2.6296684981087559E-2</v>
      </c>
      <c r="AT156" s="208">
        <f t="shared" si="392"/>
        <v>1.6527513908122117E-4</v>
      </c>
      <c r="AU156" s="208">
        <f t="shared" si="393"/>
        <v>1.8215696619805501E-3</v>
      </c>
      <c r="AV156" s="255">
        <f t="shared" si="394"/>
        <v>6.2177300772897241E-5</v>
      </c>
      <c r="AY156" s="448"/>
      <c r="AZ156" s="129" t="s">
        <v>17</v>
      </c>
      <c r="BA156" s="170">
        <v>223338.23199999882</v>
      </c>
      <c r="BB156" s="171">
        <v>192105.38999999771</v>
      </c>
      <c r="BC156" s="172">
        <v>29251.41900000014</v>
      </c>
      <c r="BD156" s="173">
        <v>19305.295000000111</v>
      </c>
      <c r="BE156" s="174">
        <v>19305.035000000109</v>
      </c>
      <c r="BF156" s="174">
        <v>0.26</v>
      </c>
      <c r="BG156" s="175">
        <v>9946.3070000000444</v>
      </c>
      <c r="BH156" s="176">
        <v>9946.3070000000444</v>
      </c>
      <c r="BI156" s="176">
        <v>0</v>
      </c>
      <c r="BJ156" s="176">
        <v>0</v>
      </c>
      <c r="BK156" s="270">
        <v>820.93499999999983</v>
      </c>
      <c r="BL156" s="263">
        <f t="shared" si="395"/>
        <v>0.86015452114799018</v>
      </c>
      <c r="BM156" s="204">
        <f t="shared" si="396"/>
        <v>0.1309736301664656</v>
      </c>
      <c r="BN156" s="205">
        <f t="shared" si="397"/>
        <v>8.6439723405709656E-2</v>
      </c>
      <c r="BO156" s="206">
        <f t="shared" si="398"/>
        <v>8.6438559252140099E-2</v>
      </c>
      <c r="BP156" s="206">
        <f t="shared" si="399"/>
        <v>1.1641535695509643E-6</v>
      </c>
      <c r="BQ156" s="207">
        <f t="shared" si="400"/>
        <v>4.4534726145768436E-2</v>
      </c>
      <c r="BR156" s="208">
        <f t="shared" si="401"/>
        <v>4.4534726145768436E-2</v>
      </c>
      <c r="BS156" s="208">
        <f t="shared" si="402"/>
        <v>0</v>
      </c>
      <c r="BT156" s="208">
        <f t="shared" si="403"/>
        <v>0</v>
      </c>
      <c r="BU156" s="255">
        <f t="shared" si="404"/>
        <v>3.6757477331512329E-3</v>
      </c>
      <c r="BX156" s="448"/>
      <c r="BY156" s="129" t="s">
        <v>17</v>
      </c>
      <c r="BZ156" s="170">
        <v>46146.018999999083</v>
      </c>
      <c r="CA156" s="171">
        <v>44613.863999999259</v>
      </c>
      <c r="CB156" s="172">
        <v>1329.7669999999976</v>
      </c>
      <c r="CC156" s="173">
        <v>1136.0519999999988</v>
      </c>
      <c r="CD156" s="174">
        <v>1136.0519999999988</v>
      </c>
      <c r="CE156" s="174">
        <v>0</v>
      </c>
      <c r="CF156" s="175">
        <v>193.73899999999992</v>
      </c>
      <c r="CG156" s="176">
        <v>191.04799999999989</v>
      </c>
      <c r="CH156" s="176">
        <v>0</v>
      </c>
      <c r="CI156" s="176">
        <v>2.6910000000000003</v>
      </c>
      <c r="CJ156" s="270">
        <v>13.465</v>
      </c>
      <c r="CK156" s="263">
        <f t="shared" si="405"/>
        <v>0.96679767760681901</v>
      </c>
      <c r="CL156" s="204">
        <f t="shared" si="406"/>
        <v>2.8816505276436175E-2</v>
      </c>
      <c r="CM156" s="205">
        <f t="shared" si="407"/>
        <v>2.4618635033284698E-2</v>
      </c>
      <c r="CN156" s="206">
        <f t="shared" si="408"/>
        <v>2.4618635033284698E-2</v>
      </c>
      <c r="CO156" s="206">
        <f t="shared" si="409"/>
        <v>0</v>
      </c>
      <c r="CP156" s="207">
        <f t="shared" si="410"/>
        <v>4.1983903313523915E-3</v>
      </c>
      <c r="CQ156" s="208">
        <f t="shared" si="411"/>
        <v>4.140075441827467E-3</v>
      </c>
      <c r="CR156" s="208">
        <f t="shared" si="412"/>
        <v>0</v>
      </c>
      <c r="CS156" s="208">
        <f t="shared" si="413"/>
        <v>5.8314889524924216E-5</v>
      </c>
      <c r="CT156" s="255">
        <f t="shared" si="414"/>
        <v>2.9179115104165901E-4</v>
      </c>
      <c r="CW156" s="451"/>
      <c r="CX156" s="129" t="s">
        <v>17</v>
      </c>
      <c r="CY156" s="170">
        <v>32282.622000000214</v>
      </c>
      <c r="CZ156" s="171">
        <v>32237.208000000199</v>
      </c>
      <c r="DA156" s="172">
        <v>42.449999999999996</v>
      </c>
      <c r="DB156" s="173">
        <v>0</v>
      </c>
      <c r="DC156" s="174">
        <v>0</v>
      </c>
      <c r="DD156" s="174">
        <v>0</v>
      </c>
      <c r="DE156" s="175">
        <v>42.449999999999996</v>
      </c>
      <c r="DF156" s="176">
        <v>39.759</v>
      </c>
      <c r="DG156" s="176">
        <v>0</v>
      </c>
      <c r="DH156" s="176">
        <v>2.6910000000000003</v>
      </c>
      <c r="DI156" s="270">
        <v>0</v>
      </c>
      <c r="DJ156" s="263">
        <f t="shared" si="415"/>
        <v>0.99859323694339275</v>
      </c>
      <c r="DK156" s="204">
        <f t="shared" si="416"/>
        <v>1.3149489530311297E-3</v>
      </c>
      <c r="DL156" s="205">
        <f t="shared" si="417"/>
        <v>0</v>
      </c>
      <c r="DM156" s="206">
        <f t="shared" si="418"/>
        <v>0</v>
      </c>
      <c r="DN156" s="206">
        <f t="shared" si="419"/>
        <v>0</v>
      </c>
      <c r="DO156" s="207">
        <f t="shared" si="420"/>
        <v>1.3149489530311297E-3</v>
      </c>
      <c r="DP156" s="208">
        <f t="shared" si="421"/>
        <v>1.2315914116269656E-3</v>
      </c>
      <c r="DQ156" s="208">
        <f t="shared" si="422"/>
        <v>0</v>
      </c>
      <c r="DR156" s="208">
        <f t="shared" si="423"/>
        <v>8.3357541404164212E-5</v>
      </c>
      <c r="DS156" s="255">
        <f t="shared" si="424"/>
        <v>0</v>
      </c>
      <c r="DV156" s="451"/>
      <c r="DW156" s="129" t="s">
        <v>17</v>
      </c>
      <c r="DX156" s="170">
        <v>13863.39700000023</v>
      </c>
      <c r="DY156" s="171">
        <v>12376.656000000201</v>
      </c>
      <c r="DZ156" s="172">
        <v>1287.3169999999989</v>
      </c>
      <c r="EA156" s="173">
        <v>1136.0519999999988</v>
      </c>
      <c r="EB156" s="174">
        <v>1136.0519999999988</v>
      </c>
      <c r="EC156" s="174">
        <v>0</v>
      </c>
      <c r="ED156" s="175">
        <v>151.28899999999996</v>
      </c>
      <c r="EE156" s="176">
        <v>151.28899999999996</v>
      </c>
      <c r="EF156" s="176">
        <v>0</v>
      </c>
      <c r="EG156" s="176">
        <v>0</v>
      </c>
      <c r="EH156" s="270">
        <v>13.465</v>
      </c>
      <c r="EI156" s="263">
        <f t="shared" si="425"/>
        <v>0.89275781397589604</v>
      </c>
      <c r="EJ156" s="204">
        <f t="shared" si="426"/>
        <v>9.2857255692813057E-2</v>
      </c>
      <c r="EK156" s="205">
        <f t="shared" si="427"/>
        <v>8.1946149273513555E-2</v>
      </c>
      <c r="EL156" s="206">
        <f t="shared" si="428"/>
        <v>8.1946149273513555E-2</v>
      </c>
      <c r="EM156" s="206">
        <f t="shared" si="429"/>
        <v>0</v>
      </c>
      <c r="EN156" s="207">
        <f t="shared" si="430"/>
        <v>1.0912837596730257E-2</v>
      </c>
      <c r="EO156" s="208">
        <f t="shared" si="431"/>
        <v>1.0912837596730257E-2</v>
      </c>
      <c r="EP156" s="208">
        <f t="shared" si="432"/>
        <v>0</v>
      </c>
      <c r="EQ156" s="208">
        <f t="shared" si="433"/>
        <v>0</v>
      </c>
      <c r="ER156" s="255">
        <f t="shared" si="434"/>
        <v>9.7126267104662557E-4</v>
      </c>
    </row>
    <row r="157" spans="1:148">
      <c r="A157" s="448"/>
      <c r="B157" s="130" t="s">
        <v>18</v>
      </c>
      <c r="C157" s="149">
        <v>695847.72900003742</v>
      </c>
      <c r="D157" s="150">
        <v>670644.38700002432</v>
      </c>
      <c r="E157" s="151">
        <v>22997.410000000255</v>
      </c>
      <c r="F157" s="152">
        <v>20250.196000000218</v>
      </c>
      <c r="G157" s="153">
        <v>20248.827000000219</v>
      </c>
      <c r="H157" s="153">
        <v>1.369</v>
      </c>
      <c r="I157" s="154">
        <v>2747.2320000000082</v>
      </c>
      <c r="J157" s="155">
        <v>2747.2320000000082</v>
      </c>
      <c r="K157" s="155">
        <v>0</v>
      </c>
      <c r="L157" s="155">
        <v>0</v>
      </c>
      <c r="M157" s="267">
        <v>656.74400000000037</v>
      </c>
      <c r="N157" s="260">
        <f t="shared" si="375"/>
        <v>0.96378037758888524</v>
      </c>
      <c r="O157" s="189">
        <f t="shared" si="376"/>
        <v>3.3049486319440179E-2</v>
      </c>
      <c r="P157" s="190">
        <f t="shared" si="377"/>
        <v>2.9101476021342491E-2</v>
      </c>
      <c r="Q157" s="191">
        <f t="shared" si="378"/>
        <v>2.9099508636894797E-2</v>
      </c>
      <c r="R157" s="191">
        <f t="shared" si="379"/>
        <v>1.9673844476970713E-6</v>
      </c>
      <c r="S157" s="192">
        <f t="shared" si="380"/>
        <v>3.9480361658259583E-3</v>
      </c>
      <c r="T157" s="193">
        <f t="shared" si="381"/>
        <v>3.9480361658259583E-3</v>
      </c>
      <c r="U157" s="193">
        <f t="shared" si="382"/>
        <v>0</v>
      </c>
      <c r="V157" s="193">
        <f t="shared" si="383"/>
        <v>0</v>
      </c>
      <c r="W157" s="252">
        <f t="shared" si="384"/>
        <v>9.4380418679208627E-4</v>
      </c>
      <c r="Z157" s="448"/>
      <c r="AA157" s="130" t="s">
        <v>18</v>
      </c>
      <c r="AB157" s="149">
        <v>579117.68099998904</v>
      </c>
      <c r="AC157" s="150">
        <v>561230.7729999841</v>
      </c>
      <c r="AD157" s="151">
        <v>16603.99800000008</v>
      </c>
      <c r="AE157" s="152">
        <v>14184.674000000052</v>
      </c>
      <c r="AF157" s="153">
        <v>14184.674000000052</v>
      </c>
      <c r="AG157" s="153">
        <v>0</v>
      </c>
      <c r="AH157" s="154">
        <v>2419.3370000000014</v>
      </c>
      <c r="AI157" s="155">
        <v>2419.3370000000014</v>
      </c>
      <c r="AJ157" s="155">
        <v>0</v>
      </c>
      <c r="AK157" s="155">
        <v>0</v>
      </c>
      <c r="AL157" s="267">
        <v>3.9169999999999998</v>
      </c>
      <c r="AM157" s="260">
        <f t="shared" si="385"/>
        <v>0.96911351770659326</v>
      </c>
      <c r="AN157" s="189">
        <f t="shared" si="386"/>
        <v>2.8671198522775537E-2</v>
      </c>
      <c r="AO157" s="190">
        <f t="shared" si="387"/>
        <v>2.4493595110939671E-2</v>
      </c>
      <c r="AP157" s="191">
        <f t="shared" si="388"/>
        <v>2.4493595110939671E-2</v>
      </c>
      <c r="AQ157" s="191">
        <f t="shared" si="389"/>
        <v>0</v>
      </c>
      <c r="AR157" s="192">
        <f t="shared" si="390"/>
        <v>4.1776258597776214E-3</v>
      </c>
      <c r="AS157" s="193">
        <f t="shared" si="391"/>
        <v>4.1776258597776214E-3</v>
      </c>
      <c r="AT157" s="193">
        <f t="shared" si="392"/>
        <v>0</v>
      </c>
      <c r="AU157" s="193">
        <f t="shared" si="393"/>
        <v>0</v>
      </c>
      <c r="AV157" s="252">
        <f t="shared" si="394"/>
        <v>6.7637375416276987E-6</v>
      </c>
      <c r="AY157" s="448"/>
      <c r="AZ157" s="130" t="s">
        <v>18</v>
      </c>
      <c r="BA157" s="149">
        <v>116730.0479999964</v>
      </c>
      <c r="BB157" s="150">
        <v>109413.61399999549</v>
      </c>
      <c r="BC157" s="151">
        <v>6393.4119999999784</v>
      </c>
      <c r="BD157" s="152">
        <v>6065.5219999999772</v>
      </c>
      <c r="BE157" s="153">
        <v>6064.1529999999766</v>
      </c>
      <c r="BF157" s="153">
        <v>1.369</v>
      </c>
      <c r="BG157" s="154">
        <v>327.89500000000004</v>
      </c>
      <c r="BH157" s="155">
        <v>327.89500000000004</v>
      </c>
      <c r="BI157" s="155">
        <v>0</v>
      </c>
      <c r="BJ157" s="155">
        <v>0</v>
      </c>
      <c r="BK157" s="267">
        <v>652.82700000000034</v>
      </c>
      <c r="BL157" s="260">
        <f t="shared" si="395"/>
        <v>0.93732175968949194</v>
      </c>
      <c r="BM157" s="189">
        <f t="shared" si="396"/>
        <v>5.4770918966812861E-2</v>
      </c>
      <c r="BN157" s="190">
        <f t="shared" si="397"/>
        <v>5.1961959272047623E-2</v>
      </c>
      <c r="BO157" s="191">
        <f t="shared" si="398"/>
        <v>5.1950231357740587E-2</v>
      </c>
      <c r="BP157" s="191">
        <f t="shared" si="399"/>
        <v>1.1727914307034656E-5</v>
      </c>
      <c r="BQ157" s="192">
        <f t="shared" si="400"/>
        <v>2.809002528637786E-3</v>
      </c>
      <c r="BR157" s="193">
        <f t="shared" si="401"/>
        <v>2.809002528637786E-3</v>
      </c>
      <c r="BS157" s="193">
        <f t="shared" si="402"/>
        <v>0</v>
      </c>
      <c r="BT157" s="193">
        <f t="shared" si="403"/>
        <v>0</v>
      </c>
      <c r="BU157" s="252">
        <f t="shared" si="404"/>
        <v>5.5926217043962877E-3</v>
      </c>
      <c r="BX157" s="448"/>
      <c r="BY157" s="130" t="s">
        <v>18</v>
      </c>
      <c r="BZ157" s="149">
        <v>84991.238999998954</v>
      </c>
      <c r="CA157" s="150">
        <v>81506.402999999074</v>
      </c>
      <c r="CB157" s="151">
        <v>3317.6839999999979</v>
      </c>
      <c r="CC157" s="152">
        <v>3301.123999999998</v>
      </c>
      <c r="CD157" s="153">
        <v>3301.123999999998</v>
      </c>
      <c r="CE157" s="153">
        <v>0</v>
      </c>
      <c r="CF157" s="154">
        <v>16.560999999999993</v>
      </c>
      <c r="CG157" s="155">
        <v>16.560999999999993</v>
      </c>
      <c r="CH157" s="155">
        <v>0</v>
      </c>
      <c r="CI157" s="155">
        <v>0</v>
      </c>
      <c r="CJ157" s="267">
        <v>57.145000000000003</v>
      </c>
      <c r="CK157" s="260">
        <f t="shared" si="405"/>
        <v>0.95899770328092382</v>
      </c>
      <c r="CL157" s="189">
        <f t="shared" si="406"/>
        <v>3.9035599892831764E-2</v>
      </c>
      <c r="CM157" s="190">
        <f t="shared" si="407"/>
        <v>3.884075628077429E-2</v>
      </c>
      <c r="CN157" s="191">
        <f t="shared" si="408"/>
        <v>3.884075628077429E-2</v>
      </c>
      <c r="CO157" s="191">
        <f t="shared" si="409"/>
        <v>0</v>
      </c>
      <c r="CP157" s="192">
        <f t="shared" si="410"/>
        <v>1.9485537797607819E-4</v>
      </c>
      <c r="CQ157" s="193">
        <f t="shared" si="411"/>
        <v>1.9485537797607819E-4</v>
      </c>
      <c r="CR157" s="193">
        <f t="shared" si="412"/>
        <v>0</v>
      </c>
      <c r="CS157" s="193">
        <f t="shared" si="413"/>
        <v>0</v>
      </c>
      <c r="CT157" s="252">
        <f t="shared" si="414"/>
        <v>6.7236341854012393E-4</v>
      </c>
      <c r="CW157" s="451"/>
      <c r="CX157" s="130" t="s">
        <v>18</v>
      </c>
      <c r="CY157" s="149">
        <v>64180.877999998636</v>
      </c>
      <c r="CZ157" s="150">
        <v>61097.91999999879</v>
      </c>
      <c r="DA157" s="151">
        <v>2947.4989999999993</v>
      </c>
      <c r="DB157" s="152">
        <v>2944.3999999999992</v>
      </c>
      <c r="DC157" s="153">
        <v>2944.3999999999992</v>
      </c>
      <c r="DD157" s="153">
        <v>0</v>
      </c>
      <c r="DE157" s="154">
        <v>3.0989999999999998</v>
      </c>
      <c r="DF157" s="155">
        <v>3.0989999999999998</v>
      </c>
      <c r="DG157" s="155">
        <v>0</v>
      </c>
      <c r="DH157" s="155">
        <v>0</v>
      </c>
      <c r="DI157" s="267">
        <v>48.983000000000004</v>
      </c>
      <c r="DJ157" s="260">
        <f t="shared" si="415"/>
        <v>0.95196453996780928</v>
      </c>
      <c r="DK157" s="189">
        <f t="shared" si="416"/>
        <v>4.5924878123357271E-2</v>
      </c>
      <c r="DL157" s="190">
        <f t="shared" si="417"/>
        <v>4.5876592713487992E-2</v>
      </c>
      <c r="DM157" s="191">
        <f t="shared" si="418"/>
        <v>4.5876592713487992E-2</v>
      </c>
      <c r="DN157" s="191">
        <f t="shared" si="419"/>
        <v>0</v>
      </c>
      <c r="DO157" s="192">
        <f t="shared" si="420"/>
        <v>4.8285409869277037E-5</v>
      </c>
      <c r="DP157" s="193">
        <f t="shared" si="421"/>
        <v>4.8285409869277037E-5</v>
      </c>
      <c r="DQ157" s="193">
        <f t="shared" si="422"/>
        <v>0</v>
      </c>
      <c r="DR157" s="193">
        <f t="shared" si="423"/>
        <v>0</v>
      </c>
      <c r="DS157" s="252">
        <f t="shared" si="424"/>
        <v>7.6320239807253873E-4</v>
      </c>
      <c r="DV157" s="451"/>
      <c r="DW157" s="130" t="s">
        <v>18</v>
      </c>
      <c r="DX157" s="149">
        <v>20810.360999999961</v>
      </c>
      <c r="DY157" s="150">
        <v>20408.482999999997</v>
      </c>
      <c r="DZ157" s="151">
        <v>370.18499999999972</v>
      </c>
      <c r="EA157" s="152">
        <v>356.72399999999988</v>
      </c>
      <c r="EB157" s="153">
        <v>356.72399999999988</v>
      </c>
      <c r="EC157" s="153">
        <v>0</v>
      </c>
      <c r="ED157" s="154">
        <v>13.461999999999994</v>
      </c>
      <c r="EE157" s="155">
        <v>13.461999999999994</v>
      </c>
      <c r="EF157" s="155">
        <v>0</v>
      </c>
      <c r="EG157" s="155">
        <v>0</v>
      </c>
      <c r="EH157" s="267">
        <v>8.161999999999999</v>
      </c>
      <c r="EI157" s="260">
        <f t="shared" si="425"/>
        <v>0.98068856181783848</v>
      </c>
      <c r="EJ157" s="189">
        <f t="shared" si="426"/>
        <v>1.7788494875221071E-2</v>
      </c>
      <c r="EK157" s="190">
        <f t="shared" si="427"/>
        <v>1.7141653621482133E-2</v>
      </c>
      <c r="EL157" s="191">
        <f t="shared" si="428"/>
        <v>1.7141653621482133E-2</v>
      </c>
      <c r="EM157" s="191">
        <f t="shared" si="429"/>
        <v>0</v>
      </c>
      <c r="EN157" s="192">
        <f t="shared" si="430"/>
        <v>6.4688930672562666E-4</v>
      </c>
      <c r="EO157" s="193">
        <f t="shared" si="431"/>
        <v>6.4688930672562666E-4</v>
      </c>
      <c r="EP157" s="193">
        <f t="shared" si="432"/>
        <v>0</v>
      </c>
      <c r="EQ157" s="193">
        <f t="shared" si="433"/>
        <v>0</v>
      </c>
      <c r="ER157" s="252">
        <f t="shared" si="434"/>
        <v>3.9220847730608876E-4</v>
      </c>
    </row>
    <row r="158" spans="1:148">
      <c r="A158" s="448"/>
      <c r="B158" s="131" t="s">
        <v>19</v>
      </c>
      <c r="C158" s="156">
        <v>662641.40100002883</v>
      </c>
      <c r="D158" s="157">
        <v>637152.6250000234</v>
      </c>
      <c r="E158" s="158">
        <v>23927.69199999997</v>
      </c>
      <c r="F158" s="159">
        <v>20471.752999999953</v>
      </c>
      <c r="G158" s="160">
        <v>20471.752999999953</v>
      </c>
      <c r="H158" s="160">
        <v>0</v>
      </c>
      <c r="I158" s="161">
        <v>3455.9310000000069</v>
      </c>
      <c r="J158" s="162">
        <v>3386.8340000000098</v>
      </c>
      <c r="K158" s="162">
        <v>0</v>
      </c>
      <c r="L158" s="162">
        <v>69.098000000000056</v>
      </c>
      <c r="M158" s="268">
        <v>145.66399999999982</v>
      </c>
      <c r="N158" s="261">
        <f t="shared" si="375"/>
        <v>0.9615345857328883</v>
      </c>
      <c r="O158" s="194">
        <f t="shared" si="376"/>
        <v>3.6109563881594732E-2</v>
      </c>
      <c r="P158" s="195">
        <f t="shared" si="377"/>
        <v>3.089416533453071E-2</v>
      </c>
      <c r="Q158" s="196">
        <f t="shared" si="378"/>
        <v>3.089416533453071E-2</v>
      </c>
      <c r="R158" s="196">
        <f t="shared" si="379"/>
        <v>0</v>
      </c>
      <c r="S158" s="197">
        <f t="shared" si="380"/>
        <v>5.215386474169091E-3</v>
      </c>
      <c r="T158" s="198">
        <f t="shared" si="381"/>
        <v>5.1111113716842188E-3</v>
      </c>
      <c r="U158" s="198">
        <f t="shared" si="382"/>
        <v>0</v>
      </c>
      <c r="V158" s="198">
        <f t="shared" si="383"/>
        <v>1.0427661159674062E-4</v>
      </c>
      <c r="W158" s="253">
        <f t="shared" si="384"/>
        <v>2.1982327059578562E-4</v>
      </c>
      <c r="Z158" s="448"/>
      <c r="AA158" s="131" t="s">
        <v>19</v>
      </c>
      <c r="AB158" s="156">
        <v>550251.51900000428</v>
      </c>
      <c r="AC158" s="157">
        <v>531119.24199999997</v>
      </c>
      <c r="AD158" s="158">
        <v>18124.932000000012</v>
      </c>
      <c r="AE158" s="159">
        <v>15200.003000000042</v>
      </c>
      <c r="AF158" s="160">
        <v>15200.003000000042</v>
      </c>
      <c r="AG158" s="160">
        <v>0</v>
      </c>
      <c r="AH158" s="161">
        <v>2924.9310000000055</v>
      </c>
      <c r="AI158" s="162">
        <v>2855.8340000000085</v>
      </c>
      <c r="AJ158" s="162">
        <v>0</v>
      </c>
      <c r="AK158" s="162">
        <v>69.098000000000056</v>
      </c>
      <c r="AL158" s="268">
        <v>7.1650000000000009</v>
      </c>
      <c r="AM158" s="261">
        <f t="shared" si="385"/>
        <v>0.96522994241837945</v>
      </c>
      <c r="AN158" s="194">
        <f t="shared" si="386"/>
        <v>3.2939358410021713E-2</v>
      </c>
      <c r="AO158" s="195">
        <f t="shared" si="387"/>
        <v>2.762373655528232E-2</v>
      </c>
      <c r="AP158" s="196">
        <f t="shared" si="388"/>
        <v>2.762373655528232E-2</v>
      </c>
      <c r="AQ158" s="196">
        <f t="shared" si="389"/>
        <v>0</v>
      </c>
      <c r="AR158" s="197">
        <f t="shared" si="390"/>
        <v>5.3156254894409167E-3</v>
      </c>
      <c r="AS158" s="198">
        <f t="shared" si="391"/>
        <v>5.1900520060172454E-3</v>
      </c>
      <c r="AT158" s="198">
        <f t="shared" si="392"/>
        <v>0</v>
      </c>
      <c r="AU158" s="198">
        <f t="shared" si="393"/>
        <v>1.2557530077440734E-4</v>
      </c>
      <c r="AV158" s="253">
        <f t="shared" si="394"/>
        <v>1.3021317983858115E-5</v>
      </c>
      <c r="AY158" s="448"/>
      <c r="AZ158" s="131" t="s">
        <v>19</v>
      </c>
      <c r="BA158" s="156">
        <v>112389.88199999883</v>
      </c>
      <c r="BB158" s="157">
        <v>106033.38299999903</v>
      </c>
      <c r="BC158" s="158">
        <v>5802.7600000000339</v>
      </c>
      <c r="BD158" s="159">
        <v>5271.7500000000227</v>
      </c>
      <c r="BE158" s="160">
        <v>5271.7500000000227</v>
      </c>
      <c r="BF158" s="160">
        <v>0</v>
      </c>
      <c r="BG158" s="161">
        <v>530.99999999999977</v>
      </c>
      <c r="BH158" s="162">
        <v>530.99999999999977</v>
      </c>
      <c r="BI158" s="162">
        <v>0</v>
      </c>
      <c r="BJ158" s="162">
        <v>0</v>
      </c>
      <c r="BK158" s="268">
        <v>138.49899999999982</v>
      </c>
      <c r="BL158" s="261">
        <f t="shared" si="395"/>
        <v>0.94344242660562738</v>
      </c>
      <c r="BM158" s="194">
        <f t="shared" si="396"/>
        <v>5.1630626322751137E-2</v>
      </c>
      <c r="BN158" s="195">
        <f t="shared" si="397"/>
        <v>4.690591275823279E-2</v>
      </c>
      <c r="BO158" s="196">
        <f t="shared" si="398"/>
        <v>4.690591275823279E-2</v>
      </c>
      <c r="BP158" s="196">
        <f t="shared" si="399"/>
        <v>0</v>
      </c>
      <c r="BQ158" s="197">
        <f t="shared" si="400"/>
        <v>4.7246245885372963E-3</v>
      </c>
      <c r="BR158" s="198">
        <f t="shared" si="401"/>
        <v>4.7246245885372963E-3</v>
      </c>
      <c r="BS158" s="198">
        <f t="shared" si="402"/>
        <v>0</v>
      </c>
      <c r="BT158" s="198">
        <f t="shared" si="403"/>
        <v>0</v>
      </c>
      <c r="BU158" s="253">
        <f t="shared" si="404"/>
        <v>1.2323084385834774E-3</v>
      </c>
      <c r="BX158" s="448"/>
      <c r="BY158" s="131" t="s">
        <v>19</v>
      </c>
      <c r="BZ158" s="156">
        <v>94450.356999998112</v>
      </c>
      <c r="CA158" s="157">
        <v>84240.220999998113</v>
      </c>
      <c r="CB158" s="158">
        <v>10001.969999999996</v>
      </c>
      <c r="CC158" s="159">
        <v>9898.4829999999929</v>
      </c>
      <c r="CD158" s="160">
        <v>9898.4829999999929</v>
      </c>
      <c r="CE158" s="160">
        <v>0</v>
      </c>
      <c r="CF158" s="161">
        <v>103.48700000000001</v>
      </c>
      <c r="CG158" s="162">
        <v>103.12700000000001</v>
      </c>
      <c r="CH158" s="162">
        <v>0</v>
      </c>
      <c r="CI158" s="162">
        <v>0.36</v>
      </c>
      <c r="CJ158" s="268">
        <v>62.19400000000001</v>
      </c>
      <c r="CK158" s="261">
        <f t="shared" si="405"/>
        <v>0.89189944512332331</v>
      </c>
      <c r="CL158" s="194">
        <f t="shared" si="406"/>
        <v>0.10589658226490553</v>
      </c>
      <c r="CM158" s="195">
        <f t="shared" si="407"/>
        <v>0.10480090615221486</v>
      </c>
      <c r="CN158" s="196">
        <f t="shared" si="408"/>
        <v>0.10480090615221486</v>
      </c>
      <c r="CO158" s="196">
        <f t="shared" si="409"/>
        <v>0</v>
      </c>
      <c r="CP158" s="197">
        <f t="shared" si="410"/>
        <v>1.0956761126906284E-3</v>
      </c>
      <c r="CQ158" s="198">
        <f t="shared" si="411"/>
        <v>1.0918645865997316E-3</v>
      </c>
      <c r="CR158" s="198">
        <f t="shared" si="412"/>
        <v>0</v>
      </c>
      <c r="CS158" s="198">
        <f t="shared" si="413"/>
        <v>3.8115260908966939E-6</v>
      </c>
      <c r="CT158" s="253">
        <f t="shared" si="414"/>
        <v>6.584834824923028E-4</v>
      </c>
      <c r="CW158" s="451"/>
      <c r="CX158" s="131" t="s">
        <v>19</v>
      </c>
      <c r="CY158" s="156">
        <v>72877.405999997733</v>
      </c>
      <c r="CZ158" s="157">
        <v>63051.058999997003</v>
      </c>
      <c r="DA158" s="158">
        <v>9692.3490000000038</v>
      </c>
      <c r="DB158" s="159">
        <v>9615.6620000000003</v>
      </c>
      <c r="DC158" s="160">
        <v>9615.6620000000003</v>
      </c>
      <c r="DD158" s="160">
        <v>0</v>
      </c>
      <c r="DE158" s="161">
        <v>76.68700000000004</v>
      </c>
      <c r="DF158" s="162">
        <v>76.327000000000027</v>
      </c>
      <c r="DG158" s="162">
        <v>0</v>
      </c>
      <c r="DH158" s="162">
        <v>0.36</v>
      </c>
      <c r="DI158" s="268">
        <v>3.1750000000000003</v>
      </c>
      <c r="DJ158" s="261">
        <f t="shared" si="415"/>
        <v>0.86516607081211105</v>
      </c>
      <c r="DK158" s="194">
        <f t="shared" si="416"/>
        <v>0.13299525232827725</v>
      </c>
      <c r="DL158" s="195">
        <f t="shared" si="417"/>
        <v>0.13194297832170782</v>
      </c>
      <c r="DM158" s="196">
        <f t="shared" si="418"/>
        <v>0.13194297832170782</v>
      </c>
      <c r="DN158" s="196">
        <f t="shared" si="419"/>
        <v>0</v>
      </c>
      <c r="DO158" s="197">
        <f t="shared" si="420"/>
        <v>1.052274006569367E-3</v>
      </c>
      <c r="DP158" s="198">
        <f t="shared" si="421"/>
        <v>1.0473342039644276E-3</v>
      </c>
      <c r="DQ158" s="198">
        <f t="shared" si="422"/>
        <v>0</v>
      </c>
      <c r="DR158" s="198">
        <f t="shared" si="423"/>
        <v>4.9398026049391929E-6</v>
      </c>
      <c r="DS158" s="253">
        <f t="shared" si="424"/>
        <v>4.3566314640783171E-5</v>
      </c>
      <c r="DV158" s="451"/>
      <c r="DW158" s="131" t="s">
        <v>19</v>
      </c>
      <c r="DX158" s="156">
        <v>21572.951000000034</v>
      </c>
      <c r="DY158" s="157">
        <v>21189.162000000058</v>
      </c>
      <c r="DZ158" s="158">
        <v>309.62099999999992</v>
      </c>
      <c r="EA158" s="159">
        <v>282.82100000000003</v>
      </c>
      <c r="EB158" s="160">
        <v>282.82100000000003</v>
      </c>
      <c r="EC158" s="160">
        <v>0</v>
      </c>
      <c r="ED158" s="161">
        <v>26.799999999999997</v>
      </c>
      <c r="EE158" s="162">
        <v>26.799999999999997</v>
      </c>
      <c r="EF158" s="162">
        <v>0</v>
      </c>
      <c r="EG158" s="162">
        <v>0</v>
      </c>
      <c r="EH158" s="268">
        <v>59.019000000000005</v>
      </c>
      <c r="EI158" s="261">
        <f t="shared" si="425"/>
        <v>0.98220971252380007</v>
      </c>
      <c r="EJ158" s="194">
        <f t="shared" si="426"/>
        <v>1.4352278462042557E-2</v>
      </c>
      <c r="EK158" s="195">
        <f t="shared" si="427"/>
        <v>1.3109982032592555E-2</v>
      </c>
      <c r="EL158" s="196">
        <f t="shared" si="428"/>
        <v>1.3109982032592555E-2</v>
      </c>
      <c r="EM158" s="196">
        <f t="shared" si="429"/>
        <v>0</v>
      </c>
      <c r="EN158" s="197">
        <f t="shared" si="430"/>
        <v>1.242296429450007E-3</v>
      </c>
      <c r="EO158" s="198">
        <f t="shared" si="431"/>
        <v>1.242296429450007E-3</v>
      </c>
      <c r="EP158" s="198">
        <f t="shared" si="432"/>
        <v>0</v>
      </c>
      <c r="EQ158" s="198">
        <f t="shared" si="433"/>
        <v>0</v>
      </c>
      <c r="ER158" s="253">
        <f t="shared" si="434"/>
        <v>2.7357870511085809E-3</v>
      </c>
    </row>
    <row r="159" spans="1:148">
      <c r="A159" s="448"/>
      <c r="B159" s="132" t="s">
        <v>20</v>
      </c>
      <c r="C159" s="163">
        <f t="shared" ref="C159:M159" si="441">IF(COUNT(C156:C158)=0,"",SUM(C156:C158))</f>
        <v>2567396.0380000779</v>
      </c>
      <c r="D159" s="164">
        <f t="shared" si="441"/>
        <v>2422342.3570000501</v>
      </c>
      <c r="E159" s="165">
        <f t="shared" si="441"/>
        <v>135078.39199999993</v>
      </c>
      <c r="F159" s="166">
        <f t="shared" si="441"/>
        <v>91053.914000000077</v>
      </c>
      <c r="G159" s="167">
        <f t="shared" si="441"/>
        <v>91052.285000000091</v>
      </c>
      <c r="H159" s="167">
        <f t="shared" si="441"/>
        <v>1.629</v>
      </c>
      <c r="I159" s="168">
        <f t="shared" si="441"/>
        <v>44024.82900000002</v>
      </c>
      <c r="J159" s="169">
        <f t="shared" si="441"/>
        <v>41997.562000000289</v>
      </c>
      <c r="K159" s="169">
        <f t="shared" si="441"/>
        <v>162.89000000000001</v>
      </c>
      <c r="L159" s="169">
        <f t="shared" si="441"/>
        <v>1864.3799999999935</v>
      </c>
      <c r="M159" s="269">
        <f t="shared" si="441"/>
        <v>1684.6229999999996</v>
      </c>
      <c r="N159" s="262">
        <f t="shared" si="375"/>
        <v>0.94350163400851073</v>
      </c>
      <c r="O159" s="199">
        <f t="shared" si="376"/>
        <v>5.2612993866432006E-2</v>
      </c>
      <c r="P159" s="200">
        <f t="shared" si="377"/>
        <v>3.546547266269378E-2</v>
      </c>
      <c r="Q159" s="201">
        <f t="shared" si="378"/>
        <v>3.546483816767397E-2</v>
      </c>
      <c r="R159" s="201">
        <f t="shared" si="379"/>
        <v>6.3449501981351528E-7</v>
      </c>
      <c r="S159" s="202">
        <f t="shared" si="380"/>
        <v>1.7147657918134825E-2</v>
      </c>
      <c r="T159" s="203">
        <f t="shared" si="381"/>
        <v>1.6358038019220086E-2</v>
      </c>
      <c r="U159" s="203">
        <f t="shared" si="382"/>
        <v>6.3445606984299262E-5</v>
      </c>
      <c r="V159" s="203">
        <f t="shared" si="383"/>
        <v>7.2617546042966078E-4</v>
      </c>
      <c r="W159" s="254">
        <f t="shared" si="384"/>
        <v>6.5616016191731325E-4</v>
      </c>
      <c r="Z159" s="448"/>
      <c r="AA159" s="132" t="s">
        <v>20</v>
      </c>
      <c r="AB159" s="163">
        <f t="shared" ref="AB159:AL159" si="442">IF(COUNT(AB156:AB158)=0,"",SUM(AB156:AB158))</f>
        <v>2114937.8760000234</v>
      </c>
      <c r="AC159" s="164">
        <f t="shared" si="442"/>
        <v>2014789.97000001</v>
      </c>
      <c r="AD159" s="165">
        <f t="shared" si="442"/>
        <v>93630.800999999541</v>
      </c>
      <c r="AE159" s="166">
        <f t="shared" si="442"/>
        <v>60411.347000000234</v>
      </c>
      <c r="AF159" s="167">
        <f t="shared" si="442"/>
        <v>60411.347000000234</v>
      </c>
      <c r="AG159" s="167">
        <f t="shared" si="442"/>
        <v>0</v>
      </c>
      <c r="AH159" s="168">
        <f t="shared" si="442"/>
        <v>33219.62700000035</v>
      </c>
      <c r="AI159" s="169">
        <f t="shared" si="442"/>
        <v>31192.360000000357</v>
      </c>
      <c r="AJ159" s="169">
        <f t="shared" si="442"/>
        <v>162.89000000000001</v>
      </c>
      <c r="AK159" s="169">
        <f t="shared" si="442"/>
        <v>1864.3799999999935</v>
      </c>
      <c r="AL159" s="269">
        <f t="shared" si="442"/>
        <v>72.362000000000009</v>
      </c>
      <c r="AM159" s="262">
        <f t="shared" si="385"/>
        <v>0.95264735331639006</v>
      </c>
      <c r="AN159" s="199">
        <f t="shared" si="386"/>
        <v>4.4271182649148651E-2</v>
      </c>
      <c r="AO159" s="200">
        <f t="shared" si="387"/>
        <v>2.8564123648991552E-2</v>
      </c>
      <c r="AP159" s="201">
        <f t="shared" si="388"/>
        <v>2.8564123648991552E-2</v>
      </c>
      <c r="AQ159" s="201">
        <f t="shared" si="389"/>
        <v>0</v>
      </c>
      <c r="AR159" s="202">
        <f t="shared" si="390"/>
        <v>1.5707140799250587E-2</v>
      </c>
      <c r="AS159" s="203">
        <f t="shared" si="391"/>
        <v>1.4748593967684E-2</v>
      </c>
      <c r="AT159" s="203">
        <f t="shared" si="392"/>
        <v>7.7018810740707642E-5</v>
      </c>
      <c r="AU159" s="203">
        <f t="shared" si="393"/>
        <v>8.8152943930726259E-4</v>
      </c>
      <c r="AV159" s="254">
        <f t="shared" si="394"/>
        <v>3.4214716574492521E-5</v>
      </c>
      <c r="AY159" s="448"/>
      <c r="AZ159" s="132" t="s">
        <v>20</v>
      </c>
      <c r="BA159" s="163">
        <f t="shared" ref="BA159:BK159" si="443">IF(COUNT(BA156:BA158)=0,"",SUM(BA156:BA158))</f>
        <v>452458.16199999407</v>
      </c>
      <c r="BB159" s="164">
        <f t="shared" si="443"/>
        <v>407552.38699999225</v>
      </c>
      <c r="BC159" s="165">
        <f t="shared" si="443"/>
        <v>41447.591000000153</v>
      </c>
      <c r="BD159" s="166">
        <f t="shared" si="443"/>
        <v>30642.567000000112</v>
      </c>
      <c r="BE159" s="167">
        <f t="shared" si="443"/>
        <v>30640.938000000107</v>
      </c>
      <c r="BF159" s="167">
        <f t="shared" si="443"/>
        <v>1.629</v>
      </c>
      <c r="BG159" s="168">
        <f t="shared" si="443"/>
        <v>10805.202000000045</v>
      </c>
      <c r="BH159" s="169">
        <f t="shared" si="443"/>
        <v>10805.202000000045</v>
      </c>
      <c r="BI159" s="169">
        <f t="shared" si="443"/>
        <v>0</v>
      </c>
      <c r="BJ159" s="169">
        <f t="shared" si="443"/>
        <v>0</v>
      </c>
      <c r="BK159" s="269">
        <f t="shared" si="443"/>
        <v>1612.261</v>
      </c>
      <c r="BL159" s="262">
        <f t="shared" si="395"/>
        <v>0.90075154175248928</v>
      </c>
      <c r="BM159" s="199">
        <f t="shared" si="396"/>
        <v>9.1605355988695139E-2</v>
      </c>
      <c r="BN159" s="200">
        <f t="shared" si="397"/>
        <v>6.7724641908439062E-2</v>
      </c>
      <c r="BO159" s="201">
        <f t="shared" si="398"/>
        <v>6.7721041575553476E-2</v>
      </c>
      <c r="BP159" s="201">
        <f t="shared" si="399"/>
        <v>3.6003328855851679E-6</v>
      </c>
      <c r="BQ159" s="202">
        <f t="shared" si="400"/>
        <v>2.3881107486796064E-2</v>
      </c>
      <c r="BR159" s="203">
        <f t="shared" si="401"/>
        <v>2.3881107486796064E-2</v>
      </c>
      <c r="BS159" s="203">
        <f t="shared" si="402"/>
        <v>0</v>
      </c>
      <c r="BT159" s="203">
        <f t="shared" si="403"/>
        <v>0</v>
      </c>
      <c r="BU159" s="254">
        <f t="shared" si="404"/>
        <v>3.5633371997829517E-3</v>
      </c>
      <c r="BX159" s="448"/>
      <c r="BY159" s="132" t="s">
        <v>20</v>
      </c>
      <c r="BZ159" s="163">
        <f t="shared" ref="BZ159:CJ159" si="444">IF(COUNT(BZ156:BZ158)=0,"",SUM(BZ156:BZ158))</f>
        <v>225587.61499999615</v>
      </c>
      <c r="CA159" s="164">
        <f t="shared" si="444"/>
        <v>210360.48799999646</v>
      </c>
      <c r="CB159" s="165">
        <f t="shared" si="444"/>
        <v>14649.420999999991</v>
      </c>
      <c r="CC159" s="166">
        <f t="shared" si="444"/>
        <v>14335.658999999989</v>
      </c>
      <c r="CD159" s="167">
        <f t="shared" si="444"/>
        <v>14335.658999999989</v>
      </c>
      <c r="CE159" s="167">
        <f t="shared" si="444"/>
        <v>0</v>
      </c>
      <c r="CF159" s="168">
        <f t="shared" si="444"/>
        <v>313.78699999999992</v>
      </c>
      <c r="CG159" s="169">
        <f t="shared" si="444"/>
        <v>310.73599999999988</v>
      </c>
      <c r="CH159" s="169">
        <f t="shared" si="444"/>
        <v>0</v>
      </c>
      <c r="CI159" s="169">
        <f t="shared" si="444"/>
        <v>3.0510000000000002</v>
      </c>
      <c r="CJ159" s="269">
        <f t="shared" si="444"/>
        <v>132.804</v>
      </c>
      <c r="CK159" s="262">
        <f t="shared" si="405"/>
        <v>0.93250016407150749</v>
      </c>
      <c r="CL159" s="199">
        <f t="shared" si="406"/>
        <v>6.4938941794301264E-2</v>
      </c>
      <c r="CM159" s="200">
        <f t="shared" si="407"/>
        <v>6.3548076431413289E-2</v>
      </c>
      <c r="CN159" s="201">
        <f t="shared" si="408"/>
        <v>6.3548076431413289E-2</v>
      </c>
      <c r="CO159" s="201">
        <f t="shared" si="409"/>
        <v>0</v>
      </c>
      <c r="CP159" s="202">
        <f t="shared" si="410"/>
        <v>1.3909761845746951E-3</v>
      </c>
      <c r="CQ159" s="203">
        <f t="shared" si="411"/>
        <v>1.3774515059260021E-3</v>
      </c>
      <c r="CR159" s="203">
        <f t="shared" si="412"/>
        <v>0</v>
      </c>
      <c r="CS159" s="203">
        <f t="shared" si="413"/>
        <v>1.3524678648692891E-5</v>
      </c>
      <c r="CT159" s="254">
        <f t="shared" si="414"/>
        <v>5.8870253138676193E-4</v>
      </c>
      <c r="CW159" s="451"/>
      <c r="CX159" s="132" t="s">
        <v>20</v>
      </c>
      <c r="CY159" s="163">
        <f t="shared" ref="CY159:DI159" si="445">IF(COUNT(CY156:CY158)=0,"",SUM(CY156:CY158))</f>
        <v>169340.90599999658</v>
      </c>
      <c r="CZ159" s="164">
        <f t="shared" si="445"/>
        <v>156386.18699999599</v>
      </c>
      <c r="DA159" s="165">
        <f t="shared" si="445"/>
        <v>12682.298000000003</v>
      </c>
      <c r="DB159" s="166">
        <f t="shared" si="445"/>
        <v>12560.062</v>
      </c>
      <c r="DC159" s="167">
        <f t="shared" si="445"/>
        <v>12560.062</v>
      </c>
      <c r="DD159" s="167">
        <f t="shared" si="445"/>
        <v>0</v>
      </c>
      <c r="DE159" s="168">
        <f t="shared" si="445"/>
        <v>122.23600000000003</v>
      </c>
      <c r="DF159" s="169">
        <f t="shared" si="445"/>
        <v>119.18500000000003</v>
      </c>
      <c r="DG159" s="169">
        <f t="shared" si="445"/>
        <v>0</v>
      </c>
      <c r="DH159" s="169">
        <f t="shared" si="445"/>
        <v>3.0510000000000002</v>
      </c>
      <c r="DI159" s="269">
        <f t="shared" si="445"/>
        <v>52.158000000000001</v>
      </c>
      <c r="DJ159" s="262">
        <f t="shared" si="415"/>
        <v>0.92349917509003487</v>
      </c>
      <c r="DK159" s="199">
        <f t="shared" si="416"/>
        <v>7.4892111419318008E-2</v>
      </c>
      <c r="DL159" s="200">
        <f t="shared" si="417"/>
        <v>7.4170277558336994E-2</v>
      </c>
      <c r="DM159" s="201">
        <f t="shared" si="418"/>
        <v>7.4170277558336994E-2</v>
      </c>
      <c r="DN159" s="201">
        <f t="shared" si="419"/>
        <v>0</v>
      </c>
      <c r="DO159" s="202">
        <f t="shared" si="420"/>
        <v>7.2183386098101127E-4</v>
      </c>
      <c r="DP159" s="203">
        <f t="shared" si="421"/>
        <v>7.0381695017034118E-4</v>
      </c>
      <c r="DQ159" s="203">
        <f t="shared" si="422"/>
        <v>0</v>
      </c>
      <c r="DR159" s="203">
        <f t="shared" si="423"/>
        <v>1.8016910810670054E-5</v>
      </c>
      <c r="DS159" s="254">
        <f t="shared" si="424"/>
        <v>3.0800591086952762E-4</v>
      </c>
      <c r="DV159" s="451"/>
      <c r="DW159" s="132" t="s">
        <v>20</v>
      </c>
      <c r="DX159" s="163">
        <f t="shared" ref="DX159:EH159" si="446">IF(COUNT(DX156:DX158)=0,"",SUM(DX156:DX158))</f>
        <v>56246.709000000221</v>
      </c>
      <c r="DY159" s="164">
        <f t="shared" si="446"/>
        <v>53974.301000000254</v>
      </c>
      <c r="DZ159" s="165">
        <f t="shared" si="446"/>
        <v>1967.1229999999985</v>
      </c>
      <c r="EA159" s="166">
        <f t="shared" si="446"/>
        <v>1775.5969999999988</v>
      </c>
      <c r="EB159" s="167">
        <f t="shared" si="446"/>
        <v>1775.5969999999988</v>
      </c>
      <c r="EC159" s="167">
        <f t="shared" si="446"/>
        <v>0</v>
      </c>
      <c r="ED159" s="168">
        <f t="shared" si="446"/>
        <v>191.55099999999993</v>
      </c>
      <c r="EE159" s="169">
        <f t="shared" si="446"/>
        <v>191.55099999999993</v>
      </c>
      <c r="EF159" s="169">
        <f t="shared" si="446"/>
        <v>0</v>
      </c>
      <c r="EG159" s="169">
        <f t="shared" si="446"/>
        <v>0</v>
      </c>
      <c r="EH159" s="269">
        <f t="shared" si="446"/>
        <v>80.646000000000001</v>
      </c>
      <c r="EI159" s="262">
        <f t="shared" si="425"/>
        <v>0.95959927184362093</v>
      </c>
      <c r="EJ159" s="199">
        <f t="shared" si="426"/>
        <v>3.4973121716329943E-2</v>
      </c>
      <c r="EK159" s="200">
        <f t="shared" si="427"/>
        <v>3.1568015828268139E-2</v>
      </c>
      <c r="EL159" s="201">
        <f t="shared" si="428"/>
        <v>3.1568015828268139E-2</v>
      </c>
      <c r="EM159" s="201">
        <f t="shared" si="429"/>
        <v>0</v>
      </c>
      <c r="EN159" s="202">
        <f t="shared" si="430"/>
        <v>3.4055503585107383E-3</v>
      </c>
      <c r="EO159" s="203">
        <f t="shared" si="431"/>
        <v>3.4055503585107383E-3</v>
      </c>
      <c r="EP159" s="203">
        <f t="shared" si="432"/>
        <v>0</v>
      </c>
      <c r="EQ159" s="203">
        <f t="shared" si="433"/>
        <v>0</v>
      </c>
      <c r="ER159" s="254">
        <f t="shared" si="434"/>
        <v>1.4337905529726136E-3</v>
      </c>
    </row>
    <row r="160" spans="1:148">
      <c r="A160" s="448"/>
      <c r="B160" s="129" t="s">
        <v>21</v>
      </c>
      <c r="C160" s="170">
        <v>1174773.3220000756</v>
      </c>
      <c r="D160" s="171">
        <v>997354.80800005177</v>
      </c>
      <c r="E160" s="172">
        <v>168905.78399999844</v>
      </c>
      <c r="F160" s="173">
        <v>111009.29500000025</v>
      </c>
      <c r="G160" s="174">
        <v>111009.28000000025</v>
      </c>
      <c r="H160" s="174">
        <v>1.4999999999999999E-2</v>
      </c>
      <c r="I160" s="175">
        <v>57897.075999999863</v>
      </c>
      <c r="J160" s="176">
        <v>57462.966999999873</v>
      </c>
      <c r="K160" s="176">
        <v>7.2860000000000005</v>
      </c>
      <c r="L160" s="176">
        <v>426.88599999999957</v>
      </c>
      <c r="M160" s="270">
        <v>280.35100000000494</v>
      </c>
      <c r="N160" s="263">
        <f t="shared" si="375"/>
        <v>0.84897638490975846</v>
      </c>
      <c r="O160" s="204">
        <f t="shared" si="376"/>
        <v>0.14377734056169483</v>
      </c>
      <c r="P160" s="205">
        <f t="shared" si="377"/>
        <v>9.4494225329363676E-2</v>
      </c>
      <c r="Q160" s="206">
        <f t="shared" si="378"/>
        <v>9.4494212560942967E-2</v>
      </c>
      <c r="R160" s="206">
        <f t="shared" si="379"/>
        <v>1.276842069792851E-8</v>
      </c>
      <c r="S160" s="207">
        <f t="shared" si="380"/>
        <v>4.9283614903195883E-2</v>
      </c>
      <c r="T160" s="208">
        <f t="shared" si="381"/>
        <v>4.8914089147145422E-2</v>
      </c>
      <c r="U160" s="208">
        <f t="shared" si="382"/>
        <v>6.2020475470071421E-6</v>
      </c>
      <c r="V160" s="208">
        <f t="shared" si="383"/>
        <v>3.6337733587039363E-4</v>
      </c>
      <c r="W160" s="255">
        <f t="shared" si="384"/>
        <v>2.3864263407233461E-4</v>
      </c>
      <c r="Z160" s="448"/>
      <c r="AA160" s="129" t="s">
        <v>21</v>
      </c>
      <c r="AB160" s="170">
        <v>973189.47100004798</v>
      </c>
      <c r="AC160" s="171">
        <v>855936.72100001201</v>
      </c>
      <c r="AD160" s="172">
        <v>111991.015999999</v>
      </c>
      <c r="AE160" s="173">
        <v>66632.515999999596</v>
      </c>
      <c r="AF160" s="174">
        <v>66632.500999999596</v>
      </c>
      <c r="AG160" s="174">
        <v>1.4999999999999999E-2</v>
      </c>
      <c r="AH160" s="175">
        <v>45358.617000000071</v>
      </c>
      <c r="AI160" s="176">
        <v>44926.303000000044</v>
      </c>
      <c r="AJ160" s="176">
        <v>7.2860000000000005</v>
      </c>
      <c r="AK160" s="176">
        <v>425.09099999999967</v>
      </c>
      <c r="AL160" s="270">
        <v>104.822</v>
      </c>
      <c r="AM160" s="263">
        <f t="shared" si="385"/>
        <v>0.87951703805473025</v>
      </c>
      <c r="AN160" s="204">
        <f t="shared" si="386"/>
        <v>0.11507627172015868</v>
      </c>
      <c r="AO160" s="205">
        <f t="shared" si="387"/>
        <v>6.8468184239116492E-2</v>
      </c>
      <c r="AP160" s="206">
        <f t="shared" si="388"/>
        <v>6.8468168825879444E-2</v>
      </c>
      <c r="AQ160" s="206">
        <f t="shared" si="389"/>
        <v>1.54132370386067E-8</v>
      </c>
      <c r="AR160" s="207">
        <f t="shared" si="390"/>
        <v>4.6608207704291769E-2</v>
      </c>
      <c r="AS160" s="208">
        <f t="shared" si="391"/>
        <v>4.6163983827151193E-2</v>
      </c>
      <c r="AT160" s="208">
        <f t="shared" si="392"/>
        <v>7.4867230042192281E-6</v>
      </c>
      <c r="AU160" s="208">
        <f t="shared" si="393"/>
        <v>4.3680188973189033E-4</v>
      </c>
      <c r="AV160" s="255">
        <f t="shared" si="394"/>
        <v>1.0770975552405544E-4</v>
      </c>
      <c r="AY160" s="448"/>
      <c r="AZ160" s="129" t="s">
        <v>21</v>
      </c>
      <c r="BA160" s="170">
        <v>201583.85099999426</v>
      </c>
      <c r="BB160" s="171">
        <v>141418.08699999898</v>
      </c>
      <c r="BC160" s="172">
        <v>56914.767999999414</v>
      </c>
      <c r="BD160" s="173">
        <v>44376.779000000461</v>
      </c>
      <c r="BE160" s="174">
        <v>44376.779000000461</v>
      </c>
      <c r="BF160" s="174">
        <v>0</v>
      </c>
      <c r="BG160" s="175">
        <v>12538.459000000115</v>
      </c>
      <c r="BH160" s="176">
        <v>12536.664000000117</v>
      </c>
      <c r="BI160" s="176">
        <v>0</v>
      </c>
      <c r="BJ160" s="176">
        <v>1.7949999999999999</v>
      </c>
      <c r="BK160" s="270">
        <v>175.52899999999553</v>
      </c>
      <c r="BL160" s="263">
        <f t="shared" si="395"/>
        <v>0.70153480201151142</v>
      </c>
      <c r="BM160" s="204">
        <f t="shared" si="396"/>
        <v>0.28233793390523648</v>
      </c>
      <c r="BN160" s="205">
        <f t="shared" si="397"/>
        <v>0.22014054588133514</v>
      </c>
      <c r="BO160" s="206">
        <f t="shared" si="398"/>
        <v>0.22014054588133514</v>
      </c>
      <c r="BP160" s="206">
        <f t="shared" si="399"/>
        <v>0</v>
      </c>
      <c r="BQ160" s="207">
        <f t="shared" si="400"/>
        <v>6.2199719559879192E-2</v>
      </c>
      <c r="BR160" s="208">
        <f t="shared" si="401"/>
        <v>6.2190815076751726E-2</v>
      </c>
      <c r="BS160" s="208">
        <f t="shared" si="402"/>
        <v>0</v>
      </c>
      <c r="BT160" s="208">
        <f t="shared" si="403"/>
        <v>8.9044831274706178E-6</v>
      </c>
      <c r="BU160" s="255">
        <f t="shared" si="404"/>
        <v>8.707493141402509E-4</v>
      </c>
      <c r="BX160" s="448"/>
      <c r="BY160" s="129" t="s">
        <v>21</v>
      </c>
      <c r="BZ160" s="170">
        <v>81538.273999999641</v>
      </c>
      <c r="CA160" s="171">
        <v>72214.894999998898</v>
      </c>
      <c r="CB160" s="172">
        <v>9203.7600000000639</v>
      </c>
      <c r="CC160" s="173">
        <v>6057.0140000000119</v>
      </c>
      <c r="CD160" s="174">
        <v>6057.0140000000119</v>
      </c>
      <c r="CE160" s="174">
        <v>0</v>
      </c>
      <c r="CF160" s="175">
        <v>3146.7700000000018</v>
      </c>
      <c r="CG160" s="176">
        <v>3086.6820000000016</v>
      </c>
      <c r="CH160" s="176">
        <v>0</v>
      </c>
      <c r="CI160" s="176">
        <v>60.09</v>
      </c>
      <c r="CJ160" s="270">
        <v>11.714999999999998</v>
      </c>
      <c r="CK160" s="263">
        <f t="shared" si="405"/>
        <v>0.88565640965124204</v>
      </c>
      <c r="CL160" s="204">
        <f t="shared" si="406"/>
        <v>0.11287656150288519</v>
      </c>
      <c r="CM160" s="205">
        <f t="shared" si="407"/>
        <v>7.42843048161657E-2</v>
      </c>
      <c r="CN160" s="206">
        <f t="shared" si="408"/>
        <v>7.42843048161657E-2</v>
      </c>
      <c r="CO160" s="206">
        <f t="shared" si="409"/>
        <v>0</v>
      </c>
      <c r="CP160" s="207">
        <f t="shared" si="410"/>
        <v>3.8592551027018494E-2</v>
      </c>
      <c r="CQ160" s="208">
        <f t="shared" si="411"/>
        <v>3.7855621030192708E-2</v>
      </c>
      <c r="CR160" s="208">
        <f t="shared" si="412"/>
        <v>0</v>
      </c>
      <c r="CS160" s="208">
        <f t="shared" si="413"/>
        <v>7.369545251840905E-4</v>
      </c>
      <c r="CT160" s="255">
        <f t="shared" si="414"/>
        <v>1.4367485875406254E-4</v>
      </c>
      <c r="CW160" s="451"/>
      <c r="CX160" s="129" t="s">
        <v>21</v>
      </c>
      <c r="CY160" s="170">
        <v>64849.17999999824</v>
      </c>
      <c r="CZ160" s="171">
        <v>58002.643999999185</v>
      </c>
      <c r="DA160" s="172">
        <v>6786.0540000000092</v>
      </c>
      <c r="DB160" s="173">
        <v>4213.199999999998</v>
      </c>
      <c r="DC160" s="174">
        <v>4213.199999999998</v>
      </c>
      <c r="DD160" s="174">
        <v>0</v>
      </c>
      <c r="DE160" s="175">
        <v>2572.8480000000004</v>
      </c>
      <c r="DF160" s="176">
        <v>2512.7600000000002</v>
      </c>
      <c r="DG160" s="176">
        <v>0</v>
      </c>
      <c r="DH160" s="176">
        <v>60.09</v>
      </c>
      <c r="DI160" s="270">
        <v>11.714999999999998</v>
      </c>
      <c r="DJ160" s="263">
        <f t="shared" si="415"/>
        <v>0.89442370743933475</v>
      </c>
      <c r="DK160" s="204">
        <f t="shared" si="416"/>
        <v>0.10464363620326723</v>
      </c>
      <c r="DL160" s="205">
        <f t="shared" si="417"/>
        <v>6.4969210096413127E-2</v>
      </c>
      <c r="DM160" s="206">
        <f t="shared" si="418"/>
        <v>6.4969210096413127E-2</v>
      </c>
      <c r="DN160" s="206">
        <f t="shared" si="419"/>
        <v>0</v>
      </c>
      <c r="DO160" s="207">
        <f t="shared" si="420"/>
        <v>3.9674333584481254E-2</v>
      </c>
      <c r="DP160" s="208">
        <f t="shared" si="421"/>
        <v>3.8747752862874574E-2</v>
      </c>
      <c r="DQ160" s="208">
        <f t="shared" si="422"/>
        <v>0</v>
      </c>
      <c r="DR160" s="208">
        <f t="shared" si="423"/>
        <v>9.2661156239757592E-4</v>
      </c>
      <c r="DS160" s="255">
        <f t="shared" si="424"/>
        <v>1.8064993265913795E-4</v>
      </c>
      <c r="DV160" s="451"/>
      <c r="DW160" s="129" t="s">
        <v>21</v>
      </c>
      <c r="DX160" s="170">
        <v>16689.094000000041</v>
      </c>
      <c r="DY160" s="171">
        <v>14212.251000000078</v>
      </c>
      <c r="DZ160" s="172">
        <v>2417.706000000001</v>
      </c>
      <c r="EA160" s="173">
        <v>1843.8139999999989</v>
      </c>
      <c r="EB160" s="174">
        <v>1843.8139999999989</v>
      </c>
      <c r="EC160" s="174">
        <v>0</v>
      </c>
      <c r="ED160" s="175">
        <v>573.92199999999991</v>
      </c>
      <c r="EE160" s="176">
        <v>573.92199999999991</v>
      </c>
      <c r="EF160" s="176">
        <v>0</v>
      </c>
      <c r="EG160" s="176">
        <v>0</v>
      </c>
      <c r="EH160" s="270">
        <v>0</v>
      </c>
      <c r="EI160" s="263">
        <f t="shared" si="425"/>
        <v>0.85158912760633043</v>
      </c>
      <c r="EJ160" s="204">
        <f t="shared" si="426"/>
        <v>0.14486742060413796</v>
      </c>
      <c r="EK160" s="205">
        <f t="shared" si="427"/>
        <v>0.11048017345938578</v>
      </c>
      <c r="EL160" s="206">
        <f t="shared" si="428"/>
        <v>0.11048017345938578</v>
      </c>
      <c r="EM160" s="206">
        <f t="shared" si="429"/>
        <v>0</v>
      </c>
      <c r="EN160" s="207">
        <f t="shared" si="430"/>
        <v>3.4389044725855009E-2</v>
      </c>
      <c r="EO160" s="208">
        <f t="shared" si="431"/>
        <v>3.4389044725855009E-2</v>
      </c>
      <c r="EP160" s="208">
        <f t="shared" si="432"/>
        <v>0</v>
      </c>
      <c r="EQ160" s="208">
        <f t="shared" si="433"/>
        <v>0</v>
      </c>
      <c r="ER160" s="255">
        <f t="shared" si="434"/>
        <v>0</v>
      </c>
    </row>
    <row r="161" spans="1:148">
      <c r="A161" s="448"/>
      <c r="B161" s="130" t="s">
        <v>22</v>
      </c>
      <c r="C161" s="149">
        <v>1169500.2309999666</v>
      </c>
      <c r="D161" s="150">
        <v>1045521.8710000215</v>
      </c>
      <c r="E161" s="151">
        <v>116296.49099999966</v>
      </c>
      <c r="F161" s="152">
        <v>90698.625000000233</v>
      </c>
      <c r="G161" s="153">
        <v>90697.232000000236</v>
      </c>
      <c r="H161" s="153">
        <v>1.393</v>
      </c>
      <c r="I161" s="154">
        <v>25598.161000000393</v>
      </c>
      <c r="J161" s="155">
        <v>25451.504000000426</v>
      </c>
      <c r="K161" s="155">
        <v>8.3000000000000004E-2</v>
      </c>
      <c r="L161" s="155">
        <v>146.56500000000008</v>
      </c>
      <c r="M161" s="267">
        <v>630.55100000000084</v>
      </c>
      <c r="N161" s="260">
        <f t="shared" si="375"/>
        <v>0.89399030738631069</v>
      </c>
      <c r="O161" s="189">
        <f t="shared" si="376"/>
        <v>9.944118685685234E-2</v>
      </c>
      <c r="P161" s="190">
        <f t="shared" si="377"/>
        <v>7.7553319440090668E-2</v>
      </c>
      <c r="Q161" s="191">
        <f t="shared" si="378"/>
        <v>7.7552128333015113E-2</v>
      </c>
      <c r="R161" s="191">
        <f t="shared" si="379"/>
        <v>1.1911070755487861E-6</v>
      </c>
      <c r="S161" s="192">
        <f t="shared" si="380"/>
        <v>2.1888119661261633E-2</v>
      </c>
      <c r="T161" s="193">
        <f t="shared" si="381"/>
        <v>2.1762718232418335E-2</v>
      </c>
      <c r="U161" s="193">
        <f t="shared" si="382"/>
        <v>7.0970486195656321E-8</v>
      </c>
      <c r="V161" s="193">
        <f t="shared" si="383"/>
        <v>1.2532276276224546E-4</v>
      </c>
      <c r="W161" s="252">
        <f t="shared" si="384"/>
        <v>5.3916278362840168E-4</v>
      </c>
      <c r="Z161" s="448"/>
      <c r="AA161" s="130" t="s">
        <v>22</v>
      </c>
      <c r="AB161" s="149">
        <v>948032.37200001033</v>
      </c>
      <c r="AC161" s="150">
        <v>869855.56099998613</v>
      </c>
      <c r="AD161" s="151">
        <v>73064.705999999613</v>
      </c>
      <c r="AE161" s="152">
        <v>52138.399999999798</v>
      </c>
      <c r="AF161" s="153">
        <v>52137.006999999801</v>
      </c>
      <c r="AG161" s="153">
        <v>1.393</v>
      </c>
      <c r="AH161" s="154">
        <v>20926.465000000284</v>
      </c>
      <c r="AI161" s="155">
        <v>20779.891000000305</v>
      </c>
      <c r="AJ161" s="155">
        <v>0</v>
      </c>
      <c r="AK161" s="155">
        <v>146.56500000000008</v>
      </c>
      <c r="AL161" s="267">
        <v>10.068</v>
      </c>
      <c r="AM161" s="260">
        <f t="shared" si="385"/>
        <v>0.91753782538554141</v>
      </c>
      <c r="AN161" s="189">
        <f t="shared" si="386"/>
        <v>7.7069842927261156E-2</v>
      </c>
      <c r="AO161" s="190">
        <f t="shared" si="387"/>
        <v>5.4996434235685815E-2</v>
      </c>
      <c r="AP161" s="191">
        <f t="shared" si="388"/>
        <v>5.4994964876578324E-2</v>
      </c>
      <c r="AQ161" s="191">
        <f t="shared" si="389"/>
        <v>1.46935910749679E-6</v>
      </c>
      <c r="AR161" s="192">
        <f t="shared" si="390"/>
        <v>2.2073576407367717E-2</v>
      </c>
      <c r="AS161" s="193">
        <f t="shared" si="391"/>
        <v>2.1918967762843522E-2</v>
      </c>
      <c r="AT161" s="193">
        <f t="shared" si="392"/>
        <v>0</v>
      </c>
      <c r="AU161" s="193">
        <f t="shared" si="393"/>
        <v>1.5459915117750693E-4</v>
      </c>
      <c r="AV161" s="252">
        <f t="shared" si="394"/>
        <v>1.0619890519940906E-5</v>
      </c>
      <c r="AY161" s="448"/>
      <c r="AZ161" s="130" t="s">
        <v>22</v>
      </c>
      <c r="BA161" s="149">
        <v>221467.85900000023</v>
      </c>
      <c r="BB161" s="150">
        <v>175666.30999999892</v>
      </c>
      <c r="BC161" s="151">
        <v>43231.784999999581</v>
      </c>
      <c r="BD161" s="152">
        <v>38560.224999999256</v>
      </c>
      <c r="BE161" s="153">
        <v>38560.224999999256</v>
      </c>
      <c r="BF161" s="153">
        <v>0</v>
      </c>
      <c r="BG161" s="154">
        <v>4671.6960000000063</v>
      </c>
      <c r="BH161" s="155">
        <v>4671.6130000000067</v>
      </c>
      <c r="BI161" s="155">
        <v>8.3000000000000004E-2</v>
      </c>
      <c r="BJ161" s="155">
        <v>0</v>
      </c>
      <c r="BK161" s="267">
        <v>620.48300000000074</v>
      </c>
      <c r="BL161" s="260">
        <f t="shared" si="395"/>
        <v>0.79319098849462732</v>
      </c>
      <c r="BM161" s="189">
        <f t="shared" si="396"/>
        <v>0.19520568445103151</v>
      </c>
      <c r="BN161" s="190">
        <f t="shared" si="397"/>
        <v>0.17411205930337376</v>
      </c>
      <c r="BO161" s="191">
        <f t="shared" si="398"/>
        <v>0.17411205930337376</v>
      </c>
      <c r="BP161" s="191">
        <f t="shared" si="399"/>
        <v>0</v>
      </c>
      <c r="BQ161" s="192">
        <f t="shared" si="400"/>
        <v>2.1094239232249054E-2</v>
      </c>
      <c r="BR161" s="193">
        <f t="shared" si="401"/>
        <v>2.1093864460034365E-2</v>
      </c>
      <c r="BS161" s="193">
        <f t="shared" si="402"/>
        <v>3.7477221468962643E-7</v>
      </c>
      <c r="BT161" s="193">
        <f t="shared" si="403"/>
        <v>0</v>
      </c>
      <c r="BU161" s="252">
        <f t="shared" si="404"/>
        <v>2.8016841938224546E-3</v>
      </c>
      <c r="BX161" s="448"/>
      <c r="BY161" s="130" t="s">
        <v>22</v>
      </c>
      <c r="BZ161" s="149">
        <v>78956.857999999804</v>
      </c>
      <c r="CA161" s="150">
        <v>69441.651999998401</v>
      </c>
      <c r="CB161" s="151">
        <v>9040.1909999999971</v>
      </c>
      <c r="CC161" s="152">
        <v>7225.1399999999912</v>
      </c>
      <c r="CD161" s="153">
        <v>7225.1399999999912</v>
      </c>
      <c r="CE161" s="153">
        <v>0</v>
      </c>
      <c r="CF161" s="154">
        <v>1815.0620000000001</v>
      </c>
      <c r="CG161" s="155">
        <v>1787.675</v>
      </c>
      <c r="CH161" s="155">
        <v>22.971</v>
      </c>
      <c r="CI161" s="155">
        <v>4.4160000000000004</v>
      </c>
      <c r="CJ161" s="267">
        <v>76.62</v>
      </c>
      <c r="CK161" s="260">
        <f t="shared" si="405"/>
        <v>0.8794885429711321</v>
      </c>
      <c r="CL161" s="189">
        <f t="shared" si="406"/>
        <v>0.11449532350945398</v>
      </c>
      <c r="CM161" s="190">
        <f t="shared" si="407"/>
        <v>9.1507440683620031E-2</v>
      </c>
      <c r="CN161" s="191">
        <f t="shared" si="408"/>
        <v>9.1507440683620031E-2</v>
      </c>
      <c r="CO161" s="191">
        <f t="shared" si="409"/>
        <v>0</v>
      </c>
      <c r="CP161" s="192">
        <f t="shared" si="410"/>
        <v>2.2988022142421176E-2</v>
      </c>
      <c r="CQ161" s="193">
        <f t="shared" si="411"/>
        <v>2.2641161835492547E-2</v>
      </c>
      <c r="CR161" s="193">
        <f t="shared" si="412"/>
        <v>2.9093102970232244E-4</v>
      </c>
      <c r="CS161" s="193">
        <f t="shared" si="413"/>
        <v>5.5929277226305171E-5</v>
      </c>
      <c r="CT161" s="252">
        <f t="shared" si="414"/>
        <v>9.7040335622271333E-4</v>
      </c>
      <c r="CW161" s="451"/>
      <c r="CX161" s="130" t="s">
        <v>22</v>
      </c>
      <c r="CY161" s="149">
        <v>63273.13499999843</v>
      </c>
      <c r="CZ161" s="150">
        <v>55495.54299999879</v>
      </c>
      <c r="DA161" s="151">
        <v>7396.8889999999938</v>
      </c>
      <c r="DB161" s="152">
        <v>5914.836999999995</v>
      </c>
      <c r="DC161" s="153">
        <v>5914.836999999995</v>
      </c>
      <c r="DD161" s="153">
        <v>0</v>
      </c>
      <c r="DE161" s="154">
        <v>1482.0510000000004</v>
      </c>
      <c r="DF161" s="155">
        <v>1454.6640000000004</v>
      </c>
      <c r="DG161" s="155">
        <v>22.971</v>
      </c>
      <c r="DH161" s="155">
        <v>4.4160000000000004</v>
      </c>
      <c r="DI161" s="267">
        <v>72.36099999999999</v>
      </c>
      <c r="DJ161" s="260">
        <f t="shared" si="415"/>
        <v>0.87707907945449781</v>
      </c>
      <c r="DK161" s="189">
        <f t="shared" si="416"/>
        <v>0.116904101559061</v>
      </c>
      <c r="DL161" s="190">
        <f t="shared" si="417"/>
        <v>9.3481016864426614E-2</v>
      </c>
      <c r="DM161" s="191">
        <f t="shared" si="418"/>
        <v>9.3481016864426614E-2</v>
      </c>
      <c r="DN161" s="191">
        <f t="shared" si="419"/>
        <v>0</v>
      </c>
      <c r="DO161" s="192">
        <f t="shared" si="420"/>
        <v>2.3423068890138558E-2</v>
      </c>
      <c r="DP161" s="193">
        <f t="shared" si="421"/>
        <v>2.2990231162088565E-2</v>
      </c>
      <c r="DQ161" s="193">
        <f t="shared" si="422"/>
        <v>3.6304507434317218E-4</v>
      </c>
      <c r="DR161" s="193">
        <f t="shared" si="423"/>
        <v>6.9792653706823751E-5</v>
      </c>
      <c r="DS161" s="252">
        <f t="shared" si="424"/>
        <v>1.1436291247462573E-3</v>
      </c>
      <c r="DV161" s="451"/>
      <c r="DW161" s="130" t="s">
        <v>22</v>
      </c>
      <c r="DX161" s="149">
        <v>15683.722999999987</v>
      </c>
      <c r="DY161" s="150">
        <v>13946.109000000057</v>
      </c>
      <c r="DZ161" s="151">
        <v>1643.3019999999963</v>
      </c>
      <c r="EA161" s="152">
        <v>1310.3029999999962</v>
      </c>
      <c r="EB161" s="153">
        <v>1310.3029999999962</v>
      </c>
      <c r="EC161" s="153">
        <v>0</v>
      </c>
      <c r="ED161" s="154">
        <v>333.01099999999974</v>
      </c>
      <c r="EE161" s="155">
        <v>333.01099999999974</v>
      </c>
      <c r="EF161" s="155">
        <v>0</v>
      </c>
      <c r="EG161" s="155">
        <v>0</v>
      </c>
      <c r="EH161" s="267">
        <v>4.2590000000000003</v>
      </c>
      <c r="EI161" s="260">
        <f t="shared" si="425"/>
        <v>0.88920908638848495</v>
      </c>
      <c r="EJ161" s="189">
        <f t="shared" si="426"/>
        <v>0.10477754548457643</v>
      </c>
      <c r="EK161" s="190">
        <f t="shared" si="427"/>
        <v>8.3545405641249681E-2</v>
      </c>
      <c r="EL161" s="191">
        <f t="shared" si="428"/>
        <v>8.3545405641249681E-2</v>
      </c>
      <c r="EM161" s="191">
        <f t="shared" si="429"/>
        <v>0</v>
      </c>
      <c r="EN161" s="192">
        <f t="shared" si="430"/>
        <v>2.1232904967780929E-2</v>
      </c>
      <c r="EO161" s="193">
        <f t="shared" si="431"/>
        <v>2.1232904967780929E-2</v>
      </c>
      <c r="EP161" s="193">
        <f t="shared" si="432"/>
        <v>0</v>
      </c>
      <c r="EQ161" s="193">
        <f t="shared" si="433"/>
        <v>0</v>
      </c>
      <c r="ER161" s="252">
        <f t="shared" si="434"/>
        <v>2.7155542086531394E-4</v>
      </c>
    </row>
    <row r="162" spans="1:148">
      <c r="A162" s="448"/>
      <c r="B162" s="131" t="s">
        <v>23</v>
      </c>
      <c r="C162" s="156">
        <v>1170031.6269999808</v>
      </c>
      <c r="D162" s="157">
        <v>1000912.299000022</v>
      </c>
      <c r="E162" s="158">
        <v>161260.16899999892</v>
      </c>
      <c r="F162" s="159">
        <v>104229.79799999969</v>
      </c>
      <c r="G162" s="160">
        <v>104229.60599999926</v>
      </c>
      <c r="H162" s="160">
        <v>0.19200000000000014</v>
      </c>
      <c r="I162" s="161">
        <v>57030.975999998824</v>
      </c>
      <c r="J162" s="162">
        <v>56816.458999999013</v>
      </c>
      <c r="K162" s="162">
        <v>0</v>
      </c>
      <c r="L162" s="162">
        <v>214.50999999999993</v>
      </c>
      <c r="M162" s="268">
        <v>409.10800000000006</v>
      </c>
      <c r="N162" s="261">
        <f t="shared" si="375"/>
        <v>0.85545747303122988</v>
      </c>
      <c r="O162" s="194">
        <f t="shared" si="376"/>
        <v>0.13782547862699918</v>
      </c>
      <c r="P162" s="195">
        <f t="shared" si="377"/>
        <v>8.9082889380734151E-2</v>
      </c>
      <c r="Q162" s="196">
        <f t="shared" si="378"/>
        <v>8.9082725282605524E-2</v>
      </c>
      <c r="R162" s="196">
        <f t="shared" si="379"/>
        <v>1.640981282636758E-7</v>
      </c>
      <c r="S162" s="197">
        <f t="shared" si="380"/>
        <v>4.8743106326304256E-2</v>
      </c>
      <c r="T162" s="198">
        <f t="shared" si="381"/>
        <v>4.8559763419113069E-2</v>
      </c>
      <c r="U162" s="198">
        <f t="shared" si="382"/>
        <v>0</v>
      </c>
      <c r="V162" s="198">
        <f t="shared" si="383"/>
        <v>1.8333692444708887E-4</v>
      </c>
      <c r="W162" s="253">
        <f t="shared" si="384"/>
        <v>3.4965550550883253E-4</v>
      </c>
      <c r="Z162" s="448"/>
      <c r="AA162" s="131" t="s">
        <v>23</v>
      </c>
      <c r="AB162" s="156">
        <v>953040.57100000477</v>
      </c>
      <c r="AC162" s="157">
        <v>841538.33800000069</v>
      </c>
      <c r="AD162" s="158">
        <v>106121.5099999988</v>
      </c>
      <c r="AE162" s="159">
        <v>54658.356999999552</v>
      </c>
      <c r="AF162" s="160">
        <v>54658.356999999552</v>
      </c>
      <c r="AG162" s="160">
        <v>0</v>
      </c>
      <c r="AH162" s="161">
        <v>51463.503999999069</v>
      </c>
      <c r="AI162" s="162">
        <v>51249.267999999269</v>
      </c>
      <c r="AJ162" s="162">
        <v>0</v>
      </c>
      <c r="AK162" s="162">
        <v>214.22899999999996</v>
      </c>
      <c r="AL162" s="268">
        <v>259.03699999999998</v>
      </c>
      <c r="AM162" s="261">
        <f t="shared" si="385"/>
        <v>0.88300368694377074</v>
      </c>
      <c r="AN162" s="194">
        <f t="shared" si="386"/>
        <v>0.1113504642185881</v>
      </c>
      <c r="AO162" s="195">
        <f t="shared" si="387"/>
        <v>5.7351553190068003E-2</v>
      </c>
      <c r="AP162" s="196">
        <f t="shared" si="388"/>
        <v>5.7351553190068003E-2</v>
      </c>
      <c r="AQ162" s="196">
        <f t="shared" si="389"/>
        <v>0</v>
      </c>
      <c r="AR162" s="197">
        <f t="shared" si="390"/>
        <v>5.3999279323439016E-2</v>
      </c>
      <c r="AS162" s="198">
        <f t="shared" si="391"/>
        <v>5.3774487214352823E-2</v>
      </c>
      <c r="AT162" s="198">
        <f t="shared" si="392"/>
        <v>0</v>
      </c>
      <c r="AU162" s="198">
        <f t="shared" si="393"/>
        <v>2.247847641734854E-4</v>
      </c>
      <c r="AV162" s="253">
        <f t="shared" si="394"/>
        <v>2.7180060102603823E-4</v>
      </c>
      <c r="AY162" s="448"/>
      <c r="AZ162" s="131" t="s">
        <v>23</v>
      </c>
      <c r="BA162" s="156">
        <v>216991.05599999285</v>
      </c>
      <c r="BB162" s="157">
        <v>159373.96100000129</v>
      </c>
      <c r="BC162" s="158">
        <v>55138.658999999476</v>
      </c>
      <c r="BD162" s="159">
        <v>49571.44099999933</v>
      </c>
      <c r="BE162" s="160">
        <v>49571.248999999829</v>
      </c>
      <c r="BF162" s="160">
        <v>0.19200000000000014</v>
      </c>
      <c r="BG162" s="161">
        <v>5567.4720000000243</v>
      </c>
      <c r="BH162" s="162">
        <v>5567.1910000000253</v>
      </c>
      <c r="BI162" s="162">
        <v>0</v>
      </c>
      <c r="BJ162" s="162">
        <v>0.28100000000000003</v>
      </c>
      <c r="BK162" s="268">
        <v>150.07100000000003</v>
      </c>
      <c r="BL162" s="261">
        <f t="shared" si="395"/>
        <v>0.73447248904123741</v>
      </c>
      <c r="BM162" s="194">
        <f t="shared" si="396"/>
        <v>0.2541056761344177</v>
      </c>
      <c r="BN162" s="195">
        <f t="shared" si="397"/>
        <v>0.22844923617497379</v>
      </c>
      <c r="BO162" s="196">
        <f t="shared" si="398"/>
        <v>0.22844835134587971</v>
      </c>
      <c r="BP162" s="196">
        <f t="shared" si="399"/>
        <v>8.8482909636610306E-7</v>
      </c>
      <c r="BQ162" s="197">
        <f t="shared" si="400"/>
        <v>2.5657610514602074E-2</v>
      </c>
      <c r="BR162" s="198">
        <f t="shared" si="401"/>
        <v>2.5656315530351668E-2</v>
      </c>
      <c r="BS162" s="198">
        <f t="shared" si="402"/>
        <v>0</v>
      </c>
      <c r="BT162" s="198">
        <f t="shared" si="403"/>
        <v>1.2949842504108062E-6</v>
      </c>
      <c r="BU162" s="253">
        <f t="shared" si="404"/>
        <v>6.9159993396227806E-4</v>
      </c>
      <c r="BX162" s="448"/>
      <c r="BY162" s="131" t="s">
        <v>23</v>
      </c>
      <c r="BZ162" s="156">
        <v>60826.485999997836</v>
      </c>
      <c r="CA162" s="157">
        <v>51142.873999998599</v>
      </c>
      <c r="CB162" s="158">
        <v>8939.140000000034</v>
      </c>
      <c r="CC162" s="159">
        <v>6896.4299999999948</v>
      </c>
      <c r="CD162" s="160">
        <v>6896.3489999999956</v>
      </c>
      <c r="CE162" s="160">
        <v>8.0999999999999989E-2</v>
      </c>
      <c r="CF162" s="161">
        <v>2042.7199999999975</v>
      </c>
      <c r="CG162" s="162">
        <v>1958.7769999999978</v>
      </c>
      <c r="CH162" s="162">
        <v>0</v>
      </c>
      <c r="CI162" s="162">
        <v>83.942999999999984</v>
      </c>
      <c r="CJ162" s="268">
        <v>266.55399999999997</v>
      </c>
      <c r="CK162" s="261">
        <f t="shared" si="405"/>
        <v>0.8407994175432133</v>
      </c>
      <c r="CL162" s="194">
        <f t="shared" si="406"/>
        <v>0.14696130892717282</v>
      </c>
      <c r="CM162" s="195">
        <f t="shared" si="407"/>
        <v>0.11337873438883582</v>
      </c>
      <c r="CN162" s="196">
        <f t="shared" si="408"/>
        <v>0.11337740273209669</v>
      </c>
      <c r="CO162" s="196">
        <f t="shared" si="409"/>
        <v>1.3316567391383232E-6</v>
      </c>
      <c r="CP162" s="197">
        <f t="shared" si="410"/>
        <v>3.3582738940402874E-2</v>
      </c>
      <c r="CQ162" s="198">
        <f t="shared" si="411"/>
        <v>3.2202698673075861E-2</v>
      </c>
      <c r="CR162" s="198">
        <f t="shared" si="412"/>
        <v>0</v>
      </c>
      <c r="CS162" s="198">
        <f t="shared" si="413"/>
        <v>1.3800402673270155E-3</v>
      </c>
      <c r="CT162" s="253">
        <f t="shared" si="414"/>
        <v>4.3822028449910693E-3</v>
      </c>
      <c r="CW162" s="451"/>
      <c r="CX162" s="131" t="s">
        <v>23</v>
      </c>
      <c r="CY162" s="156">
        <v>48520.458999999144</v>
      </c>
      <c r="CZ162" s="157">
        <v>40573.013999999617</v>
      </c>
      <c r="DA162" s="158">
        <v>7253.3700000000035</v>
      </c>
      <c r="DB162" s="159">
        <v>5304.1519999999873</v>
      </c>
      <c r="DC162" s="160">
        <v>5304.0709999999881</v>
      </c>
      <c r="DD162" s="160">
        <v>8.0999999999999989E-2</v>
      </c>
      <c r="DE162" s="161">
        <v>1949.2189999999987</v>
      </c>
      <c r="DF162" s="162">
        <v>1865.2759999999989</v>
      </c>
      <c r="DG162" s="162">
        <v>0</v>
      </c>
      <c r="DH162" s="162">
        <v>83.942999999999984</v>
      </c>
      <c r="DI162" s="268">
        <v>266.55399999999997</v>
      </c>
      <c r="DJ162" s="261">
        <f t="shared" si="415"/>
        <v>0.8362042494280677</v>
      </c>
      <c r="DK162" s="194">
        <f t="shared" si="416"/>
        <v>0.1494909600917034</v>
      </c>
      <c r="DL162" s="195">
        <f t="shared" si="417"/>
        <v>0.10931784466424938</v>
      </c>
      <c r="DM162" s="196">
        <f t="shared" si="418"/>
        <v>0.10931617526536758</v>
      </c>
      <c r="DN162" s="196">
        <f t="shared" si="419"/>
        <v>1.6693988818201703E-6</v>
      </c>
      <c r="DO162" s="197">
        <f t="shared" si="420"/>
        <v>4.0173136037316405E-2</v>
      </c>
      <c r="DP162" s="198">
        <f t="shared" si="421"/>
        <v>3.8443082329456771E-2</v>
      </c>
      <c r="DQ162" s="198">
        <f t="shared" si="422"/>
        <v>0</v>
      </c>
      <c r="DR162" s="198">
        <f t="shared" si="423"/>
        <v>1.7300537078596364E-3</v>
      </c>
      <c r="DS162" s="253">
        <f t="shared" si="424"/>
        <v>5.4936413524036259E-3</v>
      </c>
      <c r="DV162" s="451"/>
      <c r="DW162" s="131" t="s">
        <v>23</v>
      </c>
      <c r="DX162" s="156">
        <v>12306.027000000206</v>
      </c>
      <c r="DY162" s="157">
        <v>10569.859999999973</v>
      </c>
      <c r="DZ162" s="158">
        <v>1685.7699999999977</v>
      </c>
      <c r="EA162" s="159">
        <v>1592.2779999999966</v>
      </c>
      <c r="EB162" s="160">
        <v>1592.2779999999966</v>
      </c>
      <c r="EC162" s="160">
        <v>0</v>
      </c>
      <c r="ED162" s="161">
        <v>93.500999999999991</v>
      </c>
      <c r="EE162" s="162">
        <v>93.500999999999991</v>
      </c>
      <c r="EF162" s="162">
        <v>0</v>
      </c>
      <c r="EG162" s="162">
        <v>0</v>
      </c>
      <c r="EH162" s="268">
        <v>0</v>
      </c>
      <c r="EI162" s="261">
        <f t="shared" si="425"/>
        <v>0.8589173418845738</v>
      </c>
      <c r="EJ162" s="194">
        <f t="shared" si="426"/>
        <v>0.13698734774431826</v>
      </c>
      <c r="EK162" s="195">
        <f t="shared" si="427"/>
        <v>0.12939009478851055</v>
      </c>
      <c r="EL162" s="196">
        <f t="shared" si="428"/>
        <v>0.12939009478851055</v>
      </c>
      <c r="EM162" s="196">
        <f t="shared" si="429"/>
        <v>0</v>
      </c>
      <c r="EN162" s="197">
        <f t="shared" si="430"/>
        <v>7.5979843047637085E-3</v>
      </c>
      <c r="EO162" s="198">
        <f t="shared" si="431"/>
        <v>7.5979843047637085E-3</v>
      </c>
      <c r="EP162" s="198">
        <f t="shared" si="432"/>
        <v>0</v>
      </c>
      <c r="EQ162" s="198">
        <f t="shared" si="433"/>
        <v>0</v>
      </c>
      <c r="ER162" s="253">
        <f t="shared" si="434"/>
        <v>0</v>
      </c>
    </row>
    <row r="163" spans="1:148">
      <c r="A163" s="448"/>
      <c r="B163" s="132" t="s">
        <v>24</v>
      </c>
      <c r="C163" s="163">
        <f t="shared" ref="C163:M163" si="447">IF(COUNT(C160:C162)=0,"",SUM(C160:C162))</f>
        <v>3514305.180000023</v>
      </c>
      <c r="D163" s="164">
        <f t="shared" si="447"/>
        <v>3043788.9780000951</v>
      </c>
      <c r="E163" s="165">
        <f t="shared" si="447"/>
        <v>446462.44399999699</v>
      </c>
      <c r="F163" s="166">
        <f t="shared" si="447"/>
        <v>305937.71800000017</v>
      </c>
      <c r="G163" s="167">
        <f t="shared" si="447"/>
        <v>305936.11799999973</v>
      </c>
      <c r="H163" s="167">
        <f t="shared" si="447"/>
        <v>1.6</v>
      </c>
      <c r="I163" s="168">
        <f t="shared" si="447"/>
        <v>140526.21299999909</v>
      </c>
      <c r="J163" s="169">
        <f t="shared" si="447"/>
        <v>139730.92999999929</v>
      </c>
      <c r="K163" s="169">
        <f t="shared" si="447"/>
        <v>7.3690000000000007</v>
      </c>
      <c r="L163" s="169">
        <f t="shared" si="447"/>
        <v>787.96099999999956</v>
      </c>
      <c r="M163" s="269">
        <f t="shared" si="447"/>
        <v>1320.0100000000057</v>
      </c>
      <c r="N163" s="262">
        <f t="shared" si="375"/>
        <v>0.86611401745140282</v>
      </c>
      <c r="O163" s="199">
        <f t="shared" si="376"/>
        <v>0.12704145517606813</v>
      </c>
      <c r="P163" s="200">
        <f t="shared" si="377"/>
        <v>8.7054966011801557E-2</v>
      </c>
      <c r="Q163" s="201">
        <f t="shared" si="378"/>
        <v>8.7054510729770412E-2</v>
      </c>
      <c r="R163" s="201">
        <f t="shared" si="379"/>
        <v>4.5528203102725121E-7</v>
      </c>
      <c r="S163" s="202">
        <f t="shared" si="380"/>
        <v>3.9986912292004809E-2</v>
      </c>
      <c r="T163" s="203">
        <f t="shared" si="381"/>
        <v>3.9760613504828964E-2</v>
      </c>
      <c r="U163" s="203">
        <f t="shared" si="382"/>
        <v>2.0968583041498839E-6</v>
      </c>
      <c r="V163" s="203">
        <f t="shared" si="383"/>
        <v>2.2421530278141479E-4</v>
      </c>
      <c r="W163" s="254">
        <f t="shared" si="384"/>
        <v>3.7561052111017776E-4</v>
      </c>
      <c r="Z163" s="448"/>
      <c r="AA163" s="132" t="s">
        <v>24</v>
      </c>
      <c r="AB163" s="163">
        <f t="shared" ref="AB163:AL163" si="448">IF(COUNT(AB160:AB162)=0,"",SUM(AB160:AB162))</f>
        <v>2874262.4140000632</v>
      </c>
      <c r="AC163" s="164">
        <f t="shared" si="448"/>
        <v>2567330.6199999992</v>
      </c>
      <c r="AD163" s="165">
        <f t="shared" si="448"/>
        <v>291177.2319999974</v>
      </c>
      <c r="AE163" s="166">
        <f t="shared" si="448"/>
        <v>173429.27299999894</v>
      </c>
      <c r="AF163" s="167">
        <f t="shared" si="448"/>
        <v>173427.86499999894</v>
      </c>
      <c r="AG163" s="167">
        <f t="shared" si="448"/>
        <v>1.4079999999999999</v>
      </c>
      <c r="AH163" s="168">
        <f t="shared" si="448"/>
        <v>117748.58599999943</v>
      </c>
      <c r="AI163" s="169">
        <f t="shared" si="448"/>
        <v>116955.46199999962</v>
      </c>
      <c r="AJ163" s="169">
        <f t="shared" si="448"/>
        <v>7.2860000000000005</v>
      </c>
      <c r="AK163" s="169">
        <f t="shared" si="448"/>
        <v>785.88499999999965</v>
      </c>
      <c r="AL163" s="269">
        <f t="shared" si="448"/>
        <v>373.92699999999996</v>
      </c>
      <c r="AM163" s="262">
        <f t="shared" si="385"/>
        <v>0.89321371893357782</v>
      </c>
      <c r="AN163" s="199">
        <f t="shared" si="386"/>
        <v>0.10130502718948715</v>
      </c>
      <c r="AO163" s="200">
        <f t="shared" si="387"/>
        <v>6.0338705385859427E-2</v>
      </c>
      <c r="AP163" s="201">
        <f t="shared" si="388"/>
        <v>6.0338215521053368E-2</v>
      </c>
      <c r="AQ163" s="201">
        <f t="shared" si="389"/>
        <v>4.8986480606010841E-7</v>
      </c>
      <c r="AR163" s="202">
        <f t="shared" si="390"/>
        <v>4.0966539946549516E-2</v>
      </c>
      <c r="AS163" s="203">
        <f t="shared" si="391"/>
        <v>4.0690599936292753E-2</v>
      </c>
      <c r="AT163" s="203">
        <f t="shared" si="392"/>
        <v>2.5349112052229759E-6</v>
      </c>
      <c r="AU163" s="203">
        <f t="shared" si="393"/>
        <v>2.734214510728325E-4</v>
      </c>
      <c r="AV163" s="254">
        <f t="shared" si="394"/>
        <v>1.3009494128951574E-4</v>
      </c>
      <c r="AY163" s="448"/>
      <c r="AZ163" s="132" t="s">
        <v>24</v>
      </c>
      <c r="BA163" s="163">
        <f t="shared" ref="BA163:BK163" si="449">IF(COUNT(BA160:BA162)=0,"",SUM(BA160:BA162))</f>
        <v>640042.76599998737</v>
      </c>
      <c r="BB163" s="164">
        <f t="shared" si="449"/>
        <v>476458.35799999919</v>
      </c>
      <c r="BC163" s="165">
        <f t="shared" si="449"/>
        <v>155285.21199999849</v>
      </c>
      <c r="BD163" s="166">
        <f t="shared" si="449"/>
        <v>132508.44499999905</v>
      </c>
      <c r="BE163" s="167">
        <f t="shared" si="449"/>
        <v>132508.25299999956</v>
      </c>
      <c r="BF163" s="167">
        <f t="shared" si="449"/>
        <v>0.19200000000000014</v>
      </c>
      <c r="BG163" s="168">
        <f t="shared" si="449"/>
        <v>22777.627000000146</v>
      </c>
      <c r="BH163" s="169">
        <f t="shared" si="449"/>
        <v>22775.46800000015</v>
      </c>
      <c r="BI163" s="169">
        <f t="shared" si="449"/>
        <v>8.3000000000000004E-2</v>
      </c>
      <c r="BJ163" s="169">
        <f t="shared" si="449"/>
        <v>2.0760000000000001</v>
      </c>
      <c r="BK163" s="269">
        <f t="shared" si="449"/>
        <v>946.08299999999633</v>
      </c>
      <c r="BL163" s="262">
        <f t="shared" si="395"/>
        <v>0.74441644107264016</v>
      </c>
      <c r="BM163" s="199">
        <f t="shared" si="396"/>
        <v>0.24261693163172404</v>
      </c>
      <c r="BN163" s="200">
        <f t="shared" si="397"/>
        <v>0.20703061113888391</v>
      </c>
      <c r="BO163" s="201">
        <f t="shared" si="398"/>
        <v>0.20703031115892992</v>
      </c>
      <c r="BP163" s="201">
        <f t="shared" si="399"/>
        <v>2.9997995477696554E-7</v>
      </c>
      <c r="BQ163" s="202">
        <f t="shared" si="400"/>
        <v>3.5587664153055351E-2</v>
      </c>
      <c r="BR163" s="203">
        <f t="shared" si="401"/>
        <v>3.5584290940959717E-2</v>
      </c>
      <c r="BS163" s="203">
        <f t="shared" si="402"/>
        <v>1.2967883461712564E-7</v>
      </c>
      <c r="BT163" s="203">
        <f t="shared" si="403"/>
        <v>3.2435332610259376E-6</v>
      </c>
      <c r="BU163" s="254">
        <f t="shared" si="404"/>
        <v>1.4781559143502842E-3</v>
      </c>
      <c r="BX163" s="448"/>
      <c r="BY163" s="132" t="s">
        <v>24</v>
      </c>
      <c r="BZ163" s="163">
        <f t="shared" ref="BZ163:CJ163" si="450">IF(COUNT(BZ160:BZ162)=0,"",SUM(BZ160:BZ162))</f>
        <v>221321.61799999728</v>
      </c>
      <c r="CA163" s="164">
        <f t="shared" si="450"/>
        <v>192799.4209999959</v>
      </c>
      <c r="CB163" s="165">
        <f t="shared" si="450"/>
        <v>27183.091000000095</v>
      </c>
      <c r="CC163" s="166">
        <f t="shared" si="450"/>
        <v>20178.583999999995</v>
      </c>
      <c r="CD163" s="167">
        <f t="shared" si="450"/>
        <v>20178.502999999997</v>
      </c>
      <c r="CE163" s="167">
        <f t="shared" si="450"/>
        <v>8.0999999999999989E-2</v>
      </c>
      <c r="CF163" s="168">
        <f t="shared" si="450"/>
        <v>7004.5519999999997</v>
      </c>
      <c r="CG163" s="169">
        <f t="shared" si="450"/>
        <v>6833.134</v>
      </c>
      <c r="CH163" s="169">
        <f t="shared" si="450"/>
        <v>22.971</v>
      </c>
      <c r="CI163" s="169">
        <f t="shared" si="450"/>
        <v>148.44899999999998</v>
      </c>
      <c r="CJ163" s="269">
        <f t="shared" si="450"/>
        <v>354.88900000000001</v>
      </c>
      <c r="CK163" s="262">
        <f t="shared" si="405"/>
        <v>0.87112783081135015</v>
      </c>
      <c r="CL163" s="199">
        <f t="shared" si="406"/>
        <v>0.12282167122056928</v>
      </c>
      <c r="CM163" s="200">
        <f t="shared" si="407"/>
        <v>9.1173127064344175E-2</v>
      </c>
      <c r="CN163" s="201">
        <f t="shared" si="408"/>
        <v>9.1172761081117007E-2</v>
      </c>
      <c r="CO163" s="201">
        <f t="shared" si="409"/>
        <v>3.6598322717847191E-7</v>
      </c>
      <c r="CP163" s="202">
        <f t="shared" si="410"/>
        <v>3.1648747480239756E-2</v>
      </c>
      <c r="CQ163" s="203">
        <f t="shared" si="411"/>
        <v>3.0874227568678286E-2</v>
      </c>
      <c r="CR163" s="203">
        <f t="shared" si="412"/>
        <v>1.0379013224094666E-4</v>
      </c>
      <c r="CS163" s="203">
        <f t="shared" si="413"/>
        <v>6.7073881594341953E-4</v>
      </c>
      <c r="CT163" s="254">
        <f t="shared" si="414"/>
        <v>1.603499030989392E-3</v>
      </c>
      <c r="CW163" s="451"/>
      <c r="CX163" s="132" t="s">
        <v>24</v>
      </c>
      <c r="CY163" s="163">
        <f t="shared" ref="CY163:DI163" si="451">IF(COUNT(CY160:CY162)=0,"",SUM(CY160:CY162))</f>
        <v>176642.77399999581</v>
      </c>
      <c r="CZ163" s="164">
        <f t="shared" si="451"/>
        <v>154071.20099999759</v>
      </c>
      <c r="DA163" s="165">
        <f t="shared" si="451"/>
        <v>21436.313000000006</v>
      </c>
      <c r="DB163" s="166">
        <f t="shared" si="451"/>
        <v>15432.18899999998</v>
      </c>
      <c r="DC163" s="167">
        <f t="shared" si="451"/>
        <v>15432.107999999982</v>
      </c>
      <c r="DD163" s="167">
        <f t="shared" si="451"/>
        <v>8.0999999999999989E-2</v>
      </c>
      <c r="DE163" s="168">
        <f t="shared" si="451"/>
        <v>6004.1179999999995</v>
      </c>
      <c r="DF163" s="169">
        <f t="shared" si="451"/>
        <v>5832.7</v>
      </c>
      <c r="DG163" s="169">
        <f t="shared" si="451"/>
        <v>22.971</v>
      </c>
      <c r="DH163" s="169">
        <f t="shared" si="451"/>
        <v>148.44899999999998</v>
      </c>
      <c r="DI163" s="269">
        <f t="shared" si="451"/>
        <v>350.63</v>
      </c>
      <c r="DJ163" s="262">
        <f t="shared" si="415"/>
        <v>0.87221909796322172</v>
      </c>
      <c r="DK163" s="199">
        <f t="shared" si="416"/>
        <v>0.12135403285729941</v>
      </c>
      <c r="DL163" s="200">
        <f t="shared" si="417"/>
        <v>8.7363828423575068E-2</v>
      </c>
      <c r="DM163" s="201">
        <f t="shared" si="418"/>
        <v>8.736336987099369E-2</v>
      </c>
      <c r="DN163" s="201">
        <f t="shared" si="419"/>
        <v>4.5855258138100747E-7</v>
      </c>
      <c r="DO163" s="202">
        <f t="shared" si="420"/>
        <v>3.3990170466866317E-2</v>
      </c>
      <c r="DP163" s="203">
        <f t="shared" si="421"/>
        <v>3.3019748659518552E-2</v>
      </c>
      <c r="DQ163" s="203">
        <f t="shared" si="422"/>
        <v>1.3004211539386571E-4</v>
      </c>
      <c r="DR163" s="203">
        <f t="shared" si="423"/>
        <v>8.4039101423986635E-4</v>
      </c>
      <c r="DS163" s="254">
        <f t="shared" si="424"/>
        <v>1.9849665630817612E-3</v>
      </c>
      <c r="DV163" s="451"/>
      <c r="DW163" s="132" t="s">
        <v>24</v>
      </c>
      <c r="DX163" s="163">
        <f t="shared" ref="DX163:EH163" si="452">IF(COUNT(DX160:DX162)=0,"",SUM(DX160:DX162))</f>
        <v>44678.84400000023</v>
      </c>
      <c r="DY163" s="164">
        <f t="shared" si="452"/>
        <v>38728.22000000011</v>
      </c>
      <c r="DZ163" s="165">
        <f t="shared" si="452"/>
        <v>5746.7779999999948</v>
      </c>
      <c r="EA163" s="166">
        <f t="shared" si="452"/>
        <v>4746.3949999999913</v>
      </c>
      <c r="EB163" s="167">
        <f t="shared" si="452"/>
        <v>4746.3949999999913</v>
      </c>
      <c r="EC163" s="167">
        <f t="shared" si="452"/>
        <v>0</v>
      </c>
      <c r="ED163" s="168">
        <f t="shared" si="452"/>
        <v>1000.4339999999996</v>
      </c>
      <c r="EE163" s="169">
        <f t="shared" si="452"/>
        <v>1000.4339999999996</v>
      </c>
      <c r="EF163" s="169">
        <f t="shared" si="452"/>
        <v>0</v>
      </c>
      <c r="EG163" s="169">
        <f t="shared" si="452"/>
        <v>0</v>
      </c>
      <c r="EH163" s="269">
        <f t="shared" si="452"/>
        <v>4.2590000000000003</v>
      </c>
      <c r="EI163" s="262">
        <f t="shared" si="425"/>
        <v>0.86681338487629422</v>
      </c>
      <c r="EJ163" s="199">
        <f t="shared" si="426"/>
        <v>0.12862414255838769</v>
      </c>
      <c r="EK163" s="200">
        <f t="shared" si="427"/>
        <v>0.10623361249006279</v>
      </c>
      <c r="EL163" s="201">
        <f t="shared" si="428"/>
        <v>0.10623361249006279</v>
      </c>
      <c r="EM163" s="201">
        <f t="shared" si="429"/>
        <v>0</v>
      </c>
      <c r="EN163" s="202">
        <f t="shared" si="430"/>
        <v>2.2391671548171534E-2</v>
      </c>
      <c r="EO163" s="203">
        <f t="shared" si="431"/>
        <v>2.2391671548171534E-2</v>
      </c>
      <c r="EP163" s="203">
        <f t="shared" si="432"/>
        <v>0</v>
      </c>
      <c r="EQ163" s="203">
        <f t="shared" si="433"/>
        <v>0</v>
      </c>
      <c r="ER163" s="254">
        <f t="shared" si="434"/>
        <v>9.5324758178613097E-5</v>
      </c>
    </row>
    <row r="164" spans="1:148">
      <c r="A164" s="448"/>
      <c r="B164" s="129" t="s">
        <v>25</v>
      </c>
      <c r="C164" s="170">
        <v>1181551.4100000283</v>
      </c>
      <c r="D164" s="171">
        <v>1016985.4250000319</v>
      </c>
      <c r="E164" s="172">
        <v>156390.68199999546</v>
      </c>
      <c r="F164" s="173">
        <v>119182.99299999888</v>
      </c>
      <c r="G164" s="174">
        <v>119032.46499999886</v>
      </c>
      <c r="H164" s="174">
        <v>150.52699999999996</v>
      </c>
      <c r="I164" s="175">
        <v>37208.000999999873</v>
      </c>
      <c r="J164" s="176">
        <v>37204.106999999858</v>
      </c>
      <c r="K164" s="176">
        <v>0</v>
      </c>
      <c r="L164" s="176">
        <v>3.8899999999999983</v>
      </c>
      <c r="M164" s="270">
        <v>1391.7669999999989</v>
      </c>
      <c r="N164" s="263">
        <f t="shared" si="375"/>
        <v>0.8607204192664013</v>
      </c>
      <c r="O164" s="204">
        <f t="shared" si="376"/>
        <v>0.1323604548023786</v>
      </c>
      <c r="P164" s="205">
        <f t="shared" si="377"/>
        <v>0.10086991728950331</v>
      </c>
      <c r="Q164" s="206">
        <f t="shared" si="378"/>
        <v>0.10074251868566261</v>
      </c>
      <c r="R164" s="206">
        <f t="shared" si="379"/>
        <v>1.2739775749579644E-4</v>
      </c>
      <c r="S164" s="207">
        <f t="shared" si="380"/>
        <v>3.1490801572484246E-2</v>
      </c>
      <c r="T164" s="208">
        <f t="shared" si="381"/>
        <v>3.1487505905476401E-2</v>
      </c>
      <c r="U164" s="208">
        <f t="shared" si="382"/>
        <v>0</v>
      </c>
      <c r="V164" s="208">
        <f t="shared" si="383"/>
        <v>3.2922816282703306E-6</v>
      </c>
      <c r="W164" s="255">
        <f t="shared" si="384"/>
        <v>1.177914890728255E-3</v>
      </c>
      <c r="Z164" s="448"/>
      <c r="AA164" s="129" t="s">
        <v>25</v>
      </c>
      <c r="AB164" s="170">
        <v>902637.7130000242</v>
      </c>
      <c r="AC164" s="171">
        <v>818653.84100000258</v>
      </c>
      <c r="AD164" s="172">
        <v>79896.469999998633</v>
      </c>
      <c r="AE164" s="173">
        <v>47723.835000000072</v>
      </c>
      <c r="AF164" s="174">
        <v>47721.439000000071</v>
      </c>
      <c r="AG164" s="174">
        <v>2.3959999999999999</v>
      </c>
      <c r="AH164" s="175">
        <v>32172.807000000197</v>
      </c>
      <c r="AI164" s="176">
        <v>32168.95100000019</v>
      </c>
      <c r="AJ164" s="176">
        <v>0</v>
      </c>
      <c r="AK164" s="176">
        <v>3.8529999999999984</v>
      </c>
      <c r="AL164" s="270">
        <v>33.876999999999995</v>
      </c>
      <c r="AM164" s="263">
        <f t="shared" si="385"/>
        <v>0.90695727555976891</v>
      </c>
      <c r="AN164" s="204">
        <f t="shared" si="386"/>
        <v>8.8514438128729611E-2</v>
      </c>
      <c r="AO164" s="205">
        <f t="shared" si="387"/>
        <v>5.287152787067162E-2</v>
      </c>
      <c r="AP164" s="206">
        <f t="shared" si="388"/>
        <v>5.2868873428069132E-2</v>
      </c>
      <c r="AQ164" s="206">
        <f t="shared" si="389"/>
        <v>2.6544426024884421E-6</v>
      </c>
      <c r="AR164" s="207">
        <f t="shared" si="390"/>
        <v>3.5643100810700712E-2</v>
      </c>
      <c r="AS164" s="208">
        <f t="shared" si="391"/>
        <v>3.5638828886378836E-2</v>
      </c>
      <c r="AT164" s="208">
        <f t="shared" si="392"/>
        <v>0</v>
      </c>
      <c r="AU164" s="208">
        <f t="shared" si="393"/>
        <v>4.2686007292938083E-6</v>
      </c>
      <c r="AV164" s="255">
        <f t="shared" si="394"/>
        <v>3.7531115210559663E-5</v>
      </c>
      <c r="AY164" s="448"/>
      <c r="AZ164" s="129" t="s">
        <v>25</v>
      </c>
      <c r="BA164" s="170">
        <v>278913.69699999737</v>
      </c>
      <c r="BB164" s="171">
        <v>198331.58399999735</v>
      </c>
      <c r="BC164" s="172">
        <v>76494.211999999912</v>
      </c>
      <c r="BD164" s="173">
        <v>71459.158000000098</v>
      </c>
      <c r="BE164" s="174">
        <v>71311.026000000042</v>
      </c>
      <c r="BF164" s="174">
        <v>148.13099999999997</v>
      </c>
      <c r="BG164" s="175">
        <v>5035.1940000000041</v>
      </c>
      <c r="BH164" s="176">
        <v>5035.1560000000045</v>
      </c>
      <c r="BI164" s="176">
        <v>0</v>
      </c>
      <c r="BJ164" s="176">
        <v>3.7000000000000005E-2</v>
      </c>
      <c r="BK164" s="270">
        <v>1357.8899999999992</v>
      </c>
      <c r="BL164" s="263">
        <f t="shared" si="395"/>
        <v>0.71108585248145495</v>
      </c>
      <c r="BM164" s="204">
        <f t="shared" si="396"/>
        <v>0.27425763891402088</v>
      </c>
      <c r="BN164" s="205">
        <f t="shared" si="397"/>
        <v>0.25620526624764783</v>
      </c>
      <c r="BO164" s="206">
        <f t="shared" si="398"/>
        <v>0.25567416289347999</v>
      </c>
      <c r="BP164" s="206">
        <f t="shared" si="399"/>
        <v>5.3109976882921377E-4</v>
      </c>
      <c r="BQ164" s="207">
        <f t="shared" si="400"/>
        <v>1.8052874613755709E-2</v>
      </c>
      <c r="BR164" s="208">
        <f t="shared" si="401"/>
        <v>1.8052738370894893E-2</v>
      </c>
      <c r="BS164" s="208">
        <f t="shared" si="402"/>
        <v>0</v>
      </c>
      <c r="BT164" s="208">
        <f t="shared" si="403"/>
        <v>1.3265752237331088E-7</v>
      </c>
      <c r="BU164" s="255">
        <f t="shared" si="404"/>
        <v>4.8684952177160809E-3</v>
      </c>
      <c r="BX164" s="448"/>
      <c r="BY164" s="129" t="s">
        <v>25</v>
      </c>
      <c r="BZ164" s="170">
        <v>42502.10699999857</v>
      </c>
      <c r="CA164" s="171">
        <v>38091.313999999518</v>
      </c>
      <c r="CB164" s="172">
        <v>3777.0140000000119</v>
      </c>
      <c r="CC164" s="173">
        <v>2317.4490000000069</v>
      </c>
      <c r="CD164" s="174">
        <v>2317.4490000000069</v>
      </c>
      <c r="CE164" s="174">
        <v>0</v>
      </c>
      <c r="CF164" s="175">
        <v>1459.5660000000014</v>
      </c>
      <c r="CG164" s="176">
        <v>1459.0390000000014</v>
      </c>
      <c r="CH164" s="176">
        <v>0</v>
      </c>
      <c r="CI164" s="176">
        <v>0.52600000000000002</v>
      </c>
      <c r="CJ164" s="270">
        <v>147.41800000000003</v>
      </c>
      <c r="CK164" s="263">
        <f t="shared" si="405"/>
        <v>0.8962217802519955</v>
      </c>
      <c r="CL164" s="204">
        <f t="shared" si="406"/>
        <v>8.8866511959045671E-2</v>
      </c>
      <c r="CM164" s="205">
        <f t="shared" si="407"/>
        <v>5.4525508582435336E-2</v>
      </c>
      <c r="CN164" s="206">
        <f t="shared" si="408"/>
        <v>5.4525508582435336E-2</v>
      </c>
      <c r="CO164" s="206">
        <f t="shared" si="409"/>
        <v>0</v>
      </c>
      <c r="CP164" s="207">
        <f t="shared" si="410"/>
        <v>3.4341026904855576E-2</v>
      </c>
      <c r="CQ164" s="208">
        <f t="shared" si="411"/>
        <v>3.4328627519573336E-2</v>
      </c>
      <c r="CR164" s="208">
        <f t="shared" si="412"/>
        <v>0</v>
      </c>
      <c r="CS164" s="208">
        <f t="shared" si="413"/>
        <v>1.2375857036923315E-5</v>
      </c>
      <c r="CT164" s="255">
        <f t="shared" si="414"/>
        <v>3.4684868681923225E-3</v>
      </c>
      <c r="CW164" s="451"/>
      <c r="CX164" s="129" t="s">
        <v>25</v>
      </c>
      <c r="CY164" s="170">
        <v>35284.559999999656</v>
      </c>
      <c r="CZ164" s="171">
        <v>31752.752000000939</v>
      </c>
      <c r="DA164" s="172">
        <v>2995.5880000000043</v>
      </c>
      <c r="DB164" s="173">
        <v>1639.7849999999994</v>
      </c>
      <c r="DC164" s="174">
        <v>1639.7849999999994</v>
      </c>
      <c r="DD164" s="174">
        <v>0</v>
      </c>
      <c r="DE164" s="175">
        <v>1355.8040000000008</v>
      </c>
      <c r="DF164" s="176">
        <v>1355.2920000000006</v>
      </c>
      <c r="DG164" s="176">
        <v>0</v>
      </c>
      <c r="DH164" s="176">
        <v>0.51100000000000001</v>
      </c>
      <c r="DI164" s="270">
        <v>147.41800000000003</v>
      </c>
      <c r="DJ164" s="263">
        <f t="shared" si="415"/>
        <v>0.89990500094095682</v>
      </c>
      <c r="DK164" s="204">
        <f t="shared" si="416"/>
        <v>8.4897983707322225E-2</v>
      </c>
      <c r="DL164" s="205">
        <f t="shared" si="417"/>
        <v>4.6473159931709945E-2</v>
      </c>
      <c r="DM164" s="206">
        <f t="shared" si="418"/>
        <v>4.6473159931709945E-2</v>
      </c>
      <c r="DN164" s="206">
        <f t="shared" si="419"/>
        <v>0</v>
      </c>
      <c r="DO164" s="207">
        <f t="shared" si="420"/>
        <v>3.8424852116620244E-2</v>
      </c>
      <c r="DP164" s="208">
        <f t="shared" si="421"/>
        <v>3.8410341520484136E-2</v>
      </c>
      <c r="DQ164" s="208">
        <f t="shared" si="422"/>
        <v>0</v>
      </c>
      <c r="DR164" s="208">
        <f t="shared" si="423"/>
        <v>1.4482255128022144E-5</v>
      </c>
      <c r="DS164" s="255">
        <f t="shared" si="424"/>
        <v>4.1779747288899589E-3</v>
      </c>
      <c r="DV164" s="451"/>
      <c r="DW164" s="129" t="s">
        <v>25</v>
      </c>
      <c r="DX164" s="170">
        <v>7217.5469999999523</v>
      </c>
      <c r="DY164" s="171">
        <v>6338.5620000000226</v>
      </c>
      <c r="DZ164" s="172">
        <v>781.42599999999629</v>
      </c>
      <c r="EA164" s="173">
        <v>677.66399999999715</v>
      </c>
      <c r="EB164" s="174">
        <v>677.66399999999715</v>
      </c>
      <c r="EC164" s="174">
        <v>0</v>
      </c>
      <c r="ED164" s="175">
        <v>103.76200000000006</v>
      </c>
      <c r="EE164" s="176">
        <v>103.74700000000007</v>
      </c>
      <c r="EF164" s="176">
        <v>0</v>
      </c>
      <c r="EG164" s="176">
        <v>1.5000000000000001E-2</v>
      </c>
      <c r="EH164" s="270">
        <v>0</v>
      </c>
      <c r="EI164" s="263">
        <f t="shared" si="425"/>
        <v>0.87821554885615083</v>
      </c>
      <c r="EJ164" s="204">
        <f t="shared" si="426"/>
        <v>0.10826753189137549</v>
      </c>
      <c r="EK164" s="205">
        <f t="shared" si="427"/>
        <v>9.3891179371606667E-2</v>
      </c>
      <c r="EL164" s="206">
        <f t="shared" si="428"/>
        <v>9.3891179371606667E-2</v>
      </c>
      <c r="EM164" s="206">
        <f t="shared" si="429"/>
        <v>0</v>
      </c>
      <c r="EN164" s="207">
        <f t="shared" si="430"/>
        <v>1.4376352519768938E-2</v>
      </c>
      <c r="EO164" s="208">
        <f t="shared" si="431"/>
        <v>1.4374274251348936E-2</v>
      </c>
      <c r="EP164" s="208">
        <f t="shared" si="432"/>
        <v>0</v>
      </c>
      <c r="EQ164" s="208">
        <f t="shared" si="433"/>
        <v>2.0782684200047606E-6</v>
      </c>
      <c r="ER164" s="255">
        <f t="shared" si="434"/>
        <v>0</v>
      </c>
    </row>
    <row r="165" spans="1:148">
      <c r="A165" s="448"/>
      <c r="B165" s="130" t="s">
        <v>26</v>
      </c>
      <c r="C165" s="149">
        <v>1488222.672999897</v>
      </c>
      <c r="D165" s="150">
        <v>1305361.3649999953</v>
      </c>
      <c r="E165" s="151">
        <v>174263.67599999881</v>
      </c>
      <c r="F165" s="152">
        <v>114270.8459999992</v>
      </c>
      <c r="G165" s="153">
        <v>114043.62699999922</v>
      </c>
      <c r="H165" s="153">
        <v>227.21900000000005</v>
      </c>
      <c r="I165" s="154">
        <v>59993.089999999451</v>
      </c>
      <c r="J165" s="155">
        <v>59993.089999999451</v>
      </c>
      <c r="K165" s="155">
        <v>0</v>
      </c>
      <c r="L165" s="155">
        <v>0</v>
      </c>
      <c r="M165" s="267">
        <v>776.59</v>
      </c>
      <c r="N165" s="260">
        <f t="shared" si="375"/>
        <v>0.87712772334579636</v>
      </c>
      <c r="O165" s="189">
        <f t="shared" si="376"/>
        <v>0.11709516268067963</v>
      </c>
      <c r="P165" s="190">
        <f t="shared" si="377"/>
        <v>7.6783433066274151E-2</v>
      </c>
      <c r="Q165" s="191">
        <f t="shared" si="378"/>
        <v>7.6630754973054438E-2</v>
      </c>
      <c r="R165" s="191">
        <f t="shared" si="379"/>
        <v>1.5267809321973405E-4</v>
      </c>
      <c r="S165" s="192">
        <f t="shared" si="380"/>
        <v>4.0311904319444272E-2</v>
      </c>
      <c r="T165" s="193">
        <f t="shared" si="381"/>
        <v>4.0311904319444272E-2</v>
      </c>
      <c r="U165" s="193">
        <f t="shared" si="382"/>
        <v>0</v>
      </c>
      <c r="V165" s="193">
        <f t="shared" si="383"/>
        <v>0</v>
      </c>
      <c r="W165" s="252">
        <f t="shared" si="384"/>
        <v>5.2182379296411498E-4</v>
      </c>
      <c r="Z165" s="448"/>
      <c r="AA165" s="130" t="s">
        <v>26</v>
      </c>
      <c r="AB165" s="149">
        <v>1247054.9899999674</v>
      </c>
      <c r="AC165" s="150">
        <v>1116724.155999999</v>
      </c>
      <c r="AD165" s="151">
        <v>124221.48099999999</v>
      </c>
      <c r="AE165" s="152">
        <v>75170.316999999195</v>
      </c>
      <c r="AF165" s="153">
        <v>75170.316999999195</v>
      </c>
      <c r="AG165" s="153">
        <v>0</v>
      </c>
      <c r="AH165" s="154">
        <v>49051.356999999465</v>
      </c>
      <c r="AI165" s="155">
        <v>49051.356999999465</v>
      </c>
      <c r="AJ165" s="155">
        <v>0</v>
      </c>
      <c r="AK165" s="155">
        <v>0</v>
      </c>
      <c r="AL165" s="267">
        <v>260.68500000000006</v>
      </c>
      <c r="AM165" s="260">
        <f t="shared" si="385"/>
        <v>0.89548910429365125</v>
      </c>
      <c r="AN165" s="189">
        <f t="shared" si="386"/>
        <v>9.9611871165363158E-2</v>
      </c>
      <c r="AO165" s="190">
        <f t="shared" si="387"/>
        <v>6.0278269685606373E-2</v>
      </c>
      <c r="AP165" s="191">
        <f t="shared" si="388"/>
        <v>6.0278269685606373E-2</v>
      </c>
      <c r="AQ165" s="191">
        <f t="shared" si="389"/>
        <v>0</v>
      </c>
      <c r="AR165" s="192">
        <f t="shared" si="390"/>
        <v>3.9333756244382415E-2</v>
      </c>
      <c r="AS165" s="193">
        <f t="shared" si="391"/>
        <v>3.9333756244382415E-2</v>
      </c>
      <c r="AT165" s="193">
        <f t="shared" si="392"/>
        <v>0</v>
      </c>
      <c r="AU165" s="193">
        <f t="shared" si="393"/>
        <v>0</v>
      </c>
      <c r="AV165" s="252">
        <f t="shared" si="394"/>
        <v>2.0904050109290438E-4</v>
      </c>
      <c r="AY165" s="448"/>
      <c r="AZ165" s="130" t="s">
        <v>26</v>
      </c>
      <c r="BA165" s="149">
        <v>241167.68299999749</v>
      </c>
      <c r="BB165" s="150">
        <v>188637.2089999991</v>
      </c>
      <c r="BC165" s="151">
        <v>50042.195000000131</v>
      </c>
      <c r="BD165" s="152">
        <v>39100.528999999879</v>
      </c>
      <c r="BE165" s="153">
        <v>38873.309999999925</v>
      </c>
      <c r="BF165" s="153">
        <v>227.21900000000005</v>
      </c>
      <c r="BG165" s="154">
        <v>10941.733000000049</v>
      </c>
      <c r="BH165" s="155">
        <v>10941.733000000049</v>
      </c>
      <c r="BI165" s="155">
        <v>0</v>
      </c>
      <c r="BJ165" s="155">
        <v>0</v>
      </c>
      <c r="BK165" s="267">
        <v>515.90499999999986</v>
      </c>
      <c r="BL165" s="260">
        <f t="shared" si="395"/>
        <v>0.78218278109841555</v>
      </c>
      <c r="BM165" s="189">
        <f t="shared" si="396"/>
        <v>0.20749958857464601</v>
      </c>
      <c r="BN165" s="190">
        <f t="shared" si="397"/>
        <v>0.16213005206008588</v>
      </c>
      <c r="BO165" s="191">
        <f t="shared" si="398"/>
        <v>0.16118789017017809</v>
      </c>
      <c r="BP165" s="191">
        <f t="shared" si="399"/>
        <v>9.4216188990795425E-4</v>
      </c>
      <c r="BQ165" s="192">
        <f t="shared" si="400"/>
        <v>4.5369814329559915E-2</v>
      </c>
      <c r="BR165" s="193">
        <f t="shared" si="401"/>
        <v>4.5369814329559915E-2</v>
      </c>
      <c r="BS165" s="193">
        <f t="shared" si="402"/>
        <v>0</v>
      </c>
      <c r="BT165" s="193">
        <f t="shared" si="403"/>
        <v>0</v>
      </c>
      <c r="BU165" s="252">
        <f t="shared" si="404"/>
        <v>2.1391962371675034E-3</v>
      </c>
      <c r="BX165" s="448"/>
      <c r="BY165" s="130" t="s">
        <v>26</v>
      </c>
      <c r="BZ165" s="149">
        <v>25762.72300000141</v>
      </c>
      <c r="CA165" s="150">
        <v>24597.510000000973</v>
      </c>
      <c r="CB165" s="151">
        <v>708.80199999999672</v>
      </c>
      <c r="CC165" s="152">
        <v>196.07300000000006</v>
      </c>
      <c r="CD165" s="153">
        <v>196.07300000000006</v>
      </c>
      <c r="CE165" s="153">
        <v>0</v>
      </c>
      <c r="CF165" s="154">
        <v>512.7309999999992</v>
      </c>
      <c r="CG165" s="155">
        <v>512.7309999999992</v>
      </c>
      <c r="CH165" s="155">
        <v>0</v>
      </c>
      <c r="CI165" s="155">
        <v>0</v>
      </c>
      <c r="CJ165" s="267">
        <v>38.608000000000004</v>
      </c>
      <c r="CK165" s="260">
        <f t="shared" si="405"/>
        <v>0.95477135704947136</v>
      </c>
      <c r="CL165" s="189">
        <f t="shared" si="406"/>
        <v>2.7512697318523276E-2</v>
      </c>
      <c r="CM165" s="190">
        <f t="shared" si="407"/>
        <v>7.6107249998375306E-3</v>
      </c>
      <c r="CN165" s="191">
        <f t="shared" si="408"/>
        <v>7.6107249998375306E-3</v>
      </c>
      <c r="CO165" s="191">
        <f t="shared" si="409"/>
        <v>0</v>
      </c>
      <c r="CP165" s="192">
        <f t="shared" si="410"/>
        <v>1.9902049950231235E-2</v>
      </c>
      <c r="CQ165" s="193">
        <f t="shared" si="411"/>
        <v>1.9902049950231235E-2</v>
      </c>
      <c r="CR165" s="193">
        <f t="shared" si="412"/>
        <v>0</v>
      </c>
      <c r="CS165" s="193">
        <f t="shared" si="413"/>
        <v>0</v>
      </c>
      <c r="CT165" s="252">
        <f t="shared" si="414"/>
        <v>1.4985993522500666E-3</v>
      </c>
      <c r="CW165" s="451"/>
      <c r="CX165" s="130" t="s">
        <v>26</v>
      </c>
      <c r="CY165" s="149">
        <v>21568.160000000673</v>
      </c>
      <c r="CZ165" s="150">
        <v>20653.642000000611</v>
      </c>
      <c r="DA165" s="151">
        <v>515.79299999999887</v>
      </c>
      <c r="DB165" s="152">
        <v>17.475999999999999</v>
      </c>
      <c r="DC165" s="153">
        <v>17.475999999999999</v>
      </c>
      <c r="DD165" s="153">
        <v>0</v>
      </c>
      <c r="DE165" s="154">
        <v>498.31799999999919</v>
      </c>
      <c r="DF165" s="155">
        <v>498.31799999999919</v>
      </c>
      <c r="DG165" s="155">
        <v>0</v>
      </c>
      <c r="DH165" s="155">
        <v>0</v>
      </c>
      <c r="DI165" s="267">
        <v>38.50200000000001</v>
      </c>
      <c r="DJ165" s="260">
        <f t="shared" si="415"/>
        <v>0.95759870104821021</v>
      </c>
      <c r="DK165" s="189">
        <f t="shared" si="416"/>
        <v>2.3914557384588336E-2</v>
      </c>
      <c r="DL165" s="190">
        <f t="shared" si="417"/>
        <v>8.1026846981844787E-4</v>
      </c>
      <c r="DM165" s="191">
        <f t="shared" si="418"/>
        <v>8.1026846981844787E-4</v>
      </c>
      <c r="DN165" s="191">
        <f t="shared" si="419"/>
        <v>0</v>
      </c>
      <c r="DO165" s="192">
        <f t="shared" si="420"/>
        <v>2.3104335279411116E-2</v>
      </c>
      <c r="DP165" s="193">
        <f t="shared" si="421"/>
        <v>2.3104335279411116E-2</v>
      </c>
      <c r="DQ165" s="193">
        <f t="shared" si="422"/>
        <v>0</v>
      </c>
      <c r="DR165" s="193">
        <f t="shared" si="423"/>
        <v>0</v>
      </c>
      <c r="DS165" s="252">
        <f t="shared" si="424"/>
        <v>1.7851314159389956E-3</v>
      </c>
      <c r="DV165" s="451"/>
      <c r="DW165" s="130" t="s">
        <v>26</v>
      </c>
      <c r="DX165" s="149">
        <v>4194.5630000000192</v>
      </c>
      <c r="DY165" s="150">
        <v>3943.8680000000168</v>
      </c>
      <c r="DZ165" s="151">
        <v>193.00900000000007</v>
      </c>
      <c r="EA165" s="152">
        <v>178.59700000000004</v>
      </c>
      <c r="EB165" s="153">
        <v>178.59700000000004</v>
      </c>
      <c r="EC165" s="153">
        <v>0</v>
      </c>
      <c r="ED165" s="154">
        <v>14.413000000000002</v>
      </c>
      <c r="EE165" s="155">
        <v>14.413000000000002</v>
      </c>
      <c r="EF165" s="155">
        <v>0</v>
      </c>
      <c r="EG165" s="155">
        <v>0</v>
      </c>
      <c r="EH165" s="267">
        <v>0.106</v>
      </c>
      <c r="EI165" s="260">
        <f t="shared" si="425"/>
        <v>0.94023334492770727</v>
      </c>
      <c r="EJ165" s="189">
        <f t="shared" si="426"/>
        <v>4.6014090144789618E-2</v>
      </c>
      <c r="EK165" s="190">
        <f t="shared" si="427"/>
        <v>4.2578213749560855E-2</v>
      </c>
      <c r="EL165" s="191">
        <f t="shared" si="428"/>
        <v>4.2578213749560855E-2</v>
      </c>
      <c r="EM165" s="191">
        <f t="shared" si="429"/>
        <v>0</v>
      </c>
      <c r="EN165" s="192">
        <f t="shared" si="430"/>
        <v>3.4361147990863259E-3</v>
      </c>
      <c r="EO165" s="193">
        <f t="shared" si="431"/>
        <v>3.4361147990863259E-3</v>
      </c>
      <c r="EP165" s="193">
        <f t="shared" si="432"/>
        <v>0</v>
      </c>
      <c r="EQ165" s="193">
        <f t="shared" si="433"/>
        <v>0</v>
      </c>
      <c r="ER165" s="252">
        <f t="shared" si="434"/>
        <v>2.5270808901904562E-5</v>
      </c>
    </row>
    <row r="166" spans="1:148">
      <c r="A166" s="448"/>
      <c r="B166" s="131" t="s">
        <v>27</v>
      </c>
      <c r="C166" s="156">
        <v>2233455.709999973</v>
      </c>
      <c r="D166" s="157">
        <v>1821602.8299999605</v>
      </c>
      <c r="E166" s="158">
        <v>392975.02899998735</v>
      </c>
      <c r="F166" s="159">
        <v>131019.80900000017</v>
      </c>
      <c r="G166" s="160">
        <v>131019.70200000018</v>
      </c>
      <c r="H166" s="160">
        <v>0.107</v>
      </c>
      <c r="I166" s="161">
        <v>261957.0219999945</v>
      </c>
      <c r="J166" s="162">
        <v>239872.70799999521</v>
      </c>
      <c r="K166" s="162">
        <v>6648.8830000000071</v>
      </c>
      <c r="L166" s="162">
        <v>15436.921000000208</v>
      </c>
      <c r="M166" s="268">
        <v>1513.8939999999982</v>
      </c>
      <c r="N166" s="261">
        <f t="shared" si="375"/>
        <v>0.81559836707036493</v>
      </c>
      <c r="O166" s="194">
        <f t="shared" si="376"/>
        <v>0.17594932697366633</v>
      </c>
      <c r="P166" s="195">
        <f t="shared" si="377"/>
        <v>5.8662371684102821E-2</v>
      </c>
      <c r="Q166" s="196">
        <f t="shared" si="378"/>
        <v>5.8662323776280195E-2</v>
      </c>
      <c r="R166" s="196">
        <f t="shared" si="379"/>
        <v>4.7907822627027287E-8</v>
      </c>
      <c r="S166" s="197">
        <f t="shared" si="380"/>
        <v>0.11728776211102823</v>
      </c>
      <c r="T166" s="198">
        <f t="shared" si="381"/>
        <v>0.10739980512082692</v>
      </c>
      <c r="U166" s="198">
        <f t="shared" si="382"/>
        <v>2.9769486675874524E-3</v>
      </c>
      <c r="V166" s="198">
        <f t="shared" si="383"/>
        <v>6.9116754502377819E-3</v>
      </c>
      <c r="W166" s="253">
        <f t="shared" si="384"/>
        <v>6.7782584325346506E-4</v>
      </c>
      <c r="Z166" s="448"/>
      <c r="AA166" s="131" t="s">
        <v>27</v>
      </c>
      <c r="AB166" s="156">
        <v>1812597.8099999733</v>
      </c>
      <c r="AC166" s="157">
        <v>1523822.6939999962</v>
      </c>
      <c r="AD166" s="158">
        <v>275264.33799999586</v>
      </c>
      <c r="AE166" s="159">
        <v>58035.599000001079</v>
      </c>
      <c r="AF166" s="160">
        <v>58035.599000001079</v>
      </c>
      <c r="AG166" s="160">
        <v>0</v>
      </c>
      <c r="AH166" s="161">
        <v>217229.70399999639</v>
      </c>
      <c r="AI166" s="162">
        <v>202807.48399999738</v>
      </c>
      <c r="AJ166" s="162">
        <v>16.938000000000002</v>
      </c>
      <c r="AK166" s="162">
        <v>14406.478000000241</v>
      </c>
      <c r="AL166" s="268">
        <v>760.71499999999742</v>
      </c>
      <c r="AM166" s="261">
        <f t="shared" si="385"/>
        <v>0.84068439539823714</v>
      </c>
      <c r="AN166" s="194">
        <f t="shared" si="386"/>
        <v>0.15186178449592186</v>
      </c>
      <c r="AO166" s="195">
        <f t="shared" si="387"/>
        <v>3.2017913008513421E-2</v>
      </c>
      <c r="AP166" s="196">
        <f t="shared" si="388"/>
        <v>3.2017913008513421E-2</v>
      </c>
      <c r="AQ166" s="196">
        <f t="shared" si="389"/>
        <v>0</v>
      </c>
      <c r="AR166" s="197">
        <f t="shared" si="390"/>
        <v>0.11984440387247274</v>
      </c>
      <c r="AS166" s="198">
        <f t="shared" si="391"/>
        <v>0.11188774635008544</v>
      </c>
      <c r="AT166" s="198">
        <f t="shared" si="392"/>
        <v>9.3445991750372097E-6</v>
      </c>
      <c r="AU166" s="198">
        <f t="shared" si="393"/>
        <v>7.9479727496749291E-3</v>
      </c>
      <c r="AV166" s="253">
        <f t="shared" si="394"/>
        <v>4.1968217979917376E-4</v>
      </c>
      <c r="AY166" s="448"/>
      <c r="AZ166" s="131" t="s">
        <v>27</v>
      </c>
      <c r="BA166" s="156">
        <v>420857.90000000049</v>
      </c>
      <c r="BB166" s="157">
        <v>297780.13599999691</v>
      </c>
      <c r="BC166" s="158">
        <v>117710.69099999961</v>
      </c>
      <c r="BD166" s="159">
        <v>72984.209999999919</v>
      </c>
      <c r="BE166" s="160">
        <v>72984.102999999915</v>
      </c>
      <c r="BF166" s="160">
        <v>0.107</v>
      </c>
      <c r="BG166" s="161">
        <v>44727.317999999745</v>
      </c>
      <c r="BH166" s="162">
        <v>37065.223999999958</v>
      </c>
      <c r="BI166" s="162">
        <v>6631.9450000000052</v>
      </c>
      <c r="BJ166" s="162">
        <v>1030.4429999999988</v>
      </c>
      <c r="BK166" s="268">
        <v>753.17899999999838</v>
      </c>
      <c r="BL166" s="261">
        <f t="shared" si="395"/>
        <v>0.70755505837004973</v>
      </c>
      <c r="BM166" s="194">
        <f t="shared" si="396"/>
        <v>0.27969224529229336</v>
      </c>
      <c r="BN166" s="195">
        <f t="shared" si="397"/>
        <v>0.17341770226957801</v>
      </c>
      <c r="BO166" s="196">
        <f t="shared" si="398"/>
        <v>0.17341744802699399</v>
      </c>
      <c r="BP166" s="196">
        <f t="shared" si="399"/>
        <v>2.5424258401707532E-7</v>
      </c>
      <c r="BQ166" s="197">
        <f t="shared" si="400"/>
        <v>0.10627653181750822</v>
      </c>
      <c r="BR166" s="198">
        <f t="shared" si="401"/>
        <v>8.8070638569455184E-2</v>
      </c>
      <c r="BS166" s="198">
        <f t="shared" si="402"/>
        <v>1.5758157325786202E-2</v>
      </c>
      <c r="BT166" s="198">
        <f t="shared" si="403"/>
        <v>2.448434495348662E-3</v>
      </c>
      <c r="BU166" s="253">
        <f t="shared" si="404"/>
        <v>1.7896278054896854E-3</v>
      </c>
      <c r="BX166" s="448"/>
      <c r="BY166" s="131" t="s">
        <v>27</v>
      </c>
      <c r="BZ166" s="156">
        <v>13354.418000001004</v>
      </c>
      <c r="CA166" s="157">
        <v>11366.109000000679</v>
      </c>
      <c r="CB166" s="158">
        <v>1866.358999999989</v>
      </c>
      <c r="CC166" s="159">
        <v>129.31800000000007</v>
      </c>
      <c r="CD166" s="160">
        <v>129.31800000000007</v>
      </c>
      <c r="CE166" s="160">
        <v>0</v>
      </c>
      <c r="CF166" s="161">
        <v>1737.0379999999889</v>
      </c>
      <c r="CG166" s="162">
        <v>1686.0389999999854</v>
      </c>
      <c r="CH166" s="162">
        <v>2.4860000000000002</v>
      </c>
      <c r="CI166" s="162">
        <v>48.516000000000041</v>
      </c>
      <c r="CJ166" s="268">
        <v>0</v>
      </c>
      <c r="CK166" s="261">
        <f t="shared" si="405"/>
        <v>0.85111226861401412</v>
      </c>
      <c r="CL166" s="194">
        <f t="shared" si="406"/>
        <v>0.139755921972777</v>
      </c>
      <c r="CM166" s="195">
        <f t="shared" si="407"/>
        <v>9.6835369388610076E-3</v>
      </c>
      <c r="CN166" s="196">
        <f t="shared" si="408"/>
        <v>9.6835369388610076E-3</v>
      </c>
      <c r="CO166" s="196">
        <f t="shared" si="409"/>
        <v>0</v>
      </c>
      <c r="CP166" s="197">
        <f t="shared" si="410"/>
        <v>0.13007216038915798</v>
      </c>
      <c r="CQ166" s="198">
        <f t="shared" si="411"/>
        <v>0.1262532743845414</v>
      </c>
      <c r="CR166" s="198">
        <f t="shared" si="412"/>
        <v>1.8615562280586195E-4</v>
      </c>
      <c r="CS166" s="198">
        <f t="shared" si="413"/>
        <v>3.6329550265684655E-3</v>
      </c>
      <c r="CT166" s="253">
        <f t="shared" si="414"/>
        <v>0</v>
      </c>
      <c r="CW166" s="451"/>
      <c r="CX166" s="131" t="s">
        <v>27</v>
      </c>
      <c r="CY166" s="156">
        <v>11712.148000000758</v>
      </c>
      <c r="CZ166" s="157">
        <v>10045.119000000783</v>
      </c>
      <c r="DA166" s="158">
        <v>1567.5909999999872</v>
      </c>
      <c r="DB166" s="159">
        <v>0</v>
      </c>
      <c r="DC166" s="160">
        <v>0</v>
      </c>
      <c r="DD166" s="160">
        <v>0</v>
      </c>
      <c r="DE166" s="161">
        <v>1567.5909999999872</v>
      </c>
      <c r="DF166" s="162">
        <v>1530.0399999999843</v>
      </c>
      <c r="DG166" s="162">
        <v>0</v>
      </c>
      <c r="DH166" s="162">
        <v>37.552000000000042</v>
      </c>
      <c r="DI166" s="268">
        <v>0</v>
      </c>
      <c r="DJ166" s="261">
        <f t="shared" si="415"/>
        <v>0.85766667224493176</v>
      </c>
      <c r="DK166" s="194">
        <f t="shared" si="416"/>
        <v>0.13384316864847384</v>
      </c>
      <c r="DL166" s="195">
        <f t="shared" si="417"/>
        <v>0</v>
      </c>
      <c r="DM166" s="196">
        <f t="shared" si="418"/>
        <v>0</v>
      </c>
      <c r="DN166" s="196">
        <f t="shared" si="419"/>
        <v>0</v>
      </c>
      <c r="DO166" s="197">
        <f t="shared" si="420"/>
        <v>0.13384316864847384</v>
      </c>
      <c r="DP166" s="198">
        <f t="shared" si="421"/>
        <v>0.13063701039295997</v>
      </c>
      <c r="DQ166" s="198">
        <f t="shared" si="422"/>
        <v>0</v>
      </c>
      <c r="DR166" s="198">
        <f t="shared" si="423"/>
        <v>3.2062436369483731E-3</v>
      </c>
      <c r="DS166" s="253">
        <f t="shared" si="424"/>
        <v>0</v>
      </c>
      <c r="DV166" s="451"/>
      <c r="DW166" s="131" t="s">
        <v>27</v>
      </c>
      <c r="DX166" s="156">
        <v>1642.2699999999988</v>
      </c>
      <c r="DY166" s="157">
        <v>1320.9899999999959</v>
      </c>
      <c r="DZ166" s="158">
        <v>298.76799999999969</v>
      </c>
      <c r="EA166" s="159">
        <v>129.31800000000007</v>
      </c>
      <c r="EB166" s="160">
        <v>129.31800000000007</v>
      </c>
      <c r="EC166" s="160">
        <v>0</v>
      </c>
      <c r="ED166" s="161">
        <v>169.44700000000006</v>
      </c>
      <c r="EE166" s="162">
        <v>155.999</v>
      </c>
      <c r="EF166" s="162">
        <v>2.4860000000000002</v>
      </c>
      <c r="EG166" s="162">
        <v>10.964</v>
      </c>
      <c r="EH166" s="268">
        <v>0</v>
      </c>
      <c r="EI166" s="261">
        <f t="shared" si="425"/>
        <v>0.80436834381678823</v>
      </c>
      <c r="EJ166" s="194">
        <f t="shared" si="426"/>
        <v>0.18192380059308147</v>
      </c>
      <c r="EK166" s="195">
        <f t="shared" si="427"/>
        <v>7.8743446570904999E-2</v>
      </c>
      <c r="EL166" s="196">
        <f t="shared" si="428"/>
        <v>7.8743446570904999E-2</v>
      </c>
      <c r="EM166" s="196">
        <f t="shared" si="429"/>
        <v>0</v>
      </c>
      <c r="EN166" s="197">
        <f t="shared" si="430"/>
        <v>0.10317852728235928</v>
      </c>
      <c r="EO166" s="198">
        <f t="shared" si="431"/>
        <v>9.4989861594013222E-2</v>
      </c>
      <c r="EP166" s="198">
        <f t="shared" si="432"/>
        <v>1.5137583953917456E-3</v>
      </c>
      <c r="EQ166" s="198">
        <f t="shared" si="433"/>
        <v>6.6761251194992349E-3</v>
      </c>
      <c r="ER166" s="253">
        <f t="shared" si="434"/>
        <v>0</v>
      </c>
    </row>
    <row r="167" spans="1:148">
      <c r="A167" s="448"/>
      <c r="B167" s="132" t="s">
        <v>28</v>
      </c>
      <c r="C167" s="163">
        <f t="shared" ref="C167:M167" si="453">IF(COUNT(C164:C166)=0,"",SUM(C164:C166))</f>
        <v>4903229.7929998981</v>
      </c>
      <c r="D167" s="164">
        <f t="shared" si="453"/>
        <v>4143949.6199999875</v>
      </c>
      <c r="E167" s="165">
        <f t="shared" si="453"/>
        <v>723629.38699998171</v>
      </c>
      <c r="F167" s="166">
        <f t="shared" si="453"/>
        <v>364473.64799999824</v>
      </c>
      <c r="G167" s="167">
        <f t="shared" si="453"/>
        <v>364095.79399999825</v>
      </c>
      <c r="H167" s="167">
        <f t="shared" si="453"/>
        <v>377.85300000000001</v>
      </c>
      <c r="I167" s="168">
        <f t="shared" si="453"/>
        <v>359158.11299999384</v>
      </c>
      <c r="J167" s="169">
        <f t="shared" si="453"/>
        <v>337069.90499999456</v>
      </c>
      <c r="K167" s="169">
        <f t="shared" si="453"/>
        <v>6648.8830000000071</v>
      </c>
      <c r="L167" s="169">
        <f t="shared" si="453"/>
        <v>15440.811000000207</v>
      </c>
      <c r="M167" s="269">
        <f t="shared" si="453"/>
        <v>3682.2509999999975</v>
      </c>
      <c r="N167" s="262">
        <f t="shared" si="375"/>
        <v>0.84514693272505859</v>
      </c>
      <c r="O167" s="199">
        <f t="shared" si="376"/>
        <v>0.14758218919967245</v>
      </c>
      <c r="P167" s="200">
        <f t="shared" si="377"/>
        <v>7.4333380931960291E-2</v>
      </c>
      <c r="Q167" s="201">
        <f t="shared" si="378"/>
        <v>7.4256318665668092E-2</v>
      </c>
      <c r="R167" s="201">
        <f t="shared" si="379"/>
        <v>7.7062062344996002E-5</v>
      </c>
      <c r="S167" s="202">
        <f t="shared" si="380"/>
        <v>7.3249292438373248E-2</v>
      </c>
      <c r="T167" s="203">
        <f t="shared" si="381"/>
        <v>6.8744464206269271E-2</v>
      </c>
      <c r="U167" s="203">
        <f t="shared" si="382"/>
        <v>1.3560210882819102E-3</v>
      </c>
      <c r="V167" s="203">
        <f t="shared" si="383"/>
        <v>3.1491102093653247E-3</v>
      </c>
      <c r="W167" s="254">
        <f t="shared" si="384"/>
        <v>7.5098479073058486E-4</v>
      </c>
      <c r="Z167" s="448"/>
      <c r="AA167" s="132" t="s">
        <v>28</v>
      </c>
      <c r="AB167" s="163">
        <f t="shared" ref="AB167:AL167" si="454">IF(COUNT(AB164:AB166)=0,"",SUM(AB164:AB166))</f>
        <v>3962290.5129999649</v>
      </c>
      <c r="AC167" s="164">
        <f t="shared" si="454"/>
        <v>3459200.6909999978</v>
      </c>
      <c r="AD167" s="165">
        <f t="shared" si="454"/>
        <v>479382.28899999446</v>
      </c>
      <c r="AE167" s="166">
        <f t="shared" si="454"/>
        <v>180929.75100000034</v>
      </c>
      <c r="AF167" s="167">
        <f t="shared" si="454"/>
        <v>180927.35500000033</v>
      </c>
      <c r="AG167" s="167">
        <f t="shared" si="454"/>
        <v>2.3959999999999999</v>
      </c>
      <c r="AH167" s="168">
        <f t="shared" si="454"/>
        <v>298453.86799999606</v>
      </c>
      <c r="AI167" s="169">
        <f t="shared" si="454"/>
        <v>284027.79199999705</v>
      </c>
      <c r="AJ167" s="169">
        <f t="shared" si="454"/>
        <v>16.938000000000002</v>
      </c>
      <c r="AK167" s="169">
        <f t="shared" si="454"/>
        <v>14410.33100000024</v>
      </c>
      <c r="AL167" s="269">
        <f t="shared" si="454"/>
        <v>1055.2769999999975</v>
      </c>
      <c r="AM167" s="262">
        <f t="shared" si="385"/>
        <v>0.87303055635386428</v>
      </c>
      <c r="AN167" s="199">
        <f t="shared" si="386"/>
        <v>0.12098615369750873</v>
      </c>
      <c r="AO167" s="200">
        <f t="shared" si="387"/>
        <v>4.5662919063199428E-2</v>
      </c>
      <c r="AP167" s="201">
        <f t="shared" si="388"/>
        <v>4.5662314362460765E-2</v>
      </c>
      <c r="AQ167" s="201">
        <f t="shared" si="389"/>
        <v>6.0470073866086086E-7</v>
      </c>
      <c r="AR167" s="202">
        <f t="shared" si="390"/>
        <v>7.5323570298743189E-2</v>
      </c>
      <c r="AS167" s="203">
        <f t="shared" si="391"/>
        <v>7.1682727722291964E-2</v>
      </c>
      <c r="AT167" s="203">
        <f t="shared" si="392"/>
        <v>4.2748001299823296E-6</v>
      </c>
      <c r="AU167" s="203">
        <f t="shared" si="393"/>
        <v>3.6368688647945104E-3</v>
      </c>
      <c r="AV167" s="254">
        <f t="shared" si="394"/>
        <v>2.6633004231711846E-4</v>
      </c>
      <c r="AY167" s="448"/>
      <c r="AZ167" s="132" t="s">
        <v>28</v>
      </c>
      <c r="BA167" s="163">
        <f t="shared" ref="BA167:BK167" si="455">IF(COUNT(BA164:BA166)=0,"",SUM(BA164:BA166))</f>
        <v>940939.27999999537</v>
      </c>
      <c r="BB167" s="164">
        <f t="shared" si="455"/>
        <v>684748.92899999337</v>
      </c>
      <c r="BC167" s="165">
        <f t="shared" si="455"/>
        <v>244247.09799999965</v>
      </c>
      <c r="BD167" s="166">
        <f t="shared" si="455"/>
        <v>183543.89699999988</v>
      </c>
      <c r="BE167" s="167">
        <f t="shared" si="455"/>
        <v>183168.4389999999</v>
      </c>
      <c r="BF167" s="167">
        <f t="shared" si="455"/>
        <v>375.45700000000005</v>
      </c>
      <c r="BG167" s="168">
        <f t="shared" si="455"/>
        <v>60704.244999999799</v>
      </c>
      <c r="BH167" s="169">
        <f t="shared" si="455"/>
        <v>53042.113000000012</v>
      </c>
      <c r="BI167" s="169">
        <f t="shared" si="455"/>
        <v>6631.9450000000052</v>
      </c>
      <c r="BJ167" s="169">
        <f t="shared" si="455"/>
        <v>1030.4799999999989</v>
      </c>
      <c r="BK167" s="269">
        <f t="shared" si="455"/>
        <v>2626.9739999999974</v>
      </c>
      <c r="BL167" s="262">
        <f t="shared" si="395"/>
        <v>0.72772913572063513</v>
      </c>
      <c r="BM167" s="199">
        <f t="shared" si="396"/>
        <v>0.2595779591643797</v>
      </c>
      <c r="BN167" s="200">
        <f t="shared" si="397"/>
        <v>0.19506454975500734</v>
      </c>
      <c r="BO167" s="201">
        <f t="shared" si="398"/>
        <v>0.19466552506980131</v>
      </c>
      <c r="BP167" s="201">
        <f t="shared" si="399"/>
        <v>3.9902362243821076E-4</v>
      </c>
      <c r="BQ167" s="202">
        <f t="shared" si="400"/>
        <v>6.4514518938990517E-2</v>
      </c>
      <c r="BR167" s="203">
        <f t="shared" si="401"/>
        <v>5.6371451513853553E-2</v>
      </c>
      <c r="BS167" s="203">
        <f t="shared" si="402"/>
        <v>7.0482178191137237E-3</v>
      </c>
      <c r="BT167" s="203">
        <f t="shared" si="403"/>
        <v>1.0951609969986629E-3</v>
      </c>
      <c r="BU167" s="254">
        <f t="shared" si="404"/>
        <v>2.7918634664715137E-3</v>
      </c>
      <c r="BX167" s="448"/>
      <c r="BY167" s="132" t="s">
        <v>28</v>
      </c>
      <c r="BZ167" s="163">
        <f t="shared" ref="BZ167:CJ167" si="456">IF(COUNT(BZ164:BZ166)=0,"",SUM(BZ164:BZ166))</f>
        <v>81619.248000000996</v>
      </c>
      <c r="CA167" s="164">
        <f t="shared" si="456"/>
        <v>74054.933000001169</v>
      </c>
      <c r="CB167" s="165">
        <f t="shared" si="456"/>
        <v>6352.1749999999975</v>
      </c>
      <c r="CC167" s="166">
        <f t="shared" si="456"/>
        <v>2642.840000000007</v>
      </c>
      <c r="CD167" s="167">
        <f t="shared" si="456"/>
        <v>2642.840000000007</v>
      </c>
      <c r="CE167" s="167">
        <f t="shared" si="456"/>
        <v>0</v>
      </c>
      <c r="CF167" s="168">
        <f t="shared" si="456"/>
        <v>3709.3349999999891</v>
      </c>
      <c r="CG167" s="169">
        <f t="shared" si="456"/>
        <v>3657.8089999999856</v>
      </c>
      <c r="CH167" s="169">
        <f t="shared" si="456"/>
        <v>2.4860000000000002</v>
      </c>
      <c r="CI167" s="169">
        <f t="shared" si="456"/>
        <v>49.042000000000044</v>
      </c>
      <c r="CJ167" s="269">
        <f t="shared" si="456"/>
        <v>186.02600000000004</v>
      </c>
      <c r="CK167" s="262">
        <f t="shared" si="405"/>
        <v>0.90732192239752396</v>
      </c>
      <c r="CL167" s="199">
        <f t="shared" si="406"/>
        <v>7.7826923864820707E-2</v>
      </c>
      <c r="CM167" s="200">
        <f t="shared" si="407"/>
        <v>3.2380107202163569E-2</v>
      </c>
      <c r="CN167" s="201">
        <f t="shared" si="408"/>
        <v>3.2380107202163569E-2</v>
      </c>
      <c r="CO167" s="201">
        <f t="shared" si="409"/>
        <v>0</v>
      </c>
      <c r="CP167" s="202">
        <f t="shared" si="410"/>
        <v>4.5446816662657118E-2</v>
      </c>
      <c r="CQ167" s="203">
        <f t="shared" si="411"/>
        <v>4.4815519496086767E-2</v>
      </c>
      <c r="CR167" s="203">
        <f t="shared" si="412"/>
        <v>3.0458501651472822E-5</v>
      </c>
      <c r="CS167" s="203">
        <f t="shared" si="413"/>
        <v>6.0086316894269163E-4</v>
      </c>
      <c r="CT167" s="254">
        <f t="shared" si="414"/>
        <v>2.2791927708032517E-3</v>
      </c>
      <c r="CW167" s="451"/>
      <c r="CX167" s="132" t="s">
        <v>28</v>
      </c>
      <c r="CY167" s="163">
        <f t="shared" ref="CY167:DI167" si="457">IF(COUNT(CY164:CY166)=0,"",SUM(CY164:CY166))</f>
        <v>68564.868000001094</v>
      </c>
      <c r="CZ167" s="164">
        <f t="shared" si="457"/>
        <v>62451.513000002335</v>
      </c>
      <c r="DA167" s="165">
        <f t="shared" si="457"/>
        <v>5078.9719999999907</v>
      </c>
      <c r="DB167" s="166">
        <f t="shared" si="457"/>
        <v>1657.2609999999995</v>
      </c>
      <c r="DC167" s="167">
        <f t="shared" si="457"/>
        <v>1657.2609999999995</v>
      </c>
      <c r="DD167" s="167">
        <f t="shared" si="457"/>
        <v>0</v>
      </c>
      <c r="DE167" s="168">
        <f t="shared" si="457"/>
        <v>3421.712999999987</v>
      </c>
      <c r="DF167" s="169">
        <f t="shared" si="457"/>
        <v>3383.6499999999842</v>
      </c>
      <c r="DG167" s="169">
        <f t="shared" si="457"/>
        <v>0</v>
      </c>
      <c r="DH167" s="169">
        <f t="shared" si="457"/>
        <v>38.063000000000045</v>
      </c>
      <c r="DI167" s="269">
        <f t="shared" si="457"/>
        <v>185.92000000000004</v>
      </c>
      <c r="DJ167" s="262">
        <f t="shared" si="415"/>
        <v>0.91083837571161574</v>
      </c>
      <c r="DK167" s="199">
        <f t="shared" si="416"/>
        <v>7.4075428833318982E-2</v>
      </c>
      <c r="DL167" s="200">
        <f t="shared" si="417"/>
        <v>2.4170702115257819E-2</v>
      </c>
      <c r="DM167" s="201">
        <f t="shared" si="418"/>
        <v>2.4170702115257819E-2</v>
      </c>
      <c r="DN167" s="201">
        <f t="shared" si="419"/>
        <v>0</v>
      </c>
      <c r="DO167" s="202">
        <f t="shared" si="420"/>
        <v>4.9904755887518554E-2</v>
      </c>
      <c r="DP167" s="203">
        <f t="shared" si="421"/>
        <v>4.9349617357973039E-2</v>
      </c>
      <c r="DQ167" s="203">
        <f t="shared" si="422"/>
        <v>0</v>
      </c>
      <c r="DR167" s="203">
        <f t="shared" si="423"/>
        <v>5.5513852954547274E-4</v>
      </c>
      <c r="DS167" s="254">
        <f t="shared" si="424"/>
        <v>2.7115927649710792E-3</v>
      </c>
      <c r="DV167" s="451"/>
      <c r="DW167" s="132" t="s">
        <v>28</v>
      </c>
      <c r="DX167" s="163">
        <f t="shared" ref="DX167:EH167" si="458">IF(COUNT(DX164:DX166)=0,"",SUM(DX164:DX166))</f>
        <v>13054.37999999997</v>
      </c>
      <c r="DY167" s="164">
        <f t="shared" si="458"/>
        <v>11603.420000000036</v>
      </c>
      <c r="DZ167" s="165">
        <f t="shared" si="458"/>
        <v>1273.2029999999959</v>
      </c>
      <c r="EA167" s="166">
        <f t="shared" si="458"/>
        <v>985.57899999999734</v>
      </c>
      <c r="EB167" s="167">
        <f t="shared" si="458"/>
        <v>985.57899999999734</v>
      </c>
      <c r="EC167" s="167">
        <f t="shared" si="458"/>
        <v>0</v>
      </c>
      <c r="ED167" s="168">
        <f t="shared" si="458"/>
        <v>287.62200000000013</v>
      </c>
      <c r="EE167" s="169">
        <f t="shared" si="458"/>
        <v>274.15900000000005</v>
      </c>
      <c r="EF167" s="169">
        <f t="shared" si="458"/>
        <v>2.4860000000000002</v>
      </c>
      <c r="EG167" s="169">
        <f t="shared" si="458"/>
        <v>10.979000000000001</v>
      </c>
      <c r="EH167" s="269">
        <f t="shared" si="458"/>
        <v>0.106</v>
      </c>
      <c r="EI167" s="262">
        <f t="shared" si="425"/>
        <v>0.88885263030492934</v>
      </c>
      <c r="EJ167" s="199">
        <f t="shared" si="426"/>
        <v>9.7530713829381305E-2</v>
      </c>
      <c r="EK167" s="200">
        <f t="shared" si="427"/>
        <v>7.549795547548023E-2</v>
      </c>
      <c r="EL167" s="201">
        <f t="shared" si="428"/>
        <v>7.549795547548023E-2</v>
      </c>
      <c r="EM167" s="201">
        <f t="shared" si="429"/>
        <v>0</v>
      </c>
      <c r="EN167" s="202">
        <f t="shared" si="430"/>
        <v>2.2032605148616845E-2</v>
      </c>
      <c r="EO167" s="203">
        <f t="shared" si="431"/>
        <v>2.1001303776969928E-2</v>
      </c>
      <c r="EP167" s="203">
        <f t="shared" si="432"/>
        <v>1.904341684553388E-4</v>
      </c>
      <c r="EQ167" s="203">
        <f t="shared" si="433"/>
        <v>8.4102040847593119E-4</v>
      </c>
      <c r="ER167" s="254">
        <f t="shared" si="434"/>
        <v>8.119880070903424E-6</v>
      </c>
    </row>
    <row r="168" spans="1:148" ht="14.5" thickBot="1">
      <c r="A168" s="449"/>
      <c r="B168" s="133" t="s">
        <v>55</v>
      </c>
      <c r="C168" s="177">
        <f t="shared" ref="C168:M168" si="459">SUM(C167,C163,C159,C155)</f>
        <v>15511218.577000104</v>
      </c>
      <c r="D168" s="178">
        <f t="shared" si="459"/>
        <v>13757306.715000276</v>
      </c>
      <c r="E168" s="179">
        <f t="shared" si="459"/>
        <v>1663427.4989999738</v>
      </c>
      <c r="F168" s="180">
        <f t="shared" si="459"/>
        <v>938479.14499999722</v>
      </c>
      <c r="G168" s="181">
        <f t="shared" si="459"/>
        <v>938098.06199999677</v>
      </c>
      <c r="H168" s="181">
        <f t="shared" si="459"/>
        <v>381.08200000000005</v>
      </c>
      <c r="I168" s="182">
        <f t="shared" si="459"/>
        <v>724953.65599999111</v>
      </c>
      <c r="J168" s="183">
        <f t="shared" si="459"/>
        <v>678783.22199999215</v>
      </c>
      <c r="K168" s="183">
        <f t="shared" si="459"/>
        <v>7466.7670000000062</v>
      </c>
      <c r="L168" s="183">
        <f t="shared" si="459"/>
        <v>38706.118000000191</v>
      </c>
      <c r="M168" s="271">
        <f t="shared" si="459"/>
        <v>7533.2660000000033</v>
      </c>
      <c r="N168" s="264">
        <f t="shared" si="375"/>
        <v>0.88692623643376978</v>
      </c>
      <c r="O168" s="209">
        <f t="shared" si="376"/>
        <v>0.10724028487784248</v>
      </c>
      <c r="P168" s="210">
        <f t="shared" si="377"/>
        <v>6.0503250620912899E-2</v>
      </c>
      <c r="Q168" s="211">
        <f t="shared" si="378"/>
        <v>6.0478682402877113E-2</v>
      </c>
      <c r="R168" s="211">
        <f t="shared" si="379"/>
        <v>2.4568153566288147E-5</v>
      </c>
      <c r="S168" s="212">
        <f t="shared" si="380"/>
        <v>4.6737376074046558E-2</v>
      </c>
      <c r="T168" s="213">
        <f t="shared" si="381"/>
        <v>4.376079278558332E-2</v>
      </c>
      <c r="U168" s="213">
        <f t="shared" si="382"/>
        <v>4.8137849150495899E-4</v>
      </c>
      <c r="V168" s="213">
        <f t="shared" si="383"/>
        <v>2.4953628116228905E-3</v>
      </c>
      <c r="W168" s="256">
        <f t="shared" si="384"/>
        <v>4.8566564661594431E-4</v>
      </c>
      <c r="Z168" s="449"/>
      <c r="AA168" s="133" t="s">
        <v>55</v>
      </c>
      <c r="AB168" s="177">
        <f t="shared" ref="AB168:AL168" si="460">SUM(AB167,AB163,AB159,AB155)</f>
        <v>12607629.732000142</v>
      </c>
      <c r="AC168" s="178">
        <f t="shared" si="460"/>
        <v>11421965.018000102</v>
      </c>
      <c r="AD168" s="179">
        <f t="shared" si="460"/>
        <v>1124083.9779999908</v>
      </c>
      <c r="AE168" s="180">
        <f t="shared" si="460"/>
        <v>529491.40999999945</v>
      </c>
      <c r="AF168" s="181">
        <f t="shared" si="460"/>
        <v>529487.60599999945</v>
      </c>
      <c r="AG168" s="181">
        <f t="shared" si="460"/>
        <v>3.8039999999999998</v>
      </c>
      <c r="AH168" s="182">
        <f t="shared" si="460"/>
        <v>594595.1729999946</v>
      </c>
      <c r="AI168" s="183">
        <f t="shared" si="460"/>
        <v>560494.40899999568</v>
      </c>
      <c r="AJ168" s="183">
        <f t="shared" si="460"/>
        <v>834.73899999999946</v>
      </c>
      <c r="AK168" s="183">
        <f t="shared" si="460"/>
        <v>33268.096000000209</v>
      </c>
      <c r="AL168" s="271">
        <f t="shared" si="460"/>
        <v>1755.4909999999977</v>
      </c>
      <c r="AM168" s="264">
        <f t="shared" si="385"/>
        <v>0.90595657239277594</v>
      </c>
      <c r="AN168" s="209">
        <f t="shared" si="386"/>
        <v>8.9159025280294305E-2</v>
      </c>
      <c r="AO168" s="210">
        <f t="shared" si="387"/>
        <v>4.1997696732484713E-2</v>
      </c>
      <c r="AP168" s="211">
        <f t="shared" si="388"/>
        <v>4.1997395010425854E-2</v>
      </c>
      <c r="AQ168" s="211">
        <f t="shared" si="389"/>
        <v>3.0172205885336646E-7</v>
      </c>
      <c r="AR168" s="212">
        <f t="shared" si="390"/>
        <v>4.7161535168725552E-2</v>
      </c>
      <c r="AS168" s="213">
        <f t="shared" si="391"/>
        <v>4.4456763159642365E-2</v>
      </c>
      <c r="AT168" s="213">
        <f t="shared" si="392"/>
        <v>6.6209035143322852E-5</v>
      </c>
      <c r="AU168" s="213">
        <f t="shared" si="393"/>
        <v>2.63872723955087E-3</v>
      </c>
      <c r="AV168" s="256">
        <f t="shared" si="394"/>
        <v>1.3924036772306901E-4</v>
      </c>
      <c r="AY168" s="449"/>
      <c r="AZ168" s="133" t="s">
        <v>55</v>
      </c>
      <c r="BA168" s="177">
        <f t="shared" ref="BA168:BK168" si="461">SUM(BA167,BA163,BA159,BA155)</f>
        <v>2903588.8449999713</v>
      </c>
      <c r="BB168" s="178">
        <f t="shared" si="461"/>
        <v>2335341.6969999848</v>
      </c>
      <c r="BC168" s="179">
        <f t="shared" si="461"/>
        <v>539343.52099999832</v>
      </c>
      <c r="BD168" s="180">
        <f t="shared" si="461"/>
        <v>408987.73499999905</v>
      </c>
      <c r="BE168" s="181">
        <f t="shared" si="461"/>
        <v>408610.4559999996</v>
      </c>
      <c r="BF168" s="181">
        <f t="shared" si="461"/>
        <v>377.27800000000008</v>
      </c>
      <c r="BG168" s="182">
        <f t="shared" si="461"/>
        <v>130358.48300000009</v>
      </c>
      <c r="BH168" s="183">
        <f t="shared" si="461"/>
        <v>118288.81300000034</v>
      </c>
      <c r="BI168" s="183">
        <f t="shared" si="461"/>
        <v>6632.0280000000048</v>
      </c>
      <c r="BJ168" s="183">
        <f t="shared" si="461"/>
        <v>5438.0220000000008</v>
      </c>
      <c r="BK168" s="271">
        <f t="shared" si="461"/>
        <v>5777.7749999999942</v>
      </c>
      <c r="BL168" s="264">
        <f t="shared" si="395"/>
        <v>0.80429489905965246</v>
      </c>
      <c r="BM168" s="209">
        <f t="shared" si="396"/>
        <v>0.18575065196601678</v>
      </c>
      <c r="BN168" s="210">
        <f t="shared" si="397"/>
        <v>0.14085593960876477</v>
      </c>
      <c r="BO168" s="211">
        <f t="shared" si="398"/>
        <v>0.1407260042011918</v>
      </c>
      <c r="BP168" s="211">
        <f t="shared" si="399"/>
        <v>1.2993506317179827E-4</v>
      </c>
      <c r="BQ168" s="212">
        <f t="shared" si="400"/>
        <v>4.4895641207769336E-2</v>
      </c>
      <c r="BR168" s="213">
        <f t="shared" si="401"/>
        <v>4.0738830225118018E-2</v>
      </c>
      <c r="BS168" s="213">
        <f t="shared" si="402"/>
        <v>2.2840795835885885E-3</v>
      </c>
      <c r="BT168" s="213">
        <f t="shared" si="403"/>
        <v>1.8728622715865457E-3</v>
      </c>
      <c r="BU168" s="256">
        <f t="shared" si="404"/>
        <v>1.9898736730406645E-3</v>
      </c>
      <c r="BX168" s="449"/>
      <c r="BY168" s="133" t="s">
        <v>55</v>
      </c>
      <c r="BZ168" s="177">
        <f t="shared" ref="BZ168:CJ168" si="462">SUM(BZ167,BZ163,BZ159,BZ155)</f>
        <v>546747.76099999447</v>
      </c>
      <c r="CA168" s="178">
        <f t="shared" si="462"/>
        <v>493843.67999999353</v>
      </c>
      <c r="CB168" s="179">
        <f t="shared" si="462"/>
        <v>49581.814000000079</v>
      </c>
      <c r="CC168" s="180">
        <f t="shared" si="462"/>
        <v>38164.037999999993</v>
      </c>
      <c r="CD168" s="181">
        <f t="shared" si="462"/>
        <v>38163.956999999995</v>
      </c>
      <c r="CE168" s="181">
        <f t="shared" si="462"/>
        <v>8.0999999999999989E-2</v>
      </c>
      <c r="CF168" s="182">
        <f t="shared" si="462"/>
        <v>11417.847999999989</v>
      </c>
      <c r="CG168" s="183">
        <f t="shared" si="462"/>
        <v>11076.926999999985</v>
      </c>
      <c r="CH168" s="183">
        <f t="shared" si="462"/>
        <v>25.457000000000001</v>
      </c>
      <c r="CI168" s="183">
        <f t="shared" si="462"/>
        <v>315.46800000000002</v>
      </c>
      <c r="CJ168" s="271">
        <f t="shared" si="462"/>
        <v>680.87200000000007</v>
      </c>
      <c r="CK168" s="264">
        <f t="shared" si="405"/>
        <v>0.90323859597844525</v>
      </c>
      <c r="CL168" s="209">
        <f t="shared" si="406"/>
        <v>9.0684987734226091E-2</v>
      </c>
      <c r="CM168" s="210">
        <f t="shared" si="407"/>
        <v>6.980190998898371E-2</v>
      </c>
      <c r="CN168" s="211">
        <f t="shared" si="408"/>
        <v>6.9801761840228876E-2</v>
      </c>
      <c r="CO168" s="211">
        <f t="shared" si="409"/>
        <v>1.4814875483321971E-7</v>
      </c>
      <c r="CP168" s="212">
        <f t="shared" si="410"/>
        <v>2.0883209433024279E-2</v>
      </c>
      <c r="CQ168" s="213">
        <f t="shared" si="411"/>
        <v>2.0259665955907037E-2</v>
      </c>
      <c r="CR168" s="213">
        <f t="shared" si="412"/>
        <v>4.6560775948015742E-5</v>
      </c>
      <c r="CS168" s="213">
        <f t="shared" si="413"/>
        <v>5.7699001715711318E-4</v>
      </c>
      <c r="CT168" s="256">
        <f t="shared" si="414"/>
        <v>1.2453128271704198E-3</v>
      </c>
      <c r="CW168" s="452"/>
      <c r="CX168" s="133" t="s">
        <v>55</v>
      </c>
      <c r="CY168" s="177">
        <f t="shared" ref="CY168:DI168" si="463">SUM(CY167,CY163,CY159,CY155)</f>
        <v>414548.54799999349</v>
      </c>
      <c r="CZ168" s="178">
        <f t="shared" si="463"/>
        <v>372908.90099999588</v>
      </c>
      <c r="DA168" s="179">
        <f t="shared" si="463"/>
        <v>39197.582999999999</v>
      </c>
      <c r="DB168" s="180">
        <f t="shared" si="463"/>
        <v>29649.511999999981</v>
      </c>
      <c r="DC168" s="181">
        <f t="shared" si="463"/>
        <v>29649.430999999982</v>
      </c>
      <c r="DD168" s="181">
        <f t="shared" si="463"/>
        <v>8.0999999999999989E-2</v>
      </c>
      <c r="DE168" s="182">
        <f t="shared" si="463"/>
        <v>9548.0669999999882</v>
      </c>
      <c r="DF168" s="183">
        <f t="shared" si="463"/>
        <v>9335.5349999999835</v>
      </c>
      <c r="DG168" s="183">
        <f t="shared" si="463"/>
        <v>22.971</v>
      </c>
      <c r="DH168" s="183">
        <f t="shared" si="463"/>
        <v>189.56300000000002</v>
      </c>
      <c r="DI168" s="271">
        <f t="shared" si="463"/>
        <v>588.70800000000008</v>
      </c>
      <c r="DJ168" s="264">
        <f t="shared" si="415"/>
        <v>0.89955423266855039</v>
      </c>
      <c r="DK168" s="209">
        <f t="shared" si="416"/>
        <v>9.4554867431354786E-2</v>
      </c>
      <c r="DL168" s="210">
        <f t="shared" si="417"/>
        <v>7.1522411893722146E-2</v>
      </c>
      <c r="DM168" s="211">
        <f t="shared" si="418"/>
        <v>7.1522216500443395E-2</v>
      </c>
      <c r="DN168" s="211">
        <f t="shared" si="419"/>
        <v>1.9539327876261495E-7</v>
      </c>
      <c r="DO168" s="212">
        <f t="shared" si="420"/>
        <v>2.3032445888581759E-2</v>
      </c>
      <c r="DP168" s="213">
        <f t="shared" si="421"/>
        <v>2.2519762872261057E-2</v>
      </c>
      <c r="DQ168" s="213">
        <f t="shared" si="422"/>
        <v>5.5412086499457144E-5</v>
      </c>
      <c r="DR168" s="213">
        <f t="shared" si="423"/>
        <v>4.5727575434663685E-4</v>
      </c>
      <c r="DS168" s="256">
        <f t="shared" si="424"/>
        <v>1.4201183500466858E-3</v>
      </c>
      <c r="DV168" s="452"/>
      <c r="DW168" s="133" t="s">
        <v>55</v>
      </c>
      <c r="DX168" s="177">
        <f t="shared" ref="DX168:EH168" si="464">SUM(DX167,DX163,DX159,DX155)</f>
        <v>132199.21300000043</v>
      </c>
      <c r="DY168" s="178">
        <f t="shared" si="464"/>
        <v>120934.7790000004</v>
      </c>
      <c r="DZ168" s="179">
        <f t="shared" si="464"/>
        <v>10384.230999999987</v>
      </c>
      <c r="EA168" s="180">
        <f t="shared" si="464"/>
        <v>8514.5259999999871</v>
      </c>
      <c r="EB168" s="181">
        <f t="shared" si="464"/>
        <v>8514.5259999999871</v>
      </c>
      <c r="EC168" s="181">
        <f t="shared" si="464"/>
        <v>0</v>
      </c>
      <c r="ED168" s="182">
        <f t="shared" si="464"/>
        <v>1869.7809999999997</v>
      </c>
      <c r="EE168" s="183">
        <f t="shared" si="464"/>
        <v>1741.3919999999996</v>
      </c>
      <c r="EF168" s="183">
        <f t="shared" si="464"/>
        <v>2.4860000000000002</v>
      </c>
      <c r="EG168" s="183">
        <f t="shared" si="464"/>
        <v>125.905</v>
      </c>
      <c r="EH168" s="271">
        <f t="shared" si="464"/>
        <v>92.164000000000001</v>
      </c>
      <c r="EI168" s="264">
        <f t="shared" si="425"/>
        <v>0.9147919738372422</v>
      </c>
      <c r="EJ168" s="209">
        <f t="shared" si="426"/>
        <v>7.8549870035912794E-2</v>
      </c>
      <c r="EK168" s="210">
        <f t="shared" si="427"/>
        <v>6.4406782814962441E-2</v>
      </c>
      <c r="EL168" s="211">
        <f t="shared" si="428"/>
        <v>6.4406782814962441E-2</v>
      </c>
      <c r="EM168" s="211">
        <f t="shared" si="429"/>
        <v>0</v>
      </c>
      <c r="EN168" s="212">
        <f t="shared" si="430"/>
        <v>1.4143662110908282E-2</v>
      </c>
      <c r="EO168" s="213">
        <f t="shared" si="431"/>
        <v>1.3172483863425071E-2</v>
      </c>
      <c r="EP168" s="213">
        <f t="shared" si="432"/>
        <v>1.8804953097564902E-5</v>
      </c>
      <c r="EQ168" s="213">
        <f t="shared" si="433"/>
        <v>9.5238842306874852E-4</v>
      </c>
      <c r="ER168" s="256">
        <f t="shared" si="434"/>
        <v>6.9715997477231358E-4</v>
      </c>
    </row>
    <row r="170" spans="1:148" ht="14.5" thickBot="1"/>
    <row r="171" spans="1:148" ht="16.399999999999999" customHeight="1" thickBot="1">
      <c r="A171" s="465" t="s">
        <v>63</v>
      </c>
      <c r="B171" s="466"/>
      <c r="C171" s="469" t="s">
        <v>61</v>
      </c>
      <c r="D171" s="470"/>
      <c r="E171" s="470"/>
      <c r="F171" s="470"/>
      <c r="G171" s="470"/>
      <c r="H171" s="470"/>
      <c r="I171" s="470"/>
      <c r="J171" s="470"/>
      <c r="K171" s="470"/>
      <c r="L171" s="470"/>
      <c r="M171" s="471"/>
      <c r="N171" s="470" t="s">
        <v>62</v>
      </c>
      <c r="O171" s="470"/>
      <c r="P171" s="470"/>
      <c r="Q171" s="470"/>
      <c r="R171" s="470"/>
      <c r="S171" s="470"/>
      <c r="T171" s="470"/>
      <c r="U171" s="470"/>
      <c r="V171" s="470"/>
      <c r="W171" s="472"/>
      <c r="Z171" s="465" t="s">
        <v>64</v>
      </c>
      <c r="AA171" s="466"/>
      <c r="AB171" s="469" t="s">
        <v>61</v>
      </c>
      <c r="AC171" s="470"/>
      <c r="AD171" s="470"/>
      <c r="AE171" s="470"/>
      <c r="AF171" s="470"/>
      <c r="AG171" s="470"/>
      <c r="AH171" s="470"/>
      <c r="AI171" s="470"/>
      <c r="AJ171" s="470"/>
      <c r="AK171" s="470"/>
      <c r="AL171" s="471"/>
      <c r="AM171" s="470" t="s">
        <v>62</v>
      </c>
      <c r="AN171" s="470"/>
      <c r="AO171" s="470"/>
      <c r="AP171" s="470"/>
      <c r="AQ171" s="470"/>
      <c r="AR171" s="470"/>
      <c r="AS171" s="470"/>
      <c r="AT171" s="470"/>
      <c r="AU171" s="470"/>
      <c r="AV171" s="472"/>
      <c r="AY171" s="465" t="s">
        <v>65</v>
      </c>
      <c r="AZ171" s="466"/>
      <c r="BA171" s="469" t="s">
        <v>61</v>
      </c>
      <c r="BB171" s="470"/>
      <c r="BC171" s="470"/>
      <c r="BD171" s="470"/>
      <c r="BE171" s="470"/>
      <c r="BF171" s="470"/>
      <c r="BG171" s="470"/>
      <c r="BH171" s="470"/>
      <c r="BI171" s="470"/>
      <c r="BJ171" s="470"/>
      <c r="BK171" s="471"/>
      <c r="BL171" s="470" t="s">
        <v>62</v>
      </c>
      <c r="BM171" s="470"/>
      <c r="BN171" s="470"/>
      <c r="BO171" s="470"/>
      <c r="BP171" s="470"/>
      <c r="BQ171" s="470"/>
      <c r="BR171" s="470"/>
      <c r="BS171" s="470"/>
      <c r="BT171" s="470"/>
      <c r="BU171" s="472"/>
      <c r="BX171" s="453" t="s">
        <v>401</v>
      </c>
      <c r="BY171" s="454"/>
      <c r="BZ171" s="457" t="s">
        <v>61</v>
      </c>
      <c r="CA171" s="458"/>
      <c r="CB171" s="458"/>
      <c r="CC171" s="458"/>
      <c r="CD171" s="458"/>
      <c r="CE171" s="458"/>
      <c r="CF171" s="458"/>
      <c r="CG171" s="458"/>
      <c r="CH171" s="458"/>
      <c r="CI171" s="458"/>
      <c r="CJ171" s="458"/>
      <c r="CK171" s="458" t="s">
        <v>62</v>
      </c>
      <c r="CL171" s="458"/>
      <c r="CM171" s="458"/>
      <c r="CN171" s="458"/>
      <c r="CO171" s="458"/>
      <c r="CP171" s="458"/>
      <c r="CQ171" s="458"/>
      <c r="CR171" s="458"/>
      <c r="CS171" s="458"/>
      <c r="CT171" s="459"/>
      <c r="CW171" s="453" t="s">
        <v>402</v>
      </c>
      <c r="CX171" s="454"/>
      <c r="CY171" s="460" t="s">
        <v>61</v>
      </c>
      <c r="CZ171" s="461"/>
      <c r="DA171" s="461"/>
      <c r="DB171" s="461"/>
      <c r="DC171" s="461"/>
      <c r="DD171" s="461"/>
      <c r="DE171" s="461"/>
      <c r="DF171" s="461"/>
      <c r="DG171" s="461"/>
      <c r="DH171" s="461"/>
      <c r="DI171" s="462"/>
      <c r="DJ171" s="463" t="s">
        <v>62</v>
      </c>
      <c r="DK171" s="461"/>
      <c r="DL171" s="461"/>
      <c r="DM171" s="461"/>
      <c r="DN171" s="461"/>
      <c r="DO171" s="461"/>
      <c r="DP171" s="461"/>
      <c r="DQ171" s="461"/>
      <c r="DR171" s="461"/>
      <c r="DS171" s="464"/>
      <c r="DV171" s="453" t="s">
        <v>66</v>
      </c>
      <c r="DW171" s="454"/>
      <c r="DX171" s="460" t="s">
        <v>61</v>
      </c>
      <c r="DY171" s="461"/>
      <c r="DZ171" s="461"/>
      <c r="EA171" s="461"/>
      <c r="EB171" s="461"/>
      <c r="EC171" s="461"/>
      <c r="ED171" s="461"/>
      <c r="EE171" s="461"/>
      <c r="EF171" s="461"/>
      <c r="EG171" s="461"/>
      <c r="EH171" s="462"/>
      <c r="EI171" s="463" t="s">
        <v>62</v>
      </c>
      <c r="EJ171" s="461"/>
      <c r="EK171" s="461"/>
      <c r="EL171" s="461"/>
      <c r="EM171" s="461"/>
      <c r="EN171" s="461"/>
      <c r="EO171" s="461"/>
      <c r="EP171" s="461"/>
      <c r="EQ171" s="461"/>
      <c r="ER171" s="464"/>
    </row>
    <row r="172" spans="1:148" ht="66" thickBot="1">
      <c r="A172" s="467"/>
      <c r="B172" s="468"/>
      <c r="C172" s="135" t="s">
        <v>52</v>
      </c>
      <c r="D172" s="136" t="s">
        <v>53</v>
      </c>
      <c r="E172" s="137" t="s">
        <v>51</v>
      </c>
      <c r="F172" s="138" t="s">
        <v>30</v>
      </c>
      <c r="G172" s="139" t="s">
        <v>59</v>
      </c>
      <c r="H172" s="139" t="s">
        <v>56</v>
      </c>
      <c r="I172" s="140" t="s">
        <v>31</v>
      </c>
      <c r="J172" s="141" t="s">
        <v>57</v>
      </c>
      <c r="K172" s="141" t="s">
        <v>58</v>
      </c>
      <c r="L172" s="141" t="s">
        <v>54</v>
      </c>
      <c r="M172" s="265" t="s">
        <v>60</v>
      </c>
      <c r="N172" s="258" t="s">
        <v>53</v>
      </c>
      <c r="O172" s="137" t="s">
        <v>51</v>
      </c>
      <c r="P172" s="138" t="s">
        <v>30</v>
      </c>
      <c r="Q172" s="139" t="s">
        <v>59</v>
      </c>
      <c r="R172" s="139" t="s">
        <v>56</v>
      </c>
      <c r="S172" s="140" t="s">
        <v>31</v>
      </c>
      <c r="T172" s="141" t="s">
        <v>57</v>
      </c>
      <c r="U172" s="141" t="s">
        <v>58</v>
      </c>
      <c r="V172" s="141" t="s">
        <v>54</v>
      </c>
      <c r="W172" s="250" t="s">
        <v>60</v>
      </c>
      <c r="Z172" s="467"/>
      <c r="AA172" s="468"/>
      <c r="AB172" s="135" t="s">
        <v>52</v>
      </c>
      <c r="AC172" s="136" t="s">
        <v>53</v>
      </c>
      <c r="AD172" s="137" t="s">
        <v>51</v>
      </c>
      <c r="AE172" s="138" t="s">
        <v>30</v>
      </c>
      <c r="AF172" s="139" t="s">
        <v>59</v>
      </c>
      <c r="AG172" s="139" t="s">
        <v>56</v>
      </c>
      <c r="AH172" s="140" t="s">
        <v>31</v>
      </c>
      <c r="AI172" s="141" t="s">
        <v>57</v>
      </c>
      <c r="AJ172" s="141" t="s">
        <v>58</v>
      </c>
      <c r="AK172" s="141" t="s">
        <v>54</v>
      </c>
      <c r="AL172" s="265" t="s">
        <v>60</v>
      </c>
      <c r="AM172" s="258" t="s">
        <v>53</v>
      </c>
      <c r="AN172" s="137" t="s">
        <v>51</v>
      </c>
      <c r="AO172" s="138" t="s">
        <v>30</v>
      </c>
      <c r="AP172" s="139" t="s">
        <v>59</v>
      </c>
      <c r="AQ172" s="139" t="s">
        <v>56</v>
      </c>
      <c r="AR172" s="140" t="s">
        <v>31</v>
      </c>
      <c r="AS172" s="141" t="s">
        <v>57</v>
      </c>
      <c r="AT172" s="141" t="s">
        <v>58</v>
      </c>
      <c r="AU172" s="141" t="s">
        <v>54</v>
      </c>
      <c r="AV172" s="250" t="s">
        <v>60</v>
      </c>
      <c r="AY172" s="467"/>
      <c r="AZ172" s="468"/>
      <c r="BA172" s="135" t="s">
        <v>52</v>
      </c>
      <c r="BB172" s="136" t="s">
        <v>53</v>
      </c>
      <c r="BC172" s="137" t="s">
        <v>51</v>
      </c>
      <c r="BD172" s="138" t="s">
        <v>30</v>
      </c>
      <c r="BE172" s="139" t="s">
        <v>59</v>
      </c>
      <c r="BF172" s="139" t="s">
        <v>56</v>
      </c>
      <c r="BG172" s="140" t="s">
        <v>31</v>
      </c>
      <c r="BH172" s="141" t="s">
        <v>57</v>
      </c>
      <c r="BI172" s="141" t="s">
        <v>58</v>
      </c>
      <c r="BJ172" s="141" t="s">
        <v>54</v>
      </c>
      <c r="BK172" s="265" t="s">
        <v>60</v>
      </c>
      <c r="BL172" s="258" t="s">
        <v>53</v>
      </c>
      <c r="BM172" s="137" t="s">
        <v>51</v>
      </c>
      <c r="BN172" s="138" t="s">
        <v>30</v>
      </c>
      <c r="BO172" s="139" t="s">
        <v>59</v>
      </c>
      <c r="BP172" s="139" t="s">
        <v>56</v>
      </c>
      <c r="BQ172" s="140" t="s">
        <v>31</v>
      </c>
      <c r="BR172" s="141" t="s">
        <v>57</v>
      </c>
      <c r="BS172" s="141" t="s">
        <v>58</v>
      </c>
      <c r="BT172" s="141" t="s">
        <v>54</v>
      </c>
      <c r="BU172" s="250" t="s">
        <v>60</v>
      </c>
      <c r="BX172" s="455"/>
      <c r="BY172" s="456"/>
      <c r="BZ172" s="135" t="s">
        <v>52</v>
      </c>
      <c r="CA172" s="136" t="s">
        <v>53</v>
      </c>
      <c r="CB172" s="137" t="s">
        <v>51</v>
      </c>
      <c r="CC172" s="138" t="s">
        <v>30</v>
      </c>
      <c r="CD172" s="139" t="s">
        <v>59</v>
      </c>
      <c r="CE172" s="139" t="s">
        <v>56</v>
      </c>
      <c r="CF172" s="140" t="s">
        <v>31</v>
      </c>
      <c r="CG172" s="141" t="s">
        <v>57</v>
      </c>
      <c r="CH172" s="141" t="s">
        <v>58</v>
      </c>
      <c r="CI172" s="141" t="s">
        <v>54</v>
      </c>
      <c r="CJ172" s="265" t="s">
        <v>60</v>
      </c>
      <c r="CK172" s="258" t="s">
        <v>53</v>
      </c>
      <c r="CL172" s="137" t="s">
        <v>51</v>
      </c>
      <c r="CM172" s="138" t="s">
        <v>30</v>
      </c>
      <c r="CN172" s="139" t="s">
        <v>59</v>
      </c>
      <c r="CO172" s="139" t="s">
        <v>56</v>
      </c>
      <c r="CP172" s="140" t="s">
        <v>31</v>
      </c>
      <c r="CQ172" s="141" t="s">
        <v>57</v>
      </c>
      <c r="CR172" s="141" t="s">
        <v>58</v>
      </c>
      <c r="CS172" s="141" t="s">
        <v>54</v>
      </c>
      <c r="CT172" s="250" t="s">
        <v>60</v>
      </c>
      <c r="CW172" s="455"/>
      <c r="CX172" s="456"/>
      <c r="CY172" s="135" t="s">
        <v>52</v>
      </c>
      <c r="CZ172" s="136" t="s">
        <v>53</v>
      </c>
      <c r="DA172" s="137" t="s">
        <v>51</v>
      </c>
      <c r="DB172" s="138" t="s">
        <v>30</v>
      </c>
      <c r="DC172" s="139" t="s">
        <v>59</v>
      </c>
      <c r="DD172" s="139" t="s">
        <v>56</v>
      </c>
      <c r="DE172" s="140" t="s">
        <v>31</v>
      </c>
      <c r="DF172" s="141" t="s">
        <v>57</v>
      </c>
      <c r="DG172" s="141" t="s">
        <v>58</v>
      </c>
      <c r="DH172" s="141" t="s">
        <v>54</v>
      </c>
      <c r="DI172" s="265" t="s">
        <v>60</v>
      </c>
      <c r="DJ172" s="258" t="s">
        <v>53</v>
      </c>
      <c r="DK172" s="137" t="s">
        <v>51</v>
      </c>
      <c r="DL172" s="138" t="s">
        <v>30</v>
      </c>
      <c r="DM172" s="139" t="s">
        <v>59</v>
      </c>
      <c r="DN172" s="139" t="s">
        <v>56</v>
      </c>
      <c r="DO172" s="140" t="s">
        <v>31</v>
      </c>
      <c r="DP172" s="141" t="s">
        <v>57</v>
      </c>
      <c r="DQ172" s="141" t="s">
        <v>58</v>
      </c>
      <c r="DR172" s="141" t="s">
        <v>54</v>
      </c>
      <c r="DS172" s="250" t="s">
        <v>60</v>
      </c>
      <c r="DV172" s="455"/>
      <c r="DW172" s="456"/>
      <c r="DX172" s="135" t="s">
        <v>52</v>
      </c>
      <c r="DY172" s="136" t="s">
        <v>53</v>
      </c>
      <c r="DZ172" s="137" t="s">
        <v>51</v>
      </c>
      <c r="EA172" s="138" t="s">
        <v>30</v>
      </c>
      <c r="EB172" s="139" t="s">
        <v>59</v>
      </c>
      <c r="EC172" s="139" t="s">
        <v>56</v>
      </c>
      <c r="ED172" s="140" t="s">
        <v>31</v>
      </c>
      <c r="EE172" s="141" t="s">
        <v>57</v>
      </c>
      <c r="EF172" s="141" t="s">
        <v>58</v>
      </c>
      <c r="EG172" s="141" t="s">
        <v>54</v>
      </c>
      <c r="EH172" s="265" t="s">
        <v>60</v>
      </c>
      <c r="EI172" s="258" t="s">
        <v>53</v>
      </c>
      <c r="EJ172" s="137" t="s">
        <v>51</v>
      </c>
      <c r="EK172" s="138" t="s">
        <v>30</v>
      </c>
      <c r="EL172" s="139" t="s">
        <v>59</v>
      </c>
      <c r="EM172" s="139" t="s">
        <v>56</v>
      </c>
      <c r="EN172" s="140" t="s">
        <v>31</v>
      </c>
      <c r="EO172" s="141" t="s">
        <v>57</v>
      </c>
      <c r="EP172" s="141" t="s">
        <v>58</v>
      </c>
      <c r="EQ172" s="141" t="s">
        <v>54</v>
      </c>
      <c r="ER172" s="250" t="s">
        <v>60</v>
      </c>
    </row>
    <row r="173" spans="1:148">
      <c r="A173" s="447">
        <v>2024</v>
      </c>
      <c r="B173" s="134" t="s">
        <v>13</v>
      </c>
      <c r="C173" s="142">
        <v>1520928.5289999903</v>
      </c>
      <c r="D173" s="143">
        <v>1381034.35799997</v>
      </c>
      <c r="E173" s="144">
        <v>130984.00499999951</v>
      </c>
      <c r="F173" s="145">
        <v>66953.037999999899</v>
      </c>
      <c r="G173" s="146">
        <v>66953.037999999899</v>
      </c>
      <c r="H173" s="146">
        <v>0</v>
      </c>
      <c r="I173" s="147">
        <v>64031.417999998652</v>
      </c>
      <c r="J173" s="148">
        <v>61870.370999998988</v>
      </c>
      <c r="K173" s="148">
        <v>0</v>
      </c>
      <c r="L173" s="148">
        <v>2161.3259999999891</v>
      </c>
      <c r="M173" s="266">
        <v>609.99700000000007</v>
      </c>
      <c r="N173" s="259">
        <f t="shared" ref="N173:N189" si="465">IF(AND(ISNUMBER($C173),ISNUMBER(D173)),IF($C173=0,0,D173/$C173),"")</f>
        <v>0.90802054907077012</v>
      </c>
      <c r="O173" s="184">
        <f t="shared" ref="O173:O189" si="466">IF(AND(ISNUMBER($C173),ISNUMBER(E173)),IF($C173=0,0,E173/$C173),"")</f>
        <v>8.6121078342926094E-2</v>
      </c>
      <c r="P173" s="185">
        <f t="shared" ref="P173:P189" si="467">IF(AND(ISNUMBER($C173),ISNUMBER(F173)),IF($C173=0,0,F173/$C173),"")</f>
        <v>4.4021159918685653E-2</v>
      </c>
      <c r="Q173" s="186">
        <f t="shared" ref="Q173:Q189" si="468">IF(AND(ISNUMBER($C173),ISNUMBER(G173)),IF($C173=0,0,G173/$C173),"")</f>
        <v>4.4021159918685653E-2</v>
      </c>
      <c r="R173" s="186">
        <f t="shared" ref="R173:R189" si="469">IF(AND(ISNUMBER($C173),ISNUMBER(H173)),IF($C173=0,0,H173/$C173),"")</f>
        <v>0</v>
      </c>
      <c r="S173" s="187">
        <f t="shared" ref="S173:S189" si="470">IF(AND(ISNUMBER($C173),ISNUMBER(I173)),IF($C173=0,0,I173/$C173),"")</f>
        <v>4.2100214953623941E-2</v>
      </c>
      <c r="T173" s="188">
        <f t="shared" ref="T173:T189" si="471">IF(AND(ISNUMBER($C173),ISNUMBER(J173)),IF($C173=0,0,J173/$C173),"")</f>
        <v>4.0679341481403286E-2</v>
      </c>
      <c r="U173" s="188">
        <f t="shared" ref="U173:U189" si="472">IF(AND(ISNUMBER($C173),ISNUMBER(K173)),IF($C173=0,0,K173/$C173),"")</f>
        <v>0</v>
      </c>
      <c r="V173" s="188">
        <f t="shared" ref="V173:V189" si="473">IF(AND(ISNUMBER($C173),ISNUMBER(L173)),IF($C173=0,0,L173/$C173),"")</f>
        <v>1.4210569127933051E-3</v>
      </c>
      <c r="W173" s="251">
        <f t="shared" ref="W173:W189" si="474">IF(AND(ISNUMBER($C173),ISNUMBER(M173)),IF($C173=0,0,M173/$C173),"")</f>
        <v>4.0106881314210918E-4</v>
      </c>
      <c r="Z173" s="447">
        <v>2024</v>
      </c>
      <c r="AA173" s="134" t="s">
        <v>13</v>
      </c>
      <c r="AB173" s="142">
        <v>1219791.7039999999</v>
      </c>
      <c r="AC173" s="143">
        <v>1137581.1619999902</v>
      </c>
      <c r="AD173" s="144">
        <v>76098.99499999937</v>
      </c>
      <c r="AE173" s="145">
        <v>22642.948000000062</v>
      </c>
      <c r="AF173" s="146">
        <v>22642.948000000062</v>
      </c>
      <c r="AG173" s="146">
        <v>0</v>
      </c>
      <c r="AH173" s="147">
        <v>53456.202999998844</v>
      </c>
      <c r="AI173" s="148">
        <v>51757.702999998968</v>
      </c>
      <c r="AJ173" s="148">
        <v>0</v>
      </c>
      <c r="AK173" s="148">
        <v>1698.7779999999889</v>
      </c>
      <c r="AL173" s="266">
        <v>38.722000000000001</v>
      </c>
      <c r="AM173" s="259">
        <f t="shared" ref="AM173:AM189" si="475">IF(AND(ISNUMBER($AB173),ISNUMBER(AC173)),IF($AB173=0,0,AC173/$AB173),"")</f>
        <v>0.93260280281426666</v>
      </c>
      <c r="AN173" s="184">
        <f t="shared" ref="AN173:AN189" si="476">IF(AND(ISNUMBER($AB173),ISNUMBER(AD173)),IF($AB173=0,0,AD173/$AB173),"")</f>
        <v>6.2386876997483971E-2</v>
      </c>
      <c r="AO173" s="185">
        <f t="shared" ref="AO173:AO189" si="477">IF(AND(ISNUMBER($AB173),ISNUMBER(AE173)),IF($AB173=0,0,AE173/$AB173),"")</f>
        <v>1.8562962779422269E-2</v>
      </c>
      <c r="AP173" s="186">
        <f t="shared" ref="AP173:AP189" si="478">IF(AND(ISNUMBER($AB173),ISNUMBER(AF173)),IF($AB173=0,0,AF173/$AB173),"")</f>
        <v>1.8562962779422269E-2</v>
      </c>
      <c r="AQ173" s="186">
        <f t="shared" ref="AQ173:AQ189" si="479">IF(AND(ISNUMBER($AB173),ISNUMBER(AG173)),IF($AB173=0,0,AG173/$AB173),"")</f>
        <v>0</v>
      </c>
      <c r="AR173" s="187">
        <f t="shared" ref="AR173:AR189" si="480">IF(AND(ISNUMBER($AB173),ISNUMBER(AH173)),IF($AB173=0,0,AH173/$AB173),"")</f>
        <v>4.3824042108749128E-2</v>
      </c>
      <c r="AS173" s="188">
        <f t="shared" ref="AS173:AS189" si="481">IF(AND(ISNUMBER($AB173),ISNUMBER(AI173)),IF($AB173=0,0,AI173/$AB173),"")</f>
        <v>4.2431591254697511E-2</v>
      </c>
      <c r="AT173" s="188">
        <f t="shared" ref="AT173:AT189" si="482">IF(AND(ISNUMBER($AB173),ISNUMBER(AJ173)),IF($AB173=0,0,AJ173/$AB173),"")</f>
        <v>0</v>
      </c>
      <c r="AU173" s="188">
        <f t="shared" ref="AU173:AU189" si="483">IF(AND(ISNUMBER($AB173),ISNUMBER(AK173)),IF($AB173=0,0,AK173/$AB173),"")</f>
        <v>1.3926787618158689E-3</v>
      </c>
      <c r="AV173" s="251">
        <f t="shared" ref="AV173:AV189" si="484">IF(AND(ISNUMBER($AB173),ISNUMBER(AL173)),IF($AB173=0,0,AL173/$AB173),"")</f>
        <v>3.1744764186394238E-5</v>
      </c>
      <c r="AY173" s="447">
        <v>2024</v>
      </c>
      <c r="AZ173" s="134" t="s">
        <v>13</v>
      </c>
      <c r="BA173" s="142">
        <v>301136.82499999774</v>
      </c>
      <c r="BB173" s="143">
        <v>243453.19599999883</v>
      </c>
      <c r="BC173" s="144">
        <v>54885.009999999915</v>
      </c>
      <c r="BD173" s="145">
        <v>44310.089999999807</v>
      </c>
      <c r="BE173" s="146">
        <v>44310.089999999807</v>
      </c>
      <c r="BF173" s="146">
        <v>0</v>
      </c>
      <c r="BG173" s="147">
        <v>10575.214999999998</v>
      </c>
      <c r="BH173" s="148">
        <v>10112.667999999996</v>
      </c>
      <c r="BI173" s="148">
        <v>0</v>
      </c>
      <c r="BJ173" s="148">
        <v>462.54799999999977</v>
      </c>
      <c r="BK173" s="266">
        <v>571.2750000000002</v>
      </c>
      <c r="BL173" s="259">
        <f t="shared" ref="BL173:BL189" si="485">IF(AND(ISNUMBER($BA173),ISNUMBER(BB173)),IF($BA173=0,0,BB173/$BA173),"")</f>
        <v>0.80844711037914629</v>
      </c>
      <c r="BM173" s="184">
        <f t="shared" ref="BM173:BM189" si="486">IF(AND(ISNUMBER($BA173),ISNUMBER(BC173)),IF($BA173=0,0,BC173/$BA173),"")</f>
        <v>0.18225937661393729</v>
      </c>
      <c r="BN173" s="185">
        <f t="shared" ref="BN173:BN189" si="487">IF(AND(ISNUMBER($BA173),ISNUMBER(BD173)),IF($BA173=0,0,BD173/$BA173),"")</f>
        <v>0.14714271494361456</v>
      </c>
      <c r="BO173" s="186">
        <f t="shared" ref="BO173:BO189" si="488">IF(AND(ISNUMBER($BA173),ISNUMBER(BE173)),IF($BA173=0,0,BE173/$BA173),"")</f>
        <v>0.14714271494361456</v>
      </c>
      <c r="BP173" s="186">
        <f t="shared" ref="BP173:BP189" si="489">IF(AND(ISNUMBER($BA173),ISNUMBER(BF173)),IF($BA173=0,0,BF173/$BA173),"")</f>
        <v>0</v>
      </c>
      <c r="BQ173" s="187">
        <f t="shared" ref="BQ173:BQ189" si="490">IF(AND(ISNUMBER($BA173),ISNUMBER(BG173)),IF($BA173=0,0,BG173/$BA173),"")</f>
        <v>3.5117641291463032E-2</v>
      </c>
      <c r="BR173" s="188">
        <f t="shared" ref="BR173:BR189" si="491">IF(AND(ISNUMBER($BA173),ISNUMBER(BH173)),IF($BA173=0,0,BH173/$BA173),"")</f>
        <v>3.3581638512659724E-2</v>
      </c>
      <c r="BS173" s="188">
        <f t="shared" ref="BS173:BS189" si="492">IF(AND(ISNUMBER($BA173),ISNUMBER(BI173)),IF($BA173=0,0,BI173/$BA173),"")</f>
        <v>0</v>
      </c>
      <c r="BT173" s="188">
        <f t="shared" ref="BT173:BT189" si="493">IF(AND(ISNUMBER($BA173),ISNUMBER(BJ173)),IF($BA173=0,0,BJ173/$BA173),"")</f>
        <v>1.5360060995529301E-3</v>
      </c>
      <c r="BU173" s="251">
        <f t="shared" ref="BU173:BU189" si="494">IF(AND(ISNUMBER($BA173),ISNUMBER(BK173)),IF($BA173=0,0,BK173/$BA173),"")</f>
        <v>1.8970612445024101E-3</v>
      </c>
      <c r="BX173" s="447">
        <v>2024</v>
      </c>
      <c r="BY173" s="134" t="s">
        <v>13</v>
      </c>
      <c r="BZ173" s="142">
        <v>18996.504000001212</v>
      </c>
      <c r="CA173" s="143">
        <v>18002.339000000997</v>
      </c>
      <c r="CB173" s="144">
        <v>873.30399999999872</v>
      </c>
      <c r="CC173" s="145">
        <v>223.87999999999997</v>
      </c>
      <c r="CD173" s="146">
        <v>216.72399999999996</v>
      </c>
      <c r="CE173" s="146">
        <v>7.1559999999999997</v>
      </c>
      <c r="CF173" s="147">
        <v>649.41899999999828</v>
      </c>
      <c r="CG173" s="148">
        <v>570.28399999999874</v>
      </c>
      <c r="CH173" s="148">
        <v>0</v>
      </c>
      <c r="CI173" s="148">
        <v>79.134999999999991</v>
      </c>
      <c r="CJ173" s="266">
        <v>43.076000000000001</v>
      </c>
      <c r="CK173" s="259">
        <f t="shared" ref="CK173:CK189" si="495">IF(AND(ISNUMBER($BZ173),ISNUMBER(CA173)),IF($BZ173=0,0,CA173/$BZ173),"")</f>
        <v>0.94766589684080016</v>
      </c>
      <c r="CL173" s="184">
        <f t="shared" ref="CL173:CL189" si="496">IF(AND(ISNUMBER($BZ173),ISNUMBER(CB173)),IF($BZ173=0,0,CB173/$BZ173),"")</f>
        <v>4.5971827237261287E-2</v>
      </c>
      <c r="CM173" s="185">
        <f t="shared" ref="CM173:CM189" si="497">IF(AND(ISNUMBER($BZ173),ISNUMBER(CC173)),IF($BZ173=0,0,CC173/$BZ173),"")</f>
        <v>1.178532639479273E-2</v>
      </c>
      <c r="CN173" s="186">
        <f t="shared" ref="CN173:CN189" si="498">IF(AND(ISNUMBER($BZ173),ISNUMBER(CD173)),IF($BZ173=0,0,CD173/$BZ173),"")</f>
        <v>1.1408625502881273E-2</v>
      </c>
      <c r="CO173" s="186">
        <f t="shared" ref="CO173:CO189" si="499">IF(AND(ISNUMBER($BZ173),ISNUMBER(CE173)),IF($BZ173=0,0,CE173/$BZ173),"")</f>
        <v>3.7670089191145609E-4</v>
      </c>
      <c r="CP173" s="187">
        <f t="shared" ref="CP173:CP189" si="500">IF(AND(ISNUMBER($BZ173),ISNUMBER(CF173)),IF($BZ173=0,0,CF173/$BZ173),"")</f>
        <v>3.4186237636143833E-2</v>
      </c>
      <c r="CQ173" s="188">
        <f t="shared" ref="CQ173:CQ189" si="501">IF(AND(ISNUMBER($BZ173),ISNUMBER(CG173)),IF($BZ173=0,0,CG173/$BZ173),"")</f>
        <v>3.0020471135107932E-2</v>
      </c>
      <c r="CR173" s="188">
        <f t="shared" ref="CR173:CR189" si="502">IF(AND(ISNUMBER($BZ173),ISNUMBER(CH173)),IF($BZ173=0,0,CH173/$BZ173),"")</f>
        <v>0</v>
      </c>
      <c r="CS173" s="188">
        <f t="shared" ref="CS173:CS189" si="503">IF(AND(ISNUMBER($BZ173),ISNUMBER(CI173)),IF($BZ173=0,0,CI173/$BZ173),"")</f>
        <v>4.1657665010359241E-3</v>
      </c>
      <c r="CT173" s="251">
        <f t="shared" ref="CT173:CT189" si="504">IF(AND(ISNUMBER($BZ173),ISNUMBER(CJ173)),IF($BZ173=0,0,CJ173/$BZ173),"")</f>
        <v>2.2675751285603524E-3</v>
      </c>
      <c r="CW173" s="450">
        <v>2024</v>
      </c>
      <c r="CX173" s="134" t="s">
        <v>13</v>
      </c>
      <c r="CY173" s="142">
        <v>16376.973000000895</v>
      </c>
      <c r="CZ173" s="143">
        <v>15715.427000000849</v>
      </c>
      <c r="DA173" s="144">
        <v>562.43199999999786</v>
      </c>
      <c r="DB173" s="145">
        <v>7.3419999999999979</v>
      </c>
      <c r="DC173" s="146">
        <v>0.18600000000000003</v>
      </c>
      <c r="DD173" s="146">
        <v>7.1559999999999997</v>
      </c>
      <c r="DE173" s="147">
        <v>555.08899999999858</v>
      </c>
      <c r="DF173" s="148">
        <v>481.21899999999886</v>
      </c>
      <c r="DG173" s="148">
        <v>0</v>
      </c>
      <c r="DH173" s="148">
        <v>73.870000000000019</v>
      </c>
      <c r="DI173" s="266">
        <v>43.076000000000001</v>
      </c>
      <c r="DJ173" s="259">
        <f t="shared" ref="DJ173:DS189" si="505">IF(AND(ISNUMBER($CY173),ISNUMBER(CZ173)),IF($CY173=0,0,CZ173/$CY173),"")</f>
        <v>0.95960511139634841</v>
      </c>
      <c r="DK173" s="184">
        <f t="shared" si="505"/>
        <v>3.4342854445688291E-2</v>
      </c>
      <c r="DL173" s="185">
        <f t="shared" si="505"/>
        <v>4.483123957033816E-4</v>
      </c>
      <c r="DM173" s="186">
        <f t="shared" si="505"/>
        <v>1.1357410188072598E-5</v>
      </c>
      <c r="DN173" s="186">
        <f t="shared" si="505"/>
        <v>4.3695498551530915E-4</v>
      </c>
      <c r="DO173" s="187">
        <f t="shared" si="505"/>
        <v>3.3894480988639855E-2</v>
      </c>
      <c r="DP173" s="188">
        <f t="shared" si="505"/>
        <v>2.9383879426312334E-2</v>
      </c>
      <c r="DQ173" s="188">
        <f t="shared" si="505"/>
        <v>0</v>
      </c>
      <c r="DR173" s="188">
        <f t="shared" si="505"/>
        <v>4.5106015623275425E-3</v>
      </c>
      <c r="DS173" s="251">
        <f t="shared" si="505"/>
        <v>2.6302785014054577E-3</v>
      </c>
      <c r="DV173" s="450">
        <v>2024</v>
      </c>
      <c r="DW173" s="134" t="s">
        <v>13</v>
      </c>
      <c r="DX173" s="142">
        <v>2619.5309999999909</v>
      </c>
      <c r="DY173" s="143">
        <v>2286.9119999999944</v>
      </c>
      <c r="DZ173" s="144">
        <v>310.87199999999996</v>
      </c>
      <c r="EA173" s="145">
        <v>216.53799999999998</v>
      </c>
      <c r="EB173" s="146">
        <v>216.53799999999998</v>
      </c>
      <c r="EC173" s="146">
        <v>0</v>
      </c>
      <c r="ED173" s="147">
        <v>94.330000000000013</v>
      </c>
      <c r="EE173" s="148">
        <v>89.065000000000026</v>
      </c>
      <c r="EF173" s="148">
        <v>0</v>
      </c>
      <c r="EG173" s="148">
        <v>5.2649999999999997</v>
      </c>
      <c r="EH173" s="266">
        <v>0</v>
      </c>
      <c r="EI173" s="259">
        <f t="shared" ref="EI173:ER189" si="506">IF(AND(ISNUMBER($DX173),ISNUMBER(DY173)),IF($DX173=0,0,DY173/$DX173),"")</f>
        <v>0.873023453434986</v>
      </c>
      <c r="EJ173" s="184">
        <f t="shared" si="506"/>
        <v>0.11867467878792083</v>
      </c>
      <c r="EK173" s="185">
        <f t="shared" si="506"/>
        <v>8.2662888891179662E-2</v>
      </c>
      <c r="EL173" s="186">
        <f t="shared" si="506"/>
        <v>8.2662888891179662E-2</v>
      </c>
      <c r="EM173" s="186">
        <f t="shared" si="506"/>
        <v>0</v>
      </c>
      <c r="EN173" s="187">
        <f t="shared" si="506"/>
        <v>3.601026290584091E-2</v>
      </c>
      <c r="EO173" s="188">
        <f t="shared" si="506"/>
        <v>3.4000361133348048E-2</v>
      </c>
      <c r="EP173" s="188">
        <f t="shared" si="506"/>
        <v>0</v>
      </c>
      <c r="EQ173" s="188">
        <f t="shared" si="506"/>
        <v>2.0099017724928693E-3</v>
      </c>
      <c r="ER173" s="251">
        <f t="shared" si="506"/>
        <v>0</v>
      </c>
    </row>
    <row r="174" spans="1:148">
      <c r="A174" s="448"/>
      <c r="B174" s="130" t="s">
        <v>14</v>
      </c>
      <c r="C174" s="149">
        <v>1585377.4049999842</v>
      </c>
      <c r="D174" s="150">
        <v>1415200.7100000163</v>
      </c>
      <c r="E174" s="151">
        <v>161650.93100000027</v>
      </c>
      <c r="F174" s="152">
        <v>97404.566999998831</v>
      </c>
      <c r="G174" s="153">
        <v>97401.629999998841</v>
      </c>
      <c r="H174" s="153">
        <v>2.9369999999999998</v>
      </c>
      <c r="I174" s="154">
        <v>64246.883999998463</v>
      </c>
      <c r="J174" s="155">
        <v>55378.261999998445</v>
      </c>
      <c r="K174" s="155">
        <v>198.77800000000019</v>
      </c>
      <c r="L174" s="155">
        <v>8670.1580000000631</v>
      </c>
      <c r="M174" s="267">
        <v>377.10500000000002</v>
      </c>
      <c r="N174" s="260">
        <f t="shared" si="465"/>
        <v>0.89265855911452852</v>
      </c>
      <c r="O174" s="189">
        <f t="shared" si="466"/>
        <v>0.10196369046902234</v>
      </c>
      <c r="P174" s="190">
        <f t="shared" si="467"/>
        <v>6.1439356138672734E-2</v>
      </c>
      <c r="Q174" s="191">
        <f t="shared" si="468"/>
        <v>6.1437503582940124E-2</v>
      </c>
      <c r="R174" s="191">
        <f t="shared" si="469"/>
        <v>1.8525557326206685E-6</v>
      </c>
      <c r="S174" s="192">
        <f t="shared" si="470"/>
        <v>4.0524662327957865E-2</v>
      </c>
      <c r="T174" s="193">
        <f t="shared" si="471"/>
        <v>3.4930649210305226E-2</v>
      </c>
      <c r="U174" s="193">
        <f t="shared" si="472"/>
        <v>1.2538213259069512E-4</v>
      </c>
      <c r="V174" s="193">
        <f t="shared" si="473"/>
        <v>5.4688290451573264E-3</v>
      </c>
      <c r="W174" s="252">
        <f t="shared" si="474"/>
        <v>2.3786449763361158E-4</v>
      </c>
      <c r="Z174" s="448"/>
      <c r="AA174" s="130" t="s">
        <v>14</v>
      </c>
      <c r="AB174" s="149">
        <v>1276856.9300000288</v>
      </c>
      <c r="AC174" s="150">
        <v>1182910.8129999978</v>
      </c>
      <c r="AD174" s="151">
        <v>87820.878999998604</v>
      </c>
      <c r="AE174" s="152">
        <v>29551.36700000006</v>
      </c>
      <c r="AF174" s="153">
        <v>29548.430000000058</v>
      </c>
      <c r="AG174" s="153">
        <v>2.9369999999999998</v>
      </c>
      <c r="AH174" s="154">
        <v>58269.732999998436</v>
      </c>
      <c r="AI174" s="155">
        <v>50238.237999998506</v>
      </c>
      <c r="AJ174" s="155">
        <v>198.77800000000019</v>
      </c>
      <c r="AK174" s="155">
        <v>7832.953000000025</v>
      </c>
      <c r="AL174" s="267">
        <v>63.76</v>
      </c>
      <c r="AM174" s="260">
        <f t="shared" si="475"/>
        <v>0.92642392832529097</v>
      </c>
      <c r="AN174" s="189">
        <f t="shared" si="476"/>
        <v>6.8778950042583567E-2</v>
      </c>
      <c r="AO174" s="190">
        <f t="shared" si="477"/>
        <v>2.3143835699743896E-2</v>
      </c>
      <c r="AP174" s="191">
        <f t="shared" si="478"/>
        <v>2.3141535520349484E-2</v>
      </c>
      <c r="AQ174" s="191">
        <f t="shared" si="479"/>
        <v>2.3001793944133847E-6</v>
      </c>
      <c r="AR174" s="192">
        <f t="shared" si="480"/>
        <v>4.5635287424094666E-2</v>
      </c>
      <c r="AS174" s="193">
        <f t="shared" si="481"/>
        <v>3.9345236588093996E-2</v>
      </c>
      <c r="AT174" s="193">
        <f t="shared" si="482"/>
        <v>1.5567758245240185E-4</v>
      </c>
      <c r="AU174" s="193">
        <f t="shared" si="483"/>
        <v>6.1345580823999194E-3</v>
      </c>
      <c r="AV174" s="252">
        <f t="shared" si="484"/>
        <v>4.9935116849777808E-5</v>
      </c>
      <c r="AY174" s="448"/>
      <c r="AZ174" s="130" t="s">
        <v>14</v>
      </c>
      <c r="BA174" s="149">
        <v>308520.474999998</v>
      </c>
      <c r="BB174" s="150">
        <v>232289.89699999496</v>
      </c>
      <c r="BC174" s="151">
        <v>73830.051999998832</v>
      </c>
      <c r="BD174" s="152">
        <v>67853.199999999182</v>
      </c>
      <c r="BE174" s="153">
        <v>67853.199999999182</v>
      </c>
      <c r="BF174" s="153">
        <v>0</v>
      </c>
      <c r="BG174" s="154">
        <v>5977.1510000000044</v>
      </c>
      <c r="BH174" s="155">
        <v>5140.0239999999912</v>
      </c>
      <c r="BI174" s="155">
        <v>0</v>
      </c>
      <c r="BJ174" s="155">
        <v>837.2049999999989</v>
      </c>
      <c r="BK174" s="267">
        <v>313.34500000000008</v>
      </c>
      <c r="BL174" s="260">
        <f t="shared" si="485"/>
        <v>0.75291565981154562</v>
      </c>
      <c r="BM174" s="189">
        <f t="shared" si="486"/>
        <v>0.23930357296383428</v>
      </c>
      <c r="BN174" s="190">
        <f t="shared" si="487"/>
        <v>0.21993094623622508</v>
      </c>
      <c r="BO174" s="191">
        <f t="shared" si="488"/>
        <v>0.21993094623622508</v>
      </c>
      <c r="BP174" s="191">
        <f t="shared" si="489"/>
        <v>0</v>
      </c>
      <c r="BQ174" s="192">
        <f t="shared" si="490"/>
        <v>1.9373595869123576E-2</v>
      </c>
      <c r="BR174" s="193">
        <f t="shared" si="491"/>
        <v>1.6660236245260626E-2</v>
      </c>
      <c r="BS174" s="193">
        <f t="shared" si="492"/>
        <v>0</v>
      </c>
      <c r="BT174" s="193">
        <f t="shared" si="493"/>
        <v>2.7136124433880908E-3</v>
      </c>
      <c r="BU174" s="252">
        <f t="shared" si="494"/>
        <v>1.0156376169199212E-3</v>
      </c>
      <c r="BX174" s="448"/>
      <c r="BY174" s="130" t="s">
        <v>14</v>
      </c>
      <c r="BZ174" s="149">
        <v>25831.335000000938</v>
      </c>
      <c r="CA174" s="150">
        <v>24669.03900000059</v>
      </c>
      <c r="CB174" s="151">
        <v>1014.9269999999971</v>
      </c>
      <c r="CC174" s="152">
        <v>307.40899999999976</v>
      </c>
      <c r="CD174" s="153">
        <v>307.40899999999976</v>
      </c>
      <c r="CE174" s="153">
        <v>0</v>
      </c>
      <c r="CF174" s="154">
        <v>707.51799999999855</v>
      </c>
      <c r="CG174" s="155">
        <v>674.61499999999819</v>
      </c>
      <c r="CH174" s="155">
        <v>0</v>
      </c>
      <c r="CI174" s="155">
        <v>32.902999999999977</v>
      </c>
      <c r="CJ174" s="267">
        <v>8.0839999999999996</v>
      </c>
      <c r="CK174" s="260">
        <f t="shared" si="495"/>
        <v>0.95500441614805021</v>
      </c>
      <c r="CL174" s="189">
        <f t="shared" si="496"/>
        <v>3.9290536087273856E-2</v>
      </c>
      <c r="CM174" s="190">
        <f t="shared" si="497"/>
        <v>1.1900623796640345E-2</v>
      </c>
      <c r="CN174" s="191">
        <f t="shared" si="498"/>
        <v>1.1900623796640345E-2</v>
      </c>
      <c r="CO174" s="191">
        <f t="shared" si="499"/>
        <v>0</v>
      </c>
      <c r="CP174" s="192">
        <f t="shared" si="500"/>
        <v>2.7389912290633561E-2</v>
      </c>
      <c r="CQ174" s="193">
        <f t="shared" si="501"/>
        <v>2.6116149242769438E-2</v>
      </c>
      <c r="CR174" s="193">
        <f t="shared" si="502"/>
        <v>0</v>
      </c>
      <c r="CS174" s="193">
        <f t="shared" si="503"/>
        <v>1.273763047864107E-3</v>
      </c>
      <c r="CT174" s="252">
        <f t="shared" si="504"/>
        <v>3.129532407055116E-4</v>
      </c>
      <c r="CW174" s="451"/>
      <c r="CX174" s="130" t="s">
        <v>14</v>
      </c>
      <c r="CY174" s="149">
        <v>19765.287000000742</v>
      </c>
      <c r="CZ174" s="150">
        <v>19004.737000000532</v>
      </c>
      <c r="DA174" s="151">
        <v>695.16499999999837</v>
      </c>
      <c r="DB174" s="152">
        <v>2.2599999999999993</v>
      </c>
      <c r="DC174" s="153">
        <v>2.2599999999999993</v>
      </c>
      <c r="DD174" s="153">
        <v>0</v>
      </c>
      <c r="DE174" s="154">
        <v>692.90499999999827</v>
      </c>
      <c r="DF174" s="155">
        <v>660.00699999999779</v>
      </c>
      <c r="DG174" s="155">
        <v>0</v>
      </c>
      <c r="DH174" s="155">
        <v>32.897999999999982</v>
      </c>
      <c r="DI174" s="267">
        <v>8.0839999999999996</v>
      </c>
      <c r="DJ174" s="260">
        <f t="shared" si="505"/>
        <v>0.96152092302023329</v>
      </c>
      <c r="DK174" s="189">
        <f t="shared" si="505"/>
        <v>3.5171004600134177E-2</v>
      </c>
      <c r="DL174" s="190">
        <f t="shared" si="505"/>
        <v>1.1434187623989039E-4</v>
      </c>
      <c r="DM174" s="191">
        <f t="shared" si="505"/>
        <v>1.1434187623989039E-4</v>
      </c>
      <c r="DN174" s="191">
        <f t="shared" si="505"/>
        <v>0</v>
      </c>
      <c r="DO174" s="192">
        <f t="shared" si="505"/>
        <v>3.505666272389428E-2</v>
      </c>
      <c r="DP174" s="193">
        <f t="shared" si="505"/>
        <v>3.3392229518345626E-2</v>
      </c>
      <c r="DQ174" s="193">
        <f t="shared" si="505"/>
        <v>0</v>
      </c>
      <c r="DR174" s="193">
        <f t="shared" si="505"/>
        <v>1.6644332055486342E-3</v>
      </c>
      <c r="DS174" s="252">
        <f t="shared" si="505"/>
        <v>4.0899987943507707E-4</v>
      </c>
      <c r="DV174" s="451"/>
      <c r="DW174" s="130" t="s">
        <v>14</v>
      </c>
      <c r="DX174" s="149">
        <v>6066.0480000000025</v>
      </c>
      <c r="DY174" s="150">
        <v>5664.302000000006</v>
      </c>
      <c r="DZ174" s="151">
        <v>319.76199999999972</v>
      </c>
      <c r="EA174" s="152">
        <v>305.14899999999977</v>
      </c>
      <c r="EB174" s="153">
        <v>305.14899999999977</v>
      </c>
      <c r="EC174" s="153">
        <v>0</v>
      </c>
      <c r="ED174" s="154">
        <v>14.613</v>
      </c>
      <c r="EE174" s="155">
        <v>14.608000000000001</v>
      </c>
      <c r="EF174" s="155">
        <v>0</v>
      </c>
      <c r="EG174" s="155">
        <v>5.0000000000000001E-3</v>
      </c>
      <c r="EH174" s="267">
        <v>0</v>
      </c>
      <c r="EI174" s="260">
        <f t="shared" si="506"/>
        <v>0.93377137800426302</v>
      </c>
      <c r="EJ174" s="189">
        <f t="shared" si="506"/>
        <v>5.2713397586039476E-2</v>
      </c>
      <c r="EK174" s="190">
        <f t="shared" si="506"/>
        <v>5.0304415659091328E-2</v>
      </c>
      <c r="EL174" s="191">
        <f t="shared" si="506"/>
        <v>5.0304415659091328E-2</v>
      </c>
      <c r="EM174" s="191">
        <f t="shared" si="506"/>
        <v>0</v>
      </c>
      <c r="EN174" s="192">
        <f t="shared" si="506"/>
        <v>2.4089819269481538E-3</v>
      </c>
      <c r="EO174" s="193">
        <f t="shared" si="506"/>
        <v>2.4081576670675858E-3</v>
      </c>
      <c r="EP174" s="193">
        <f t="shared" si="506"/>
        <v>0</v>
      </c>
      <c r="EQ174" s="193">
        <f t="shared" si="506"/>
        <v>8.2425988056804003E-7</v>
      </c>
      <c r="ER174" s="252">
        <f t="shared" si="506"/>
        <v>0</v>
      </c>
    </row>
    <row r="175" spans="1:148">
      <c r="A175" s="448"/>
      <c r="B175" s="131" t="s">
        <v>15</v>
      </c>
      <c r="C175" s="156">
        <v>1720471.7049998797</v>
      </c>
      <c r="D175" s="157">
        <v>1542803.8029999004</v>
      </c>
      <c r="E175" s="158">
        <v>168400.02899999736</v>
      </c>
      <c r="F175" s="159">
        <v>108484.04899999926</v>
      </c>
      <c r="G175" s="160">
        <v>108475.75099999926</v>
      </c>
      <c r="H175" s="160">
        <v>8.298</v>
      </c>
      <c r="I175" s="161">
        <v>59916.777000000322</v>
      </c>
      <c r="J175" s="162">
        <v>50701.449000000604</v>
      </c>
      <c r="K175" s="162">
        <v>20.842999999999996</v>
      </c>
      <c r="L175" s="162">
        <v>9194.6430000000855</v>
      </c>
      <c r="M175" s="268">
        <v>1201.876</v>
      </c>
      <c r="N175" s="261">
        <f t="shared" si="465"/>
        <v>0.89673302880619488</v>
      </c>
      <c r="O175" s="194">
        <f t="shared" si="466"/>
        <v>9.7880150257983536E-2</v>
      </c>
      <c r="P175" s="195">
        <f t="shared" si="467"/>
        <v>6.3054828908102753E-2</v>
      </c>
      <c r="Q175" s="196">
        <f t="shared" si="468"/>
        <v>6.3050005812218132E-2</v>
      </c>
      <c r="R175" s="196">
        <f t="shared" si="469"/>
        <v>4.8230958846257688E-6</v>
      </c>
      <c r="S175" s="197">
        <f t="shared" si="470"/>
        <v>3.4825784594931485E-2</v>
      </c>
      <c r="T175" s="198">
        <f t="shared" si="471"/>
        <v>2.9469504701912053E-2</v>
      </c>
      <c r="U175" s="198">
        <f t="shared" si="472"/>
        <v>1.2114700834328139E-5</v>
      </c>
      <c r="V175" s="198">
        <f t="shared" si="473"/>
        <v>5.3442570274648766E-3</v>
      </c>
      <c r="W175" s="253">
        <f t="shared" si="474"/>
        <v>6.9857353451801402E-4</v>
      </c>
      <c r="Z175" s="448"/>
      <c r="AA175" s="131" t="s">
        <v>15</v>
      </c>
      <c r="AB175" s="156">
        <v>1403029.1089999068</v>
      </c>
      <c r="AC175" s="157">
        <v>1309000.4309999398</v>
      </c>
      <c r="AD175" s="158">
        <v>88170.898999998884</v>
      </c>
      <c r="AE175" s="159">
        <v>39034.115999999907</v>
      </c>
      <c r="AF175" s="160">
        <v>39025.817999999912</v>
      </c>
      <c r="AG175" s="160">
        <v>8.298</v>
      </c>
      <c r="AH175" s="161">
        <v>49136.9910000003</v>
      </c>
      <c r="AI175" s="162">
        <v>42524.470000000118</v>
      </c>
      <c r="AJ175" s="162">
        <v>4.3619999999999983</v>
      </c>
      <c r="AK175" s="162">
        <v>6608.3170000000446</v>
      </c>
      <c r="AL175" s="268">
        <v>39.914999999999999</v>
      </c>
      <c r="AM175" s="261">
        <f t="shared" si="475"/>
        <v>0.93298166274897065</v>
      </c>
      <c r="AN175" s="194">
        <f t="shared" si="476"/>
        <v>6.2843242833962282E-2</v>
      </c>
      <c r="AO175" s="195">
        <f t="shared" si="477"/>
        <v>2.7821315858388582E-2</v>
      </c>
      <c r="AP175" s="196">
        <f t="shared" si="478"/>
        <v>2.7815401512102558E-2</v>
      </c>
      <c r="AQ175" s="196">
        <f t="shared" si="479"/>
        <v>5.9143462860260241E-6</v>
      </c>
      <c r="AR175" s="197">
        <f t="shared" si="480"/>
        <v>3.5022075226240769E-2</v>
      </c>
      <c r="AS175" s="198">
        <f t="shared" si="481"/>
        <v>3.0309043288711226E-2</v>
      </c>
      <c r="AT175" s="198">
        <f t="shared" si="482"/>
        <v>3.1089875270722468E-6</v>
      </c>
      <c r="AU175" s="198">
        <f t="shared" si="483"/>
        <v>4.7100355634891421E-3</v>
      </c>
      <c r="AV175" s="253">
        <f t="shared" si="484"/>
        <v>2.8449160280396328E-5</v>
      </c>
      <c r="AY175" s="448"/>
      <c r="AZ175" s="131" t="s">
        <v>15</v>
      </c>
      <c r="BA175" s="156">
        <v>317442.59599999478</v>
      </c>
      <c r="BB175" s="157">
        <v>233803.37200000219</v>
      </c>
      <c r="BC175" s="158">
        <v>80229.129999999903</v>
      </c>
      <c r="BD175" s="159">
        <v>69449.933000000208</v>
      </c>
      <c r="BE175" s="160">
        <v>69449.933000000208</v>
      </c>
      <c r="BF175" s="160">
        <v>0</v>
      </c>
      <c r="BG175" s="161">
        <v>10779.786000000042</v>
      </c>
      <c r="BH175" s="162">
        <v>8176.9790000000276</v>
      </c>
      <c r="BI175" s="162">
        <v>16.480999999999995</v>
      </c>
      <c r="BJ175" s="162">
        <v>2586.3260000000005</v>
      </c>
      <c r="BK175" s="268">
        <v>1161.9610000000005</v>
      </c>
      <c r="BL175" s="261">
        <f t="shared" si="485"/>
        <v>0.73652173635829898</v>
      </c>
      <c r="BM175" s="194">
        <f t="shared" si="486"/>
        <v>0.2527358678732618</v>
      </c>
      <c r="BN175" s="195">
        <f t="shared" si="487"/>
        <v>0.21877950179062092</v>
      </c>
      <c r="BO175" s="196">
        <f t="shared" si="488"/>
        <v>0.21877950179062092</v>
      </c>
      <c r="BP175" s="196">
        <f t="shared" si="489"/>
        <v>0</v>
      </c>
      <c r="BQ175" s="197">
        <f t="shared" si="490"/>
        <v>3.3958221536218219E-2</v>
      </c>
      <c r="BR175" s="198">
        <f t="shared" si="491"/>
        <v>2.5758921779987464E-2</v>
      </c>
      <c r="BS175" s="198">
        <f t="shared" si="492"/>
        <v>5.191804820043831E-5</v>
      </c>
      <c r="BT175" s="198">
        <f t="shared" si="493"/>
        <v>8.1473817080302702E-3</v>
      </c>
      <c r="BU175" s="253">
        <f t="shared" si="494"/>
        <v>3.6603814820113795E-3</v>
      </c>
      <c r="BX175" s="448"/>
      <c r="BY175" s="131" t="s">
        <v>15</v>
      </c>
      <c r="BZ175" s="156">
        <v>47135.799999998264</v>
      </c>
      <c r="CA175" s="157">
        <v>42538.740999999165</v>
      </c>
      <c r="CB175" s="158">
        <v>4126.7660000000151</v>
      </c>
      <c r="CC175" s="159">
        <v>1168.7149999999972</v>
      </c>
      <c r="CD175" s="160">
        <v>1168.7149999999972</v>
      </c>
      <c r="CE175" s="160">
        <v>0</v>
      </c>
      <c r="CF175" s="161">
        <v>2958.0530000000053</v>
      </c>
      <c r="CG175" s="162">
        <v>2731.2320000000036</v>
      </c>
      <c r="CH175" s="162">
        <v>3.4000000000000002E-2</v>
      </c>
      <c r="CI175" s="162">
        <v>226.79599999999991</v>
      </c>
      <c r="CJ175" s="268">
        <v>75.19200000000005</v>
      </c>
      <c r="CK175" s="261">
        <f t="shared" si="495"/>
        <v>0.90247202763081846</v>
      </c>
      <c r="CL175" s="194">
        <f t="shared" si="496"/>
        <v>8.7550566660588497E-2</v>
      </c>
      <c r="CM175" s="195">
        <f t="shared" si="497"/>
        <v>2.4794635924287701E-2</v>
      </c>
      <c r="CN175" s="196">
        <f t="shared" si="498"/>
        <v>2.4794635924287701E-2</v>
      </c>
      <c r="CO175" s="196">
        <f t="shared" si="499"/>
        <v>0</v>
      </c>
      <c r="CP175" s="197">
        <f t="shared" si="500"/>
        <v>6.2755973166894685E-2</v>
      </c>
      <c r="CQ175" s="198">
        <f t="shared" si="501"/>
        <v>5.7943898268409663E-2</v>
      </c>
      <c r="CR175" s="198">
        <f t="shared" si="502"/>
        <v>7.2132010064539596E-7</v>
      </c>
      <c r="CS175" s="198">
        <f t="shared" si="503"/>
        <v>4.8115445160580332E-3</v>
      </c>
      <c r="CT175" s="253">
        <f t="shared" si="504"/>
        <v>1.595220617874372E-3</v>
      </c>
      <c r="CW175" s="451"/>
      <c r="CX175" s="131" t="s">
        <v>15</v>
      </c>
      <c r="CY175" s="156">
        <v>37027.037000000048</v>
      </c>
      <c r="CZ175" s="157">
        <v>33948.462000000429</v>
      </c>
      <c r="DA175" s="158">
        <v>2833.7880000000032</v>
      </c>
      <c r="DB175" s="159">
        <v>6.8610000000000007</v>
      </c>
      <c r="DC175" s="160">
        <v>6.8610000000000007</v>
      </c>
      <c r="DD175" s="160">
        <v>0</v>
      </c>
      <c r="DE175" s="161">
        <v>2826.9280000000035</v>
      </c>
      <c r="DF175" s="162">
        <v>2621.8260000000018</v>
      </c>
      <c r="DG175" s="162">
        <v>3.4000000000000002E-2</v>
      </c>
      <c r="DH175" s="162">
        <v>205.07700000000003</v>
      </c>
      <c r="DI175" s="268">
        <v>69.431000000000012</v>
      </c>
      <c r="DJ175" s="261">
        <f t="shared" si="505"/>
        <v>0.91685602604389826</v>
      </c>
      <c r="DK175" s="194">
        <f t="shared" si="505"/>
        <v>7.6532939970324912E-2</v>
      </c>
      <c r="DL175" s="195">
        <f t="shared" si="505"/>
        <v>1.8529703038350036E-4</v>
      </c>
      <c r="DM175" s="196">
        <f t="shared" si="505"/>
        <v>1.8529703038350036E-4</v>
      </c>
      <c r="DN175" s="196">
        <f t="shared" si="505"/>
        <v>0</v>
      </c>
      <c r="DO175" s="197">
        <f t="shared" si="505"/>
        <v>7.6347669947233424E-2</v>
      </c>
      <c r="DP175" s="198">
        <f t="shared" si="505"/>
        <v>7.0808420344301334E-2</v>
      </c>
      <c r="DQ175" s="198">
        <f t="shared" si="505"/>
        <v>9.1824792785876865E-7</v>
      </c>
      <c r="DR175" s="198">
        <f t="shared" si="505"/>
        <v>5.5385744206321386E-3</v>
      </c>
      <c r="DS175" s="253">
        <f t="shared" si="505"/>
        <v>1.8751432905635933E-3</v>
      </c>
      <c r="DV175" s="451"/>
      <c r="DW175" s="131" t="s">
        <v>15</v>
      </c>
      <c r="DX175" s="156">
        <v>10108.763000000032</v>
      </c>
      <c r="DY175" s="157">
        <v>8590.278999999995</v>
      </c>
      <c r="DZ175" s="158">
        <v>1292.9779999999971</v>
      </c>
      <c r="EA175" s="159">
        <v>1161.8539999999973</v>
      </c>
      <c r="EB175" s="160">
        <v>1161.8539999999973</v>
      </c>
      <c r="EC175" s="160">
        <v>0</v>
      </c>
      <c r="ED175" s="161">
        <v>131.12499999999997</v>
      </c>
      <c r="EE175" s="162">
        <v>109.40600000000001</v>
      </c>
      <c r="EF175" s="162">
        <v>0</v>
      </c>
      <c r="EG175" s="162">
        <v>21.719000000000001</v>
      </c>
      <c r="EH175" s="268">
        <v>5.7610000000000001</v>
      </c>
      <c r="EI175" s="261">
        <f t="shared" si="506"/>
        <v>0.84978537927934095</v>
      </c>
      <c r="EJ175" s="194">
        <f t="shared" si="506"/>
        <v>0.1279066489144115</v>
      </c>
      <c r="EK175" s="195">
        <f t="shared" si="506"/>
        <v>0.1149353288824749</v>
      </c>
      <c r="EL175" s="196">
        <f t="shared" si="506"/>
        <v>0.1149353288824749</v>
      </c>
      <c r="EM175" s="196">
        <f t="shared" si="506"/>
        <v>0</v>
      </c>
      <c r="EN175" s="197">
        <f t="shared" si="506"/>
        <v>1.2971418956008719E-2</v>
      </c>
      <c r="EO175" s="198">
        <f t="shared" si="506"/>
        <v>1.082288703375474E-2</v>
      </c>
      <c r="EP175" s="198">
        <f t="shared" si="506"/>
        <v>0</v>
      </c>
      <c r="EQ175" s="198">
        <f t="shared" si="506"/>
        <v>2.1485319222539823E-3</v>
      </c>
      <c r="ER175" s="253">
        <f t="shared" si="506"/>
        <v>5.6990157945141084E-4</v>
      </c>
    </row>
    <row r="176" spans="1:148">
      <c r="A176" s="448"/>
      <c r="B176" s="132" t="s">
        <v>16</v>
      </c>
      <c r="C176" s="163">
        <f t="shared" ref="C176:M176" si="507">IF(COUNT(C173:C175)=0,"",SUM(C173:C175))</f>
        <v>4826777.6389998542</v>
      </c>
      <c r="D176" s="164">
        <f t="shared" si="507"/>
        <v>4339038.8709998867</v>
      </c>
      <c r="E176" s="165">
        <f t="shared" si="507"/>
        <v>461034.96499999712</v>
      </c>
      <c r="F176" s="166">
        <f t="shared" si="507"/>
        <v>272841.653999998</v>
      </c>
      <c r="G176" s="167">
        <f t="shared" si="507"/>
        <v>272830.41899999802</v>
      </c>
      <c r="H176" s="167">
        <f t="shared" si="507"/>
        <v>11.234999999999999</v>
      </c>
      <c r="I176" s="168">
        <f t="shared" si="507"/>
        <v>188195.07899999744</v>
      </c>
      <c r="J176" s="169">
        <f t="shared" si="507"/>
        <v>167950.08199999804</v>
      </c>
      <c r="K176" s="169">
        <f t="shared" si="507"/>
        <v>219.62100000000018</v>
      </c>
      <c r="L176" s="169">
        <f t="shared" si="507"/>
        <v>20026.127000000139</v>
      </c>
      <c r="M176" s="269">
        <f t="shared" si="507"/>
        <v>2188.9780000000001</v>
      </c>
      <c r="N176" s="262">
        <f t="shared" si="465"/>
        <v>0.89895147353400129</v>
      </c>
      <c r="O176" s="199">
        <f t="shared" si="466"/>
        <v>9.5516097794703284E-2</v>
      </c>
      <c r="P176" s="200">
        <f t="shared" si="467"/>
        <v>5.6526667355766759E-2</v>
      </c>
      <c r="Q176" s="201">
        <f t="shared" si="468"/>
        <v>5.6524339715912537E-2</v>
      </c>
      <c r="R176" s="201">
        <f t="shared" si="469"/>
        <v>2.3276398542212479E-6</v>
      </c>
      <c r="S176" s="202">
        <f t="shared" si="470"/>
        <v>3.8989796728857169E-2</v>
      </c>
      <c r="T176" s="203">
        <f t="shared" si="471"/>
        <v>3.4795487706535122E-2</v>
      </c>
      <c r="U176" s="203">
        <f t="shared" si="472"/>
        <v>4.5500542271822438E-5</v>
      </c>
      <c r="V176" s="203">
        <f t="shared" si="473"/>
        <v>4.1489640703957741E-3</v>
      </c>
      <c r="W176" s="254">
        <f t="shared" si="474"/>
        <v>4.5350711462514631E-4</v>
      </c>
      <c r="Z176" s="448"/>
      <c r="AA176" s="132" t="s">
        <v>16</v>
      </c>
      <c r="AB176" s="163">
        <f t="shared" ref="AB176:AL176" si="508">IF(COUNT(AB173:AB175)=0,"",SUM(AB173:AB175))</f>
        <v>3899677.7429999355</v>
      </c>
      <c r="AC176" s="164">
        <f t="shared" si="508"/>
        <v>3629492.4059999278</v>
      </c>
      <c r="AD176" s="165">
        <f t="shared" si="508"/>
        <v>252090.77299999684</v>
      </c>
      <c r="AE176" s="166">
        <f t="shared" si="508"/>
        <v>91228.431000000026</v>
      </c>
      <c r="AF176" s="167">
        <f t="shared" si="508"/>
        <v>91217.196000000025</v>
      </c>
      <c r="AG176" s="167">
        <f t="shared" si="508"/>
        <v>11.234999999999999</v>
      </c>
      <c r="AH176" s="168">
        <f t="shared" si="508"/>
        <v>160862.92699999758</v>
      </c>
      <c r="AI176" s="169">
        <f t="shared" si="508"/>
        <v>144520.41099999758</v>
      </c>
      <c r="AJ176" s="169">
        <f t="shared" si="508"/>
        <v>203.14000000000019</v>
      </c>
      <c r="AK176" s="169">
        <f t="shared" si="508"/>
        <v>16140.048000000059</v>
      </c>
      <c r="AL176" s="269">
        <f t="shared" si="508"/>
        <v>142.39699999999999</v>
      </c>
      <c r="AM176" s="262">
        <f t="shared" si="475"/>
        <v>0.93071598352325391</v>
      </c>
      <c r="AN176" s="199">
        <f t="shared" si="476"/>
        <v>6.4644001277415555E-2</v>
      </c>
      <c r="AO176" s="200">
        <f t="shared" si="477"/>
        <v>2.3393838417484214E-2</v>
      </c>
      <c r="AP176" s="201">
        <f t="shared" si="478"/>
        <v>2.3390957410195812E-2</v>
      </c>
      <c r="AQ176" s="201">
        <f t="shared" si="479"/>
        <v>2.8810072884015188E-6</v>
      </c>
      <c r="AR176" s="202">
        <f t="shared" si="480"/>
        <v>4.1250312872327062E-2</v>
      </c>
      <c r="AS176" s="203">
        <f t="shared" si="481"/>
        <v>3.7059577873945357E-2</v>
      </c>
      <c r="AT176" s="203">
        <f t="shared" si="482"/>
        <v>5.2091483806487324E-5</v>
      </c>
      <c r="AU176" s="203">
        <f t="shared" si="483"/>
        <v>4.1388158365065E-3</v>
      </c>
      <c r="AV176" s="254">
        <f t="shared" si="484"/>
        <v>3.6515068522163873E-5</v>
      </c>
      <c r="AY176" s="448"/>
      <c r="AZ176" s="132" t="s">
        <v>16</v>
      </c>
      <c r="BA176" s="163">
        <f t="shared" ref="BA176:BK176" si="509">IF(COUNT(BA173:BA175)=0,"",SUM(BA173:BA175))</f>
        <v>927099.89599999052</v>
      </c>
      <c r="BB176" s="164">
        <f t="shared" si="509"/>
        <v>709546.46499999601</v>
      </c>
      <c r="BC176" s="165">
        <f t="shared" si="509"/>
        <v>208944.19199999864</v>
      </c>
      <c r="BD176" s="166">
        <f t="shared" si="509"/>
        <v>181613.22299999918</v>
      </c>
      <c r="BE176" s="167">
        <f t="shared" si="509"/>
        <v>181613.22299999918</v>
      </c>
      <c r="BF176" s="167">
        <f t="shared" si="509"/>
        <v>0</v>
      </c>
      <c r="BG176" s="168">
        <f t="shared" si="509"/>
        <v>27332.152000000046</v>
      </c>
      <c r="BH176" s="169">
        <f t="shared" si="509"/>
        <v>23429.671000000017</v>
      </c>
      <c r="BI176" s="169">
        <f t="shared" si="509"/>
        <v>16.480999999999995</v>
      </c>
      <c r="BJ176" s="169">
        <f t="shared" si="509"/>
        <v>3886.0789999999993</v>
      </c>
      <c r="BK176" s="269">
        <f t="shared" si="509"/>
        <v>2046.5810000000008</v>
      </c>
      <c r="BL176" s="262">
        <f t="shared" si="485"/>
        <v>0.76533981727466749</v>
      </c>
      <c r="BM176" s="199">
        <f t="shared" si="486"/>
        <v>0.22537397846930701</v>
      </c>
      <c r="BN176" s="200">
        <f t="shared" si="487"/>
        <v>0.19589390936572929</v>
      </c>
      <c r="BO176" s="201">
        <f t="shared" si="488"/>
        <v>0.19589390936572929</v>
      </c>
      <c r="BP176" s="201">
        <f t="shared" si="489"/>
        <v>0</v>
      </c>
      <c r="BQ176" s="202">
        <f t="shared" si="490"/>
        <v>2.9481345125725616E-2</v>
      </c>
      <c r="BR176" s="203">
        <f t="shared" si="491"/>
        <v>2.5272002619230426E-2</v>
      </c>
      <c r="BS176" s="203">
        <f t="shared" si="492"/>
        <v>1.7776940835726469E-5</v>
      </c>
      <c r="BT176" s="203">
        <f t="shared" si="493"/>
        <v>4.1916507776202346E-3</v>
      </c>
      <c r="BU176" s="254">
        <f t="shared" si="494"/>
        <v>2.2075086070336715E-3</v>
      </c>
      <c r="BX176" s="448"/>
      <c r="BY176" s="132" t="s">
        <v>16</v>
      </c>
      <c r="BZ176" s="163">
        <f t="shared" ref="BZ176:CJ176" si="510">IF(COUNT(BZ173:BZ175)=0,"",SUM(BZ173:BZ175))</f>
        <v>91963.639000000403</v>
      </c>
      <c r="CA176" s="164">
        <f t="shared" si="510"/>
        <v>85210.119000000748</v>
      </c>
      <c r="CB176" s="165">
        <f t="shared" si="510"/>
        <v>6014.9970000000103</v>
      </c>
      <c r="CC176" s="166">
        <f t="shared" si="510"/>
        <v>1700.0039999999969</v>
      </c>
      <c r="CD176" s="167">
        <f t="shared" si="510"/>
        <v>1692.8479999999968</v>
      </c>
      <c r="CE176" s="167">
        <f t="shared" si="510"/>
        <v>7.1559999999999997</v>
      </c>
      <c r="CF176" s="168">
        <f t="shared" si="510"/>
        <v>4314.9900000000016</v>
      </c>
      <c r="CG176" s="169">
        <f t="shared" si="510"/>
        <v>3976.1310000000003</v>
      </c>
      <c r="CH176" s="169">
        <f t="shared" si="510"/>
        <v>3.4000000000000002E-2</v>
      </c>
      <c r="CI176" s="169">
        <f t="shared" si="510"/>
        <v>338.83399999999989</v>
      </c>
      <c r="CJ176" s="269">
        <f t="shared" si="510"/>
        <v>126.35200000000005</v>
      </c>
      <c r="CK176" s="262">
        <f t="shared" si="495"/>
        <v>0.92656314959437802</v>
      </c>
      <c r="CL176" s="199">
        <f t="shared" si="496"/>
        <v>6.5406252573367435E-2</v>
      </c>
      <c r="CM176" s="200">
        <f t="shared" si="497"/>
        <v>1.8485610383468944E-2</v>
      </c>
      <c r="CN176" s="201">
        <f t="shared" si="498"/>
        <v>1.8407797020733262E-2</v>
      </c>
      <c r="CO176" s="201">
        <f t="shared" si="499"/>
        <v>7.7813362735678268E-5</v>
      </c>
      <c r="CP176" s="202">
        <f t="shared" si="500"/>
        <v>4.6920609568309742E-2</v>
      </c>
      <c r="CQ176" s="203">
        <f t="shared" si="501"/>
        <v>4.3235903268246952E-2</v>
      </c>
      <c r="CR176" s="203">
        <f t="shared" si="502"/>
        <v>3.6971133776034953E-7</v>
      </c>
      <c r="CS176" s="203">
        <f t="shared" si="503"/>
        <v>3.6844344534908888E-3</v>
      </c>
      <c r="CT176" s="254">
        <f t="shared" si="504"/>
        <v>1.3739343220204618E-3</v>
      </c>
      <c r="CW176" s="451"/>
      <c r="CX176" s="132" t="s">
        <v>16</v>
      </c>
      <c r="CY176" s="163">
        <f t="shared" ref="CY176:DI176" si="511">IF(COUNT(CY173:CY175)=0,"",SUM(CY173:CY175))</f>
        <v>73169.297000001679</v>
      </c>
      <c r="CZ176" s="164">
        <f t="shared" si="511"/>
        <v>68668.626000001808</v>
      </c>
      <c r="DA176" s="165">
        <f t="shared" si="511"/>
        <v>4091.3849999999993</v>
      </c>
      <c r="DB176" s="166">
        <f t="shared" si="511"/>
        <v>16.462999999999997</v>
      </c>
      <c r="DC176" s="167">
        <f t="shared" si="511"/>
        <v>9.3070000000000004</v>
      </c>
      <c r="DD176" s="167">
        <f t="shared" si="511"/>
        <v>7.1559999999999997</v>
      </c>
      <c r="DE176" s="168">
        <f t="shared" si="511"/>
        <v>4074.9220000000005</v>
      </c>
      <c r="DF176" s="169">
        <f t="shared" si="511"/>
        <v>3763.0519999999988</v>
      </c>
      <c r="DG176" s="169">
        <f t="shared" si="511"/>
        <v>3.4000000000000002E-2</v>
      </c>
      <c r="DH176" s="169">
        <f t="shared" si="511"/>
        <v>311.84500000000003</v>
      </c>
      <c r="DI176" s="269">
        <f t="shared" si="511"/>
        <v>120.59100000000001</v>
      </c>
      <c r="DJ176" s="262">
        <f t="shared" si="505"/>
        <v>0.93848962359171273</v>
      </c>
      <c r="DK176" s="199">
        <f t="shared" si="505"/>
        <v>5.5916691395844702E-2</v>
      </c>
      <c r="DL176" s="200">
        <f t="shared" si="505"/>
        <v>2.2499874503372118E-4</v>
      </c>
      <c r="DM176" s="201">
        <f t="shared" si="505"/>
        <v>1.2719816072579988E-4</v>
      </c>
      <c r="DN176" s="201">
        <f t="shared" si="505"/>
        <v>9.7800584307921335E-5</v>
      </c>
      <c r="DO176" s="202">
        <f t="shared" si="505"/>
        <v>5.5691692650810996E-2</v>
      </c>
      <c r="DP176" s="203">
        <f t="shared" si="505"/>
        <v>5.1429385743584667E-2</v>
      </c>
      <c r="DQ176" s="203">
        <f t="shared" si="505"/>
        <v>4.6467577787441666E-7</v>
      </c>
      <c r="DR176" s="203">
        <f t="shared" si="505"/>
        <v>4.2619652338602198E-3</v>
      </c>
      <c r="DS176" s="254">
        <f t="shared" si="505"/>
        <v>1.6481093155780524E-3</v>
      </c>
      <c r="DV176" s="451"/>
      <c r="DW176" s="132" t="s">
        <v>16</v>
      </c>
      <c r="DX176" s="163">
        <f t="shared" ref="DX176:EH176" si="512">IF(COUNT(DX173:DX175)=0,"",SUM(DX173:DX175))</f>
        <v>18794.342000000026</v>
      </c>
      <c r="DY176" s="164">
        <f t="shared" si="512"/>
        <v>16541.492999999995</v>
      </c>
      <c r="DZ176" s="165">
        <f t="shared" si="512"/>
        <v>1923.6119999999969</v>
      </c>
      <c r="EA176" s="166">
        <f t="shared" si="512"/>
        <v>1683.540999999997</v>
      </c>
      <c r="EB176" s="167">
        <f t="shared" si="512"/>
        <v>1683.540999999997</v>
      </c>
      <c r="EC176" s="167">
        <f t="shared" si="512"/>
        <v>0</v>
      </c>
      <c r="ED176" s="168">
        <f t="shared" si="512"/>
        <v>240.06799999999998</v>
      </c>
      <c r="EE176" s="169">
        <f t="shared" si="512"/>
        <v>213.07900000000004</v>
      </c>
      <c r="EF176" s="169">
        <f t="shared" si="512"/>
        <v>0</v>
      </c>
      <c r="EG176" s="169">
        <f t="shared" si="512"/>
        <v>26.989000000000001</v>
      </c>
      <c r="EH176" s="269">
        <f t="shared" si="512"/>
        <v>5.7610000000000001</v>
      </c>
      <c r="EI176" s="262">
        <f t="shared" si="506"/>
        <v>0.88013153107461661</v>
      </c>
      <c r="EJ176" s="199">
        <f t="shared" si="506"/>
        <v>0.1023505904064103</v>
      </c>
      <c r="EK176" s="200">
        <f t="shared" si="506"/>
        <v>8.9577012060331487E-2</v>
      </c>
      <c r="EL176" s="201">
        <f t="shared" si="506"/>
        <v>8.9577012060331487E-2</v>
      </c>
      <c r="EM176" s="201">
        <f t="shared" si="506"/>
        <v>0</v>
      </c>
      <c r="EN176" s="202">
        <f t="shared" si="506"/>
        <v>1.2773418723571149E-2</v>
      </c>
      <c r="EO176" s="203">
        <f t="shared" si="506"/>
        <v>1.1337401437092064E-2</v>
      </c>
      <c r="EP176" s="203">
        <f t="shared" si="506"/>
        <v>0</v>
      </c>
      <c r="EQ176" s="203">
        <f t="shared" si="506"/>
        <v>1.4360172864790884E-3</v>
      </c>
      <c r="ER176" s="254">
        <f t="shared" si="506"/>
        <v>3.0652842222409236E-4</v>
      </c>
    </row>
    <row r="177" spans="1:148">
      <c r="A177" s="448"/>
      <c r="B177" s="129" t="s">
        <v>17</v>
      </c>
      <c r="C177" s="170">
        <v>1353634.6339999451</v>
      </c>
      <c r="D177" s="171">
        <v>1079535.801000057</v>
      </c>
      <c r="E177" s="172">
        <v>264577.27899999532</v>
      </c>
      <c r="F177" s="173">
        <v>113810.89300000094</v>
      </c>
      <c r="G177" s="174">
        <v>113810.89300000094</v>
      </c>
      <c r="H177" s="174">
        <v>0</v>
      </c>
      <c r="I177" s="175">
        <v>150767.11599999902</v>
      </c>
      <c r="J177" s="176">
        <v>145330.78499999968</v>
      </c>
      <c r="K177" s="176">
        <v>0</v>
      </c>
      <c r="L177" s="176">
        <v>5436.7080000000033</v>
      </c>
      <c r="M177" s="270">
        <v>949.35299999999927</v>
      </c>
      <c r="N177" s="263">
        <f t="shared" si="465"/>
        <v>0.79750899828121624</v>
      </c>
      <c r="O177" s="204">
        <f t="shared" si="466"/>
        <v>0.19545693672019776</v>
      </c>
      <c r="P177" s="205">
        <f t="shared" si="467"/>
        <v>8.4078000179186874E-2</v>
      </c>
      <c r="Q177" s="206">
        <f t="shared" si="468"/>
        <v>8.4078000179186874E-2</v>
      </c>
      <c r="R177" s="206">
        <f t="shared" si="469"/>
        <v>0</v>
      </c>
      <c r="S177" s="207">
        <f t="shared" si="470"/>
        <v>0.11137947582981622</v>
      </c>
      <c r="T177" s="208">
        <f t="shared" si="471"/>
        <v>0.1073633766081709</v>
      </c>
      <c r="U177" s="208">
        <f t="shared" si="472"/>
        <v>0</v>
      </c>
      <c r="V177" s="208">
        <f t="shared" si="473"/>
        <v>4.016377731068178E-3</v>
      </c>
      <c r="W177" s="255">
        <f t="shared" si="474"/>
        <v>7.0133622186859456E-4</v>
      </c>
      <c r="Z177" s="448"/>
      <c r="AA177" s="129" t="s">
        <v>17</v>
      </c>
      <c r="AB177" s="170">
        <v>1080231.4750000599</v>
      </c>
      <c r="AC177" s="171">
        <v>916766.29500002949</v>
      </c>
      <c r="AD177" s="172">
        <v>156929.6039999979</v>
      </c>
      <c r="AE177" s="173">
        <v>32102.794000000245</v>
      </c>
      <c r="AF177" s="174">
        <v>32102.794000000245</v>
      </c>
      <c r="AG177" s="174">
        <v>0</v>
      </c>
      <c r="AH177" s="175">
        <v>124827.11100000044</v>
      </c>
      <c r="AI177" s="176">
        <v>119468.92000000033</v>
      </c>
      <c r="AJ177" s="176">
        <v>0</v>
      </c>
      <c r="AK177" s="176">
        <v>5358.5680000000038</v>
      </c>
      <c r="AL177" s="270">
        <v>15.952000000000002</v>
      </c>
      <c r="AM177" s="263">
        <f t="shared" si="475"/>
        <v>0.84867578497467744</v>
      </c>
      <c r="AN177" s="204">
        <f t="shared" si="476"/>
        <v>0.14527405248952702</v>
      </c>
      <c r="AO177" s="205">
        <f t="shared" si="477"/>
        <v>2.9718439744591284E-2</v>
      </c>
      <c r="AP177" s="206">
        <f t="shared" si="478"/>
        <v>2.9718439744591284E-2</v>
      </c>
      <c r="AQ177" s="206">
        <f t="shared" si="479"/>
        <v>0</v>
      </c>
      <c r="AR177" s="207">
        <f t="shared" si="480"/>
        <v>0.11555589138892061</v>
      </c>
      <c r="AS177" s="208">
        <f t="shared" si="481"/>
        <v>0.11059566654451881</v>
      </c>
      <c r="AT177" s="208">
        <f t="shared" si="482"/>
        <v>0</v>
      </c>
      <c r="AU177" s="208">
        <f t="shared" si="483"/>
        <v>4.9605738436752237E-3</v>
      </c>
      <c r="AV177" s="255">
        <f t="shared" si="484"/>
        <v>1.4767205334392905E-5</v>
      </c>
      <c r="AY177" s="448"/>
      <c r="AZ177" s="129" t="s">
        <v>17</v>
      </c>
      <c r="BA177" s="170">
        <v>273403.15899999544</v>
      </c>
      <c r="BB177" s="171">
        <v>162769.5059999933</v>
      </c>
      <c r="BC177" s="172">
        <v>107647.6750000004</v>
      </c>
      <c r="BD177" s="173">
        <v>81708.099000000526</v>
      </c>
      <c r="BE177" s="174">
        <v>81708.099000000526</v>
      </c>
      <c r="BF177" s="174">
        <v>0</v>
      </c>
      <c r="BG177" s="175">
        <v>25940.004999999899</v>
      </c>
      <c r="BH177" s="176">
        <v>25861.864999999903</v>
      </c>
      <c r="BI177" s="176">
        <v>0</v>
      </c>
      <c r="BJ177" s="176">
        <v>78.14</v>
      </c>
      <c r="BK177" s="270">
        <v>933.40099999999927</v>
      </c>
      <c r="BL177" s="263">
        <f t="shared" si="485"/>
        <v>0.59534610571195345</v>
      </c>
      <c r="BM177" s="204">
        <f t="shared" si="486"/>
        <v>0.3937323745407133</v>
      </c>
      <c r="BN177" s="205">
        <f t="shared" si="487"/>
        <v>0.29885572390186571</v>
      </c>
      <c r="BO177" s="206">
        <f t="shared" si="488"/>
        <v>0.29885572390186571</v>
      </c>
      <c r="BP177" s="206">
        <f t="shared" si="489"/>
        <v>0</v>
      </c>
      <c r="BQ177" s="207">
        <f t="shared" si="490"/>
        <v>9.4878219750198028E-2</v>
      </c>
      <c r="BR177" s="208">
        <f t="shared" si="491"/>
        <v>9.4592414713102618E-2</v>
      </c>
      <c r="BS177" s="208">
        <f t="shared" si="492"/>
        <v>0</v>
      </c>
      <c r="BT177" s="208">
        <f t="shared" si="493"/>
        <v>2.8580503709542469E-4</v>
      </c>
      <c r="BU177" s="255">
        <f t="shared" si="494"/>
        <v>3.4140095652662695E-3</v>
      </c>
      <c r="BX177" s="448"/>
      <c r="BY177" s="129" t="s">
        <v>17</v>
      </c>
      <c r="BZ177" s="170">
        <v>83481.791999999317</v>
      </c>
      <c r="CA177" s="171">
        <v>71701.3879999981</v>
      </c>
      <c r="CB177" s="172">
        <v>10949.678000000084</v>
      </c>
      <c r="CC177" s="173">
        <v>1969.5619999999958</v>
      </c>
      <c r="CD177" s="174">
        <v>1969.5619999999958</v>
      </c>
      <c r="CE177" s="174">
        <v>0</v>
      </c>
      <c r="CF177" s="175">
        <v>8980.1190000000624</v>
      </c>
      <c r="CG177" s="176">
        <v>8421.2270000000317</v>
      </c>
      <c r="CH177" s="176">
        <v>0</v>
      </c>
      <c r="CI177" s="176">
        <v>558.90099999999927</v>
      </c>
      <c r="CJ177" s="270">
        <v>68.295000000000002</v>
      </c>
      <c r="CK177" s="263">
        <f t="shared" si="495"/>
        <v>0.85888654618241411</v>
      </c>
      <c r="CL177" s="204">
        <f t="shared" si="496"/>
        <v>0.13116246953587404</v>
      </c>
      <c r="CM177" s="205">
        <f t="shared" si="497"/>
        <v>2.3592713486552994E-2</v>
      </c>
      <c r="CN177" s="206">
        <f t="shared" si="498"/>
        <v>2.3592713486552994E-2</v>
      </c>
      <c r="CO177" s="206">
        <f t="shared" si="499"/>
        <v>0</v>
      </c>
      <c r="CP177" s="207">
        <f t="shared" si="500"/>
        <v>0.10756979198530064</v>
      </c>
      <c r="CQ177" s="208">
        <f t="shared" si="501"/>
        <v>0.10087501475771028</v>
      </c>
      <c r="CR177" s="208">
        <f t="shared" si="502"/>
        <v>0</v>
      </c>
      <c r="CS177" s="208">
        <f t="shared" si="503"/>
        <v>6.6948850355297096E-3</v>
      </c>
      <c r="CT177" s="255">
        <f t="shared" si="504"/>
        <v>8.1808258260676245E-4</v>
      </c>
      <c r="CW177" s="451"/>
      <c r="CX177" s="129" t="s">
        <v>17</v>
      </c>
      <c r="CY177" s="170">
        <v>69531.558999997957</v>
      </c>
      <c r="CZ177" s="171">
        <v>60742.036999998825</v>
      </c>
      <c r="DA177" s="172">
        <v>8399.7830000000395</v>
      </c>
      <c r="DB177" s="173">
        <v>58.688000000000002</v>
      </c>
      <c r="DC177" s="174">
        <v>58.688000000000002</v>
      </c>
      <c r="DD177" s="174">
        <v>0</v>
      </c>
      <c r="DE177" s="175">
        <v>8341.0950000000339</v>
      </c>
      <c r="DF177" s="176">
        <v>7782.2030000000286</v>
      </c>
      <c r="DG177" s="176">
        <v>0</v>
      </c>
      <c r="DH177" s="176">
        <v>558.90099999999927</v>
      </c>
      <c r="DI177" s="270">
        <v>68.295000000000002</v>
      </c>
      <c r="DJ177" s="263">
        <f t="shared" si="505"/>
        <v>0.87358945885278672</v>
      </c>
      <c r="DK177" s="204">
        <f t="shared" si="505"/>
        <v>0.12080533100085224</v>
      </c>
      <c r="DL177" s="205">
        <f t="shared" si="505"/>
        <v>8.4404838384253297E-4</v>
      </c>
      <c r="DM177" s="206">
        <f t="shared" si="505"/>
        <v>8.4404838384253297E-4</v>
      </c>
      <c r="DN177" s="206">
        <f t="shared" si="505"/>
        <v>0</v>
      </c>
      <c r="DO177" s="207">
        <f t="shared" si="505"/>
        <v>0.11996128261700963</v>
      </c>
      <c r="DP177" s="208">
        <f t="shared" si="505"/>
        <v>0.11192332103470105</v>
      </c>
      <c r="DQ177" s="208">
        <f t="shared" si="505"/>
        <v>0</v>
      </c>
      <c r="DR177" s="208">
        <f t="shared" si="505"/>
        <v>8.0380910199355036E-3</v>
      </c>
      <c r="DS177" s="255">
        <f t="shared" si="505"/>
        <v>9.8221585970770502E-4</v>
      </c>
      <c r="DV177" s="451"/>
      <c r="DW177" s="129" t="s">
        <v>17</v>
      </c>
      <c r="DX177" s="170">
        <v>13950.233000000013</v>
      </c>
      <c r="DY177" s="171">
        <v>10959.350999999986</v>
      </c>
      <c r="DZ177" s="172">
        <v>2549.8950000000013</v>
      </c>
      <c r="EA177" s="173">
        <v>1910.8739999999959</v>
      </c>
      <c r="EB177" s="174">
        <v>1910.8739999999959</v>
      </c>
      <c r="EC177" s="174">
        <v>0</v>
      </c>
      <c r="ED177" s="175">
        <v>639.02399999999989</v>
      </c>
      <c r="EE177" s="176">
        <v>639.02399999999989</v>
      </c>
      <c r="EF177" s="176">
        <v>0</v>
      </c>
      <c r="EG177" s="176">
        <v>0</v>
      </c>
      <c r="EH177" s="270">
        <v>0</v>
      </c>
      <c r="EI177" s="263">
        <f t="shared" si="506"/>
        <v>0.78560343759132734</v>
      </c>
      <c r="EJ177" s="204">
        <f t="shared" si="506"/>
        <v>0.1827851190729215</v>
      </c>
      <c r="EK177" s="205">
        <f t="shared" si="506"/>
        <v>0.13697792717870691</v>
      </c>
      <c r="EL177" s="206">
        <f t="shared" si="506"/>
        <v>0.13697792717870691</v>
      </c>
      <c r="EM177" s="206">
        <f t="shared" si="506"/>
        <v>0</v>
      </c>
      <c r="EN177" s="207">
        <f t="shared" si="506"/>
        <v>4.5807406944385752E-2</v>
      </c>
      <c r="EO177" s="208">
        <f t="shared" si="506"/>
        <v>4.5807406944385752E-2</v>
      </c>
      <c r="EP177" s="208">
        <f t="shared" si="506"/>
        <v>0</v>
      </c>
      <c r="EQ177" s="208">
        <f t="shared" si="506"/>
        <v>0</v>
      </c>
      <c r="ER177" s="255">
        <f t="shared" si="506"/>
        <v>0</v>
      </c>
    </row>
    <row r="178" spans="1:148">
      <c r="A178" s="448"/>
      <c r="B178" s="130" t="s">
        <v>18</v>
      </c>
      <c r="C178" s="149">
        <v>729147.85200002033</v>
      </c>
      <c r="D178" s="150">
        <v>667586.4550000109</v>
      </c>
      <c r="E178" s="151">
        <v>58262.235999999037</v>
      </c>
      <c r="F178" s="152">
        <v>38340.110000000066</v>
      </c>
      <c r="G178" s="153">
        <v>38071.905000000064</v>
      </c>
      <c r="H178" s="153">
        <v>268.20499999999993</v>
      </c>
      <c r="I178" s="154">
        <v>19922.354000000323</v>
      </c>
      <c r="J178" s="155">
        <v>19922.354000000323</v>
      </c>
      <c r="K178" s="155">
        <v>0</v>
      </c>
      <c r="L178" s="155">
        <v>0</v>
      </c>
      <c r="M178" s="267">
        <v>103.23999999999995</v>
      </c>
      <c r="N178" s="260">
        <f t="shared" si="465"/>
        <v>0.91557076273193527</v>
      </c>
      <c r="O178" s="189">
        <f t="shared" si="466"/>
        <v>7.9904556860708423E-2</v>
      </c>
      <c r="P178" s="190">
        <f t="shared" si="467"/>
        <v>5.258207905959654E-2</v>
      </c>
      <c r="Q178" s="191">
        <f t="shared" si="468"/>
        <v>5.2214245568399487E-2</v>
      </c>
      <c r="R178" s="191">
        <f t="shared" si="469"/>
        <v>3.6783349119705349E-4</v>
      </c>
      <c r="S178" s="192">
        <f t="shared" si="470"/>
        <v>2.7322790494896457E-2</v>
      </c>
      <c r="T178" s="193">
        <f t="shared" si="471"/>
        <v>2.7322790494896457E-2</v>
      </c>
      <c r="U178" s="193">
        <f t="shared" si="472"/>
        <v>0</v>
      </c>
      <c r="V178" s="193">
        <f t="shared" si="473"/>
        <v>0</v>
      </c>
      <c r="W178" s="252">
        <f t="shared" si="474"/>
        <v>1.415899391554363E-4</v>
      </c>
      <c r="Z178" s="448"/>
      <c r="AA178" s="130" t="s">
        <v>18</v>
      </c>
      <c r="AB178" s="149">
        <v>574235.83400000283</v>
      </c>
      <c r="AC178" s="150">
        <v>548402.83499999496</v>
      </c>
      <c r="AD178" s="151">
        <v>24017.556000000277</v>
      </c>
      <c r="AE178" s="152">
        <v>7634.4050000000025</v>
      </c>
      <c r="AF178" s="153">
        <v>7620.8480000000027</v>
      </c>
      <c r="AG178" s="153">
        <v>13.557</v>
      </c>
      <c r="AH178" s="154">
        <v>16383.179000000186</v>
      </c>
      <c r="AI178" s="155">
        <v>16383.179000000186</v>
      </c>
      <c r="AJ178" s="155">
        <v>0</v>
      </c>
      <c r="AK178" s="155">
        <v>0</v>
      </c>
      <c r="AL178" s="267">
        <v>7.9220000000000006</v>
      </c>
      <c r="AM178" s="260">
        <f t="shared" si="475"/>
        <v>0.9550132585421206</v>
      </c>
      <c r="AN178" s="189">
        <f t="shared" si="476"/>
        <v>4.1825247708244133E-2</v>
      </c>
      <c r="AO178" s="190">
        <f t="shared" si="477"/>
        <v>1.3294894794043739E-2</v>
      </c>
      <c r="AP178" s="191">
        <f t="shared" si="478"/>
        <v>1.3271286027057596E-2</v>
      </c>
      <c r="AQ178" s="191">
        <f t="shared" si="479"/>
        <v>2.3608766986143771E-5</v>
      </c>
      <c r="AR178" s="192">
        <f t="shared" si="480"/>
        <v>2.8530401674654295E-2</v>
      </c>
      <c r="AS178" s="193">
        <f t="shared" si="481"/>
        <v>2.8530401674654295E-2</v>
      </c>
      <c r="AT178" s="193">
        <f t="shared" si="482"/>
        <v>0</v>
      </c>
      <c r="AU178" s="193">
        <f t="shared" si="483"/>
        <v>0</v>
      </c>
      <c r="AV178" s="252">
        <f t="shared" si="484"/>
        <v>1.3795725607747358E-5</v>
      </c>
      <c r="AY178" s="448"/>
      <c r="AZ178" s="130" t="s">
        <v>18</v>
      </c>
      <c r="BA178" s="149">
        <v>154912.01799999812</v>
      </c>
      <c r="BB178" s="150">
        <v>119183.61999999803</v>
      </c>
      <c r="BC178" s="151">
        <v>34244.680000000189</v>
      </c>
      <c r="BD178" s="152">
        <v>30705.705000000224</v>
      </c>
      <c r="BE178" s="153">
        <v>30451.057000000212</v>
      </c>
      <c r="BF178" s="153">
        <v>254.64799999999994</v>
      </c>
      <c r="BG178" s="154">
        <v>3539.1749999999824</v>
      </c>
      <c r="BH178" s="155">
        <v>3539.1749999999824</v>
      </c>
      <c r="BI178" s="155">
        <v>0</v>
      </c>
      <c r="BJ178" s="155">
        <v>0</v>
      </c>
      <c r="BK178" s="267">
        <v>95.317999999999927</v>
      </c>
      <c r="BL178" s="260">
        <f t="shared" si="485"/>
        <v>0.76936329110372492</v>
      </c>
      <c r="BM178" s="189">
        <f t="shared" si="486"/>
        <v>0.22105889809014434</v>
      </c>
      <c r="BN178" s="190">
        <f t="shared" si="487"/>
        <v>0.19821383386794816</v>
      </c>
      <c r="BO178" s="191">
        <f t="shared" si="488"/>
        <v>0.19657001046878481</v>
      </c>
      <c r="BP178" s="191">
        <f t="shared" si="489"/>
        <v>1.6438233991632788E-3</v>
      </c>
      <c r="BQ178" s="192">
        <f t="shared" si="490"/>
        <v>2.2846355277613292E-2</v>
      </c>
      <c r="BR178" s="193">
        <f t="shared" si="491"/>
        <v>2.2846355277613292E-2</v>
      </c>
      <c r="BS178" s="193">
        <f t="shared" si="492"/>
        <v>0</v>
      </c>
      <c r="BT178" s="193">
        <f t="shared" si="493"/>
        <v>0</v>
      </c>
      <c r="BU178" s="252">
        <f t="shared" si="494"/>
        <v>6.1530410119633896E-4</v>
      </c>
      <c r="BX178" s="448"/>
      <c r="BY178" s="130" t="s">
        <v>18</v>
      </c>
      <c r="BZ178" s="149">
        <v>102242.03099999926</v>
      </c>
      <c r="CA178" s="150">
        <v>98741.239999999816</v>
      </c>
      <c r="CB178" s="151">
        <v>3082.4180000000124</v>
      </c>
      <c r="CC178" s="152">
        <v>1793.9779999999973</v>
      </c>
      <c r="CD178" s="153">
        <v>1793.9779999999973</v>
      </c>
      <c r="CE178" s="153">
        <v>0</v>
      </c>
      <c r="CF178" s="154">
        <v>1288.4459999999947</v>
      </c>
      <c r="CG178" s="155">
        <v>1288.4459999999947</v>
      </c>
      <c r="CH178" s="155">
        <v>0</v>
      </c>
      <c r="CI178" s="155">
        <v>0</v>
      </c>
      <c r="CJ178" s="267">
        <v>139.58599999999998</v>
      </c>
      <c r="CK178" s="260">
        <f t="shared" si="495"/>
        <v>0.96575976664626828</v>
      </c>
      <c r="CL178" s="189">
        <f t="shared" si="496"/>
        <v>3.0148246957261978E-2</v>
      </c>
      <c r="CM178" s="190">
        <f t="shared" si="497"/>
        <v>1.7546384617496597E-2</v>
      </c>
      <c r="CN178" s="191">
        <f t="shared" si="498"/>
        <v>1.7546384617496597E-2</v>
      </c>
      <c r="CO178" s="191">
        <f t="shared" si="499"/>
        <v>0</v>
      </c>
      <c r="CP178" s="192">
        <f t="shared" si="500"/>
        <v>1.2601921024045424E-2</v>
      </c>
      <c r="CQ178" s="193">
        <f t="shared" si="501"/>
        <v>1.2601921024045424E-2</v>
      </c>
      <c r="CR178" s="193">
        <f t="shared" si="502"/>
        <v>0</v>
      </c>
      <c r="CS178" s="193">
        <f t="shared" si="503"/>
        <v>0</v>
      </c>
      <c r="CT178" s="252">
        <f t="shared" si="504"/>
        <v>1.3652506570414372E-3</v>
      </c>
      <c r="CW178" s="451"/>
      <c r="CX178" s="130" t="s">
        <v>18</v>
      </c>
      <c r="CY178" s="149">
        <v>85635.06799999997</v>
      </c>
      <c r="CZ178" s="150">
        <v>84065.805000000226</v>
      </c>
      <c r="DA178" s="151">
        <v>1285.466999999994</v>
      </c>
      <c r="DB178" s="152">
        <v>155.34900000000002</v>
      </c>
      <c r="DC178" s="153">
        <v>155.34900000000002</v>
      </c>
      <c r="DD178" s="153">
        <v>0</v>
      </c>
      <c r="DE178" s="154">
        <v>1130.1189999999949</v>
      </c>
      <c r="DF178" s="155">
        <v>1130.1189999999949</v>
      </c>
      <c r="DG178" s="155">
        <v>0</v>
      </c>
      <c r="DH178" s="155">
        <v>0</v>
      </c>
      <c r="DI178" s="267">
        <v>139.16</v>
      </c>
      <c r="DJ178" s="260">
        <f t="shared" si="505"/>
        <v>0.98167499557541371</v>
      </c>
      <c r="DK178" s="189">
        <f t="shared" si="505"/>
        <v>1.5010988255418849E-2</v>
      </c>
      <c r="DL178" s="190">
        <f t="shared" si="505"/>
        <v>1.8140815862959327E-3</v>
      </c>
      <c r="DM178" s="191">
        <f t="shared" si="505"/>
        <v>1.8140815862959327E-3</v>
      </c>
      <c r="DN178" s="191">
        <f t="shared" si="505"/>
        <v>0</v>
      </c>
      <c r="DO178" s="192">
        <f t="shared" si="505"/>
        <v>1.3196918346581979E-2</v>
      </c>
      <c r="DP178" s="193">
        <f t="shared" si="505"/>
        <v>1.3196918346581979E-2</v>
      </c>
      <c r="DQ178" s="193">
        <f t="shared" si="505"/>
        <v>0</v>
      </c>
      <c r="DR178" s="193">
        <f t="shared" si="505"/>
        <v>0</v>
      </c>
      <c r="DS178" s="252">
        <f t="shared" si="505"/>
        <v>1.6250352017003133E-3</v>
      </c>
      <c r="DV178" s="451"/>
      <c r="DW178" s="130" t="s">
        <v>18</v>
      </c>
      <c r="DX178" s="149">
        <v>16606.963000000094</v>
      </c>
      <c r="DY178" s="150">
        <v>14675.435000000063</v>
      </c>
      <c r="DZ178" s="151">
        <v>1796.9509999999962</v>
      </c>
      <c r="EA178" s="152">
        <v>1638.6289999999969</v>
      </c>
      <c r="EB178" s="153">
        <v>1638.6289999999969</v>
      </c>
      <c r="EC178" s="153">
        <v>0</v>
      </c>
      <c r="ED178" s="154">
        <v>158.32699999999991</v>
      </c>
      <c r="EE178" s="155">
        <v>158.32699999999991</v>
      </c>
      <c r="EF178" s="155">
        <v>0</v>
      </c>
      <c r="EG178" s="155">
        <v>0</v>
      </c>
      <c r="EH178" s="267">
        <v>0.42599999999999999</v>
      </c>
      <c r="EI178" s="260">
        <f t="shared" si="506"/>
        <v>0.88369167800277393</v>
      </c>
      <c r="EJ178" s="189">
        <f t="shared" si="506"/>
        <v>0.10820467294351085</v>
      </c>
      <c r="EK178" s="190">
        <f t="shared" si="506"/>
        <v>9.8671201953059548E-2</v>
      </c>
      <c r="EL178" s="191">
        <f t="shared" si="506"/>
        <v>9.8671201953059548E-2</v>
      </c>
      <c r="EM178" s="191">
        <f t="shared" si="506"/>
        <v>0</v>
      </c>
      <c r="EN178" s="192">
        <f t="shared" si="506"/>
        <v>9.5337720689808864E-3</v>
      </c>
      <c r="EO178" s="193">
        <f t="shared" si="506"/>
        <v>9.5337720689808864E-3</v>
      </c>
      <c r="EP178" s="193">
        <f t="shared" si="506"/>
        <v>0</v>
      </c>
      <c r="EQ178" s="193">
        <f t="shared" si="506"/>
        <v>0</v>
      </c>
      <c r="ER178" s="252">
        <f t="shared" si="506"/>
        <v>2.5651890715960382E-5</v>
      </c>
    </row>
    <row r="179" spans="1:148">
      <c r="A179" s="448"/>
      <c r="B179" s="131" t="s">
        <v>19</v>
      </c>
      <c r="C179" s="156">
        <v>914772.64600004512</v>
      </c>
      <c r="D179" s="157">
        <v>773314.14800004289</v>
      </c>
      <c r="E179" s="158">
        <v>134280.16299999881</v>
      </c>
      <c r="F179" s="159">
        <v>106063.74699999919</v>
      </c>
      <c r="G179" s="160">
        <v>106063.74699999919</v>
      </c>
      <c r="H179" s="160">
        <v>0</v>
      </c>
      <c r="I179" s="161">
        <v>28216.611000000186</v>
      </c>
      <c r="J179" s="162">
        <v>28216.611000000186</v>
      </c>
      <c r="K179" s="162">
        <v>0</v>
      </c>
      <c r="L179" s="162">
        <v>0</v>
      </c>
      <c r="M179" s="268">
        <v>387.77400000000017</v>
      </c>
      <c r="N179" s="261">
        <f t="shared" si="465"/>
        <v>0.84536212509354458</v>
      </c>
      <c r="O179" s="194">
        <f t="shared" si="466"/>
        <v>0.14679075023412122</v>
      </c>
      <c r="P179" s="195">
        <f t="shared" si="467"/>
        <v>0.11594547286014273</v>
      </c>
      <c r="Q179" s="196">
        <f t="shared" si="468"/>
        <v>0.11594547286014273</v>
      </c>
      <c r="R179" s="196">
        <f t="shared" si="469"/>
        <v>0</v>
      </c>
      <c r="S179" s="197">
        <f t="shared" si="470"/>
        <v>3.0845490541699903E-2</v>
      </c>
      <c r="T179" s="198">
        <f t="shared" si="471"/>
        <v>3.0845490541699903E-2</v>
      </c>
      <c r="U179" s="198">
        <f t="shared" si="472"/>
        <v>0</v>
      </c>
      <c r="V179" s="198">
        <f t="shared" si="473"/>
        <v>0</v>
      </c>
      <c r="W179" s="253">
        <f t="shared" si="474"/>
        <v>4.2390205008379869E-4</v>
      </c>
      <c r="Z179" s="448"/>
      <c r="AA179" s="131" t="s">
        <v>19</v>
      </c>
      <c r="AB179" s="156">
        <v>714189.80400002294</v>
      </c>
      <c r="AC179" s="157">
        <v>637423.86400000798</v>
      </c>
      <c r="AD179" s="158">
        <v>72073.58499999858</v>
      </c>
      <c r="AE179" s="159">
        <v>44901.417999999969</v>
      </c>
      <c r="AF179" s="160">
        <v>44901.417999999969</v>
      </c>
      <c r="AG179" s="160">
        <v>0</v>
      </c>
      <c r="AH179" s="161">
        <v>27172.168000000158</v>
      </c>
      <c r="AI179" s="162">
        <v>27172.168000000158</v>
      </c>
      <c r="AJ179" s="162">
        <v>0</v>
      </c>
      <c r="AK179" s="162">
        <v>0</v>
      </c>
      <c r="AL179" s="268">
        <v>185.32199999999989</v>
      </c>
      <c r="AM179" s="261">
        <f t="shared" si="475"/>
        <v>0.89251325128129033</v>
      </c>
      <c r="AN179" s="194">
        <f t="shared" si="476"/>
        <v>0.10091656951181603</v>
      </c>
      <c r="AO179" s="195">
        <f t="shared" si="477"/>
        <v>6.287042708887304E-2</v>
      </c>
      <c r="AP179" s="196">
        <f t="shared" si="478"/>
        <v>6.287042708887304E-2</v>
      </c>
      <c r="AQ179" s="196">
        <f t="shared" si="479"/>
        <v>0</v>
      </c>
      <c r="AR179" s="197">
        <f t="shared" si="480"/>
        <v>3.8046143823133163E-2</v>
      </c>
      <c r="AS179" s="198">
        <f t="shared" si="481"/>
        <v>3.8046143823133163E-2</v>
      </c>
      <c r="AT179" s="198">
        <f t="shared" si="482"/>
        <v>0</v>
      </c>
      <c r="AU179" s="198">
        <f t="shared" si="483"/>
        <v>0</v>
      </c>
      <c r="AV179" s="253">
        <f t="shared" si="484"/>
        <v>2.5948564227891712E-4</v>
      </c>
      <c r="AY179" s="448"/>
      <c r="AZ179" s="131" t="s">
        <v>19</v>
      </c>
      <c r="BA179" s="156">
        <v>200582.84199999637</v>
      </c>
      <c r="BB179" s="157">
        <v>135890.28399999905</v>
      </c>
      <c r="BC179" s="158">
        <v>62206.577999999266</v>
      </c>
      <c r="BD179" s="159">
        <v>61162.328999999285</v>
      </c>
      <c r="BE179" s="160">
        <v>61162.328999999285</v>
      </c>
      <c r="BF179" s="160">
        <v>0</v>
      </c>
      <c r="BG179" s="161">
        <v>1044.4430000000002</v>
      </c>
      <c r="BH179" s="162">
        <v>1044.4430000000002</v>
      </c>
      <c r="BI179" s="162">
        <v>0</v>
      </c>
      <c r="BJ179" s="162">
        <v>0</v>
      </c>
      <c r="BK179" s="268">
        <v>202.45200000000003</v>
      </c>
      <c r="BL179" s="261">
        <f t="shared" si="485"/>
        <v>0.67747710943292705</v>
      </c>
      <c r="BM179" s="194">
        <f t="shared" si="486"/>
        <v>0.3101291086502822</v>
      </c>
      <c r="BN179" s="195">
        <f t="shared" si="487"/>
        <v>0.30492303524147091</v>
      </c>
      <c r="BO179" s="196">
        <f t="shared" si="488"/>
        <v>0.30492303524147091</v>
      </c>
      <c r="BP179" s="196">
        <f t="shared" si="489"/>
        <v>0</v>
      </c>
      <c r="BQ179" s="197">
        <f t="shared" si="490"/>
        <v>5.2070405902416078E-3</v>
      </c>
      <c r="BR179" s="198">
        <f t="shared" si="491"/>
        <v>5.2070405902416078E-3</v>
      </c>
      <c r="BS179" s="198">
        <f t="shared" si="492"/>
        <v>0</v>
      </c>
      <c r="BT179" s="198">
        <f t="shared" si="493"/>
        <v>0</v>
      </c>
      <c r="BU179" s="253">
        <f t="shared" si="494"/>
        <v>1.0093186335449554E-3</v>
      </c>
      <c r="BX179" s="448"/>
      <c r="BY179" s="131" t="s">
        <v>19</v>
      </c>
      <c r="BZ179" s="156">
        <v>119580.11100000159</v>
      </c>
      <c r="CA179" s="157">
        <v>109652.19000000163</v>
      </c>
      <c r="CB179" s="158">
        <v>9116.6300000000356</v>
      </c>
      <c r="CC179" s="159">
        <v>4698.7220000000198</v>
      </c>
      <c r="CD179" s="160">
        <v>4698.7220000000198</v>
      </c>
      <c r="CE179" s="160">
        <v>0</v>
      </c>
      <c r="CF179" s="161">
        <v>4417.9170000000131</v>
      </c>
      <c r="CG179" s="162">
        <v>4417.9170000000131</v>
      </c>
      <c r="CH179" s="162">
        <v>0</v>
      </c>
      <c r="CI179" s="162">
        <v>0</v>
      </c>
      <c r="CJ179" s="268">
        <v>80.341000000000022</v>
      </c>
      <c r="CK179" s="261">
        <f t="shared" si="495"/>
        <v>0.91697682066878305</v>
      </c>
      <c r="CL179" s="194">
        <f t="shared" si="496"/>
        <v>7.6238681531244898E-2</v>
      </c>
      <c r="CM179" s="195">
        <f t="shared" si="497"/>
        <v>3.9293507596760445E-2</v>
      </c>
      <c r="CN179" s="196">
        <f t="shared" si="498"/>
        <v>3.9293507596760445E-2</v>
      </c>
      <c r="CO179" s="196">
        <f t="shared" si="499"/>
        <v>0</v>
      </c>
      <c r="CP179" s="197">
        <f t="shared" si="500"/>
        <v>3.6945249197836538E-2</v>
      </c>
      <c r="CQ179" s="198">
        <f t="shared" si="501"/>
        <v>3.6945249197836538E-2</v>
      </c>
      <c r="CR179" s="198">
        <f t="shared" si="502"/>
        <v>0</v>
      </c>
      <c r="CS179" s="198">
        <f t="shared" si="503"/>
        <v>0</v>
      </c>
      <c r="CT179" s="253">
        <f t="shared" si="504"/>
        <v>6.7185921913050369E-4</v>
      </c>
      <c r="CW179" s="451"/>
      <c r="CX179" s="131" t="s">
        <v>19</v>
      </c>
      <c r="CY179" s="156">
        <v>101194.84700000094</v>
      </c>
      <c r="CZ179" s="157">
        <v>94821.227000001789</v>
      </c>
      <c r="DA179" s="158">
        <v>5850.101000000026</v>
      </c>
      <c r="DB179" s="159">
        <v>1544.2609999999959</v>
      </c>
      <c r="DC179" s="160">
        <v>1544.2609999999959</v>
      </c>
      <c r="DD179" s="160">
        <v>0</v>
      </c>
      <c r="DE179" s="161">
        <v>4305.8440000000091</v>
      </c>
      <c r="DF179" s="162">
        <v>4305.8440000000091</v>
      </c>
      <c r="DG179" s="162">
        <v>0</v>
      </c>
      <c r="DH179" s="162">
        <v>0</v>
      </c>
      <c r="DI179" s="268">
        <v>80.341000000000022</v>
      </c>
      <c r="DJ179" s="261">
        <f t="shared" si="505"/>
        <v>0.93701635815508377</v>
      </c>
      <c r="DK179" s="194">
        <f t="shared" si="505"/>
        <v>5.7810265773710512E-2</v>
      </c>
      <c r="DL179" s="195">
        <f t="shared" si="505"/>
        <v>1.5260273084853634E-2</v>
      </c>
      <c r="DM179" s="196">
        <f t="shared" si="505"/>
        <v>1.5260273084853634E-2</v>
      </c>
      <c r="DN179" s="196">
        <f t="shared" si="505"/>
        <v>0</v>
      </c>
      <c r="DO179" s="197">
        <f t="shared" si="505"/>
        <v>4.2550032216561076E-2</v>
      </c>
      <c r="DP179" s="198">
        <f t="shared" si="505"/>
        <v>4.2550032216561076E-2</v>
      </c>
      <c r="DQ179" s="198">
        <f t="shared" si="505"/>
        <v>0</v>
      </c>
      <c r="DR179" s="198">
        <f t="shared" si="505"/>
        <v>0</v>
      </c>
      <c r="DS179" s="253">
        <f t="shared" si="505"/>
        <v>7.939238249947576E-4</v>
      </c>
      <c r="DV179" s="451"/>
      <c r="DW179" s="131" t="s">
        <v>19</v>
      </c>
      <c r="DX179" s="156">
        <v>18385.264000000148</v>
      </c>
      <c r="DY179" s="157">
        <v>14830.962999999985</v>
      </c>
      <c r="DZ179" s="158">
        <v>3266.5290000000109</v>
      </c>
      <c r="EA179" s="159">
        <v>3154.4610000000084</v>
      </c>
      <c r="EB179" s="160">
        <v>3154.4610000000084</v>
      </c>
      <c r="EC179" s="160">
        <v>0</v>
      </c>
      <c r="ED179" s="161">
        <v>112.07299999999999</v>
      </c>
      <c r="EE179" s="162">
        <v>112.07299999999999</v>
      </c>
      <c r="EF179" s="162">
        <v>0</v>
      </c>
      <c r="EG179" s="162">
        <v>0</v>
      </c>
      <c r="EH179" s="268">
        <v>0</v>
      </c>
      <c r="EI179" s="261">
        <f t="shared" si="506"/>
        <v>0.80667664059650523</v>
      </c>
      <c r="EJ179" s="194">
        <f t="shared" si="506"/>
        <v>0.17767104132962053</v>
      </c>
      <c r="EK179" s="195">
        <f t="shared" si="506"/>
        <v>0.17157550742812194</v>
      </c>
      <c r="EL179" s="196">
        <f t="shared" si="506"/>
        <v>0.17157550742812194</v>
      </c>
      <c r="EM179" s="196">
        <f t="shared" si="506"/>
        <v>0</v>
      </c>
      <c r="EN179" s="197">
        <f t="shared" si="506"/>
        <v>6.0958058584309202E-3</v>
      </c>
      <c r="EO179" s="198">
        <f t="shared" si="506"/>
        <v>6.0958058584309202E-3</v>
      </c>
      <c r="EP179" s="198">
        <f t="shared" si="506"/>
        <v>0</v>
      </c>
      <c r="EQ179" s="198">
        <f t="shared" si="506"/>
        <v>0</v>
      </c>
      <c r="ER179" s="253">
        <f t="shared" si="506"/>
        <v>0</v>
      </c>
    </row>
    <row r="180" spans="1:148">
      <c r="A180" s="448"/>
      <c r="B180" s="132" t="s">
        <v>20</v>
      </c>
      <c r="C180" s="163">
        <f t="shared" ref="C180:M180" si="513">IF(COUNT(C177:C179)=0,"",SUM(C177:C179))</f>
        <v>2997555.1320000105</v>
      </c>
      <c r="D180" s="164">
        <f t="shared" si="513"/>
        <v>2520436.4040001109</v>
      </c>
      <c r="E180" s="165">
        <f t="shared" si="513"/>
        <v>457119.6779999932</v>
      </c>
      <c r="F180" s="166">
        <f t="shared" si="513"/>
        <v>258214.7500000002</v>
      </c>
      <c r="G180" s="167">
        <f t="shared" si="513"/>
        <v>257946.54500000019</v>
      </c>
      <c r="H180" s="167">
        <f t="shared" si="513"/>
        <v>268.20499999999993</v>
      </c>
      <c r="I180" s="168">
        <f t="shared" si="513"/>
        <v>198906.08099999951</v>
      </c>
      <c r="J180" s="169">
        <f t="shared" si="513"/>
        <v>193469.75000000017</v>
      </c>
      <c r="K180" s="169">
        <f t="shared" si="513"/>
        <v>0</v>
      </c>
      <c r="L180" s="169">
        <f t="shared" si="513"/>
        <v>5436.7080000000033</v>
      </c>
      <c r="M180" s="269">
        <f t="shared" si="513"/>
        <v>1440.3669999999993</v>
      </c>
      <c r="N180" s="262">
        <f t="shared" si="465"/>
        <v>0.84083070803052773</v>
      </c>
      <c r="O180" s="199">
        <f t="shared" si="466"/>
        <v>0.15249750475648352</v>
      </c>
      <c r="P180" s="200">
        <f t="shared" si="467"/>
        <v>8.6141785097949383E-2</v>
      </c>
      <c r="Q180" s="201">
        <f t="shared" si="468"/>
        <v>8.6052310513433219E-2</v>
      </c>
      <c r="R180" s="201">
        <f t="shared" si="469"/>
        <v>8.9474584516165292E-5</v>
      </c>
      <c r="S180" s="202">
        <f t="shared" si="470"/>
        <v>6.6356104305339864E-2</v>
      </c>
      <c r="T180" s="203">
        <f t="shared" si="471"/>
        <v>6.4542515977317305E-2</v>
      </c>
      <c r="U180" s="203">
        <f t="shared" si="472"/>
        <v>0</v>
      </c>
      <c r="V180" s="203">
        <f t="shared" si="473"/>
        <v>1.8137140971857808E-3</v>
      </c>
      <c r="W180" s="254">
        <f t="shared" si="474"/>
        <v>4.8051393104451976E-4</v>
      </c>
      <c r="Z180" s="448"/>
      <c r="AA180" s="132" t="s">
        <v>20</v>
      </c>
      <c r="AB180" s="163">
        <f t="shared" ref="AB180:AL180" si="514">IF(COUNT(AB177:AB179)=0,"",SUM(AB177:AB179))</f>
        <v>2368657.1130000856</v>
      </c>
      <c r="AC180" s="164">
        <f t="shared" si="514"/>
        <v>2102592.9940000325</v>
      </c>
      <c r="AD180" s="165">
        <f t="shared" si="514"/>
        <v>253020.74499999674</v>
      </c>
      <c r="AE180" s="166">
        <f t="shared" si="514"/>
        <v>84638.617000000217</v>
      </c>
      <c r="AF180" s="167">
        <f t="shared" si="514"/>
        <v>84625.060000000216</v>
      </c>
      <c r="AG180" s="167">
        <f t="shared" si="514"/>
        <v>13.557</v>
      </c>
      <c r="AH180" s="168">
        <f t="shared" si="514"/>
        <v>168382.45800000077</v>
      </c>
      <c r="AI180" s="169">
        <f t="shared" si="514"/>
        <v>163024.26700000066</v>
      </c>
      <c r="AJ180" s="169">
        <f t="shared" si="514"/>
        <v>0</v>
      </c>
      <c r="AK180" s="169">
        <f t="shared" si="514"/>
        <v>5358.5680000000038</v>
      </c>
      <c r="AL180" s="269">
        <f t="shared" si="514"/>
        <v>209.19599999999988</v>
      </c>
      <c r="AM180" s="262">
        <f t="shared" si="475"/>
        <v>0.88767301204560489</v>
      </c>
      <c r="AN180" s="199">
        <f t="shared" si="476"/>
        <v>0.10682033444660405</v>
      </c>
      <c r="AO180" s="200">
        <f t="shared" si="477"/>
        <v>3.5732743475394346E-2</v>
      </c>
      <c r="AP180" s="201">
        <f t="shared" si="478"/>
        <v>3.5727019979188167E-2</v>
      </c>
      <c r="AQ180" s="201">
        <f t="shared" si="479"/>
        <v>5.7234962061811561E-6</v>
      </c>
      <c r="AR180" s="202">
        <f t="shared" si="480"/>
        <v>7.1087730290658874E-2</v>
      </c>
      <c r="AS180" s="203">
        <f t="shared" si="481"/>
        <v>6.8825608445081329E-2</v>
      </c>
      <c r="AT180" s="203">
        <f t="shared" si="482"/>
        <v>0</v>
      </c>
      <c r="AU180" s="203">
        <f t="shared" si="483"/>
        <v>2.2622810074916107E-3</v>
      </c>
      <c r="AV180" s="254">
        <f t="shared" si="484"/>
        <v>8.8318397311224641E-5</v>
      </c>
      <c r="AY180" s="448"/>
      <c r="AZ180" s="132" t="s">
        <v>20</v>
      </c>
      <c r="BA180" s="163">
        <f t="shared" ref="BA180:BK180" si="515">IF(COUNT(BA177:BA179)=0,"",SUM(BA177:BA179))</f>
        <v>628898.01899998996</v>
      </c>
      <c r="BB180" s="164">
        <f t="shared" si="515"/>
        <v>417843.40999999037</v>
      </c>
      <c r="BC180" s="165">
        <f t="shared" si="515"/>
        <v>204098.93299999984</v>
      </c>
      <c r="BD180" s="166">
        <f t="shared" si="515"/>
        <v>173576.13300000003</v>
      </c>
      <c r="BE180" s="167">
        <f t="shared" si="515"/>
        <v>173321.48500000004</v>
      </c>
      <c r="BF180" s="167">
        <f t="shared" si="515"/>
        <v>254.64799999999994</v>
      </c>
      <c r="BG180" s="168">
        <f t="shared" si="515"/>
        <v>30523.62299999988</v>
      </c>
      <c r="BH180" s="169">
        <f t="shared" si="515"/>
        <v>30445.482999999884</v>
      </c>
      <c r="BI180" s="169">
        <f t="shared" si="515"/>
        <v>0</v>
      </c>
      <c r="BJ180" s="169">
        <f t="shared" si="515"/>
        <v>78.14</v>
      </c>
      <c r="BK180" s="269">
        <f t="shared" si="515"/>
        <v>1231.1709999999991</v>
      </c>
      <c r="BL180" s="262">
        <f t="shared" si="485"/>
        <v>0.66440567051618749</v>
      </c>
      <c r="BM180" s="199">
        <f t="shared" si="486"/>
        <v>0.32453422786183572</v>
      </c>
      <c r="BN180" s="200">
        <f t="shared" si="487"/>
        <v>0.2760004448352425</v>
      </c>
      <c r="BO180" s="201">
        <f t="shared" si="488"/>
        <v>0.27559553339919618</v>
      </c>
      <c r="BP180" s="201">
        <f t="shared" si="489"/>
        <v>4.049114360463648E-4</v>
      </c>
      <c r="BQ180" s="202">
        <f t="shared" si="490"/>
        <v>4.8535091664838534E-2</v>
      </c>
      <c r="BR180" s="203">
        <f t="shared" si="491"/>
        <v>4.8410842585275136E-2</v>
      </c>
      <c r="BS180" s="203">
        <f t="shared" si="492"/>
        <v>0</v>
      </c>
      <c r="BT180" s="203">
        <f t="shared" si="493"/>
        <v>1.2424907956340892E-4</v>
      </c>
      <c r="BU180" s="254">
        <f t="shared" si="494"/>
        <v>1.9576639817655696E-3</v>
      </c>
      <c r="BX180" s="448"/>
      <c r="BY180" s="132" t="s">
        <v>20</v>
      </c>
      <c r="BZ180" s="163">
        <f t="shared" ref="BZ180:CJ180" si="516">IF(COUNT(BZ177:BZ179)=0,"",SUM(BZ177:BZ179))</f>
        <v>305303.93400000018</v>
      </c>
      <c r="CA180" s="164">
        <f t="shared" si="516"/>
        <v>280094.81799999956</v>
      </c>
      <c r="CB180" s="165">
        <f t="shared" si="516"/>
        <v>23148.726000000133</v>
      </c>
      <c r="CC180" s="166">
        <f t="shared" si="516"/>
        <v>8462.2620000000134</v>
      </c>
      <c r="CD180" s="167">
        <f t="shared" si="516"/>
        <v>8462.2620000000134</v>
      </c>
      <c r="CE180" s="167">
        <f t="shared" si="516"/>
        <v>0</v>
      </c>
      <c r="CF180" s="168">
        <f t="shared" si="516"/>
        <v>14686.482000000069</v>
      </c>
      <c r="CG180" s="169">
        <f t="shared" si="516"/>
        <v>14127.59000000004</v>
      </c>
      <c r="CH180" s="169">
        <f t="shared" si="516"/>
        <v>0</v>
      </c>
      <c r="CI180" s="169">
        <f t="shared" si="516"/>
        <v>558.90099999999927</v>
      </c>
      <c r="CJ180" s="269">
        <f t="shared" si="516"/>
        <v>288.22199999999998</v>
      </c>
      <c r="CK180" s="262">
        <f t="shared" si="495"/>
        <v>0.91742944262224735</v>
      </c>
      <c r="CL180" s="199">
        <f t="shared" si="496"/>
        <v>7.582190539346316E-2</v>
      </c>
      <c r="CM180" s="200">
        <f t="shared" si="497"/>
        <v>2.7717500685726534E-2</v>
      </c>
      <c r="CN180" s="201">
        <f t="shared" si="498"/>
        <v>2.7717500685726534E-2</v>
      </c>
      <c r="CO180" s="201">
        <f t="shared" si="499"/>
        <v>0</v>
      </c>
      <c r="CP180" s="202">
        <f t="shared" si="500"/>
        <v>4.8104463665378322E-2</v>
      </c>
      <c r="CQ180" s="203">
        <f t="shared" si="501"/>
        <v>4.6273855088942391E-2</v>
      </c>
      <c r="CR180" s="203">
        <f t="shared" si="502"/>
        <v>0</v>
      </c>
      <c r="CS180" s="203">
        <f t="shared" si="503"/>
        <v>1.8306380552567624E-3</v>
      </c>
      <c r="CT180" s="254">
        <f t="shared" si="504"/>
        <v>9.4404941405045839E-4</v>
      </c>
      <c r="CW180" s="451"/>
      <c r="CX180" s="132" t="s">
        <v>20</v>
      </c>
      <c r="CY180" s="163">
        <f t="shared" ref="CY180:DI180" si="517">IF(COUNT(CY177:CY179)=0,"",SUM(CY177:CY179))</f>
        <v>256361.47399999888</v>
      </c>
      <c r="CZ180" s="164">
        <f t="shared" si="517"/>
        <v>239629.06900000083</v>
      </c>
      <c r="DA180" s="165">
        <f t="shared" si="517"/>
        <v>15535.351000000059</v>
      </c>
      <c r="DB180" s="166">
        <f t="shared" si="517"/>
        <v>1758.2979999999959</v>
      </c>
      <c r="DC180" s="167">
        <f t="shared" si="517"/>
        <v>1758.2979999999959</v>
      </c>
      <c r="DD180" s="167">
        <f t="shared" si="517"/>
        <v>0</v>
      </c>
      <c r="DE180" s="168">
        <f t="shared" si="517"/>
        <v>13777.058000000037</v>
      </c>
      <c r="DF180" s="169">
        <f t="shared" si="517"/>
        <v>13218.166000000034</v>
      </c>
      <c r="DG180" s="169">
        <f t="shared" si="517"/>
        <v>0</v>
      </c>
      <c r="DH180" s="169">
        <f t="shared" si="517"/>
        <v>558.90099999999927</v>
      </c>
      <c r="DI180" s="269">
        <f t="shared" si="517"/>
        <v>287.79599999999999</v>
      </c>
      <c r="DJ180" s="262">
        <f t="shared" si="505"/>
        <v>0.93473120302000556</v>
      </c>
      <c r="DK180" s="199">
        <f t="shared" si="505"/>
        <v>6.0599398020313014E-2</v>
      </c>
      <c r="DL180" s="200">
        <f t="shared" si="505"/>
        <v>6.8586670710124083E-3</v>
      </c>
      <c r="DM180" s="201">
        <f t="shared" si="505"/>
        <v>6.8586670710124083E-3</v>
      </c>
      <c r="DN180" s="201">
        <f t="shared" si="505"/>
        <v>0</v>
      </c>
      <c r="DO180" s="202">
        <f t="shared" si="505"/>
        <v>5.3740750453011119E-2</v>
      </c>
      <c r="DP180" s="203">
        <f t="shared" si="505"/>
        <v>5.1560656887158059E-2</v>
      </c>
      <c r="DQ180" s="203">
        <f t="shared" si="505"/>
        <v>0</v>
      </c>
      <c r="DR180" s="203">
        <f t="shared" si="505"/>
        <v>2.1801286725321362E-3</v>
      </c>
      <c r="DS180" s="254">
        <f t="shared" si="505"/>
        <v>1.122617979642297E-3</v>
      </c>
      <c r="DV180" s="451"/>
      <c r="DW180" s="132" t="s">
        <v>20</v>
      </c>
      <c r="DX180" s="163">
        <f t="shared" ref="DX180:EH180" si="518">IF(COUNT(DX177:DX179)=0,"",SUM(DX177:DX179))</f>
        <v>48942.460000000254</v>
      </c>
      <c r="DY180" s="164">
        <f t="shared" si="518"/>
        <v>40465.74900000004</v>
      </c>
      <c r="DZ180" s="165">
        <f t="shared" si="518"/>
        <v>7613.3750000000091</v>
      </c>
      <c r="EA180" s="166">
        <f t="shared" si="518"/>
        <v>6703.9640000000018</v>
      </c>
      <c r="EB180" s="167">
        <f t="shared" si="518"/>
        <v>6703.9640000000018</v>
      </c>
      <c r="EC180" s="167">
        <f t="shared" si="518"/>
        <v>0</v>
      </c>
      <c r="ED180" s="168">
        <f t="shared" si="518"/>
        <v>909.42399999999975</v>
      </c>
      <c r="EE180" s="169">
        <f t="shared" si="518"/>
        <v>909.42399999999975</v>
      </c>
      <c r="EF180" s="169">
        <f t="shared" si="518"/>
        <v>0</v>
      </c>
      <c r="EG180" s="169">
        <f t="shared" si="518"/>
        <v>0</v>
      </c>
      <c r="EH180" s="269">
        <f t="shared" si="518"/>
        <v>0.42599999999999999</v>
      </c>
      <c r="EI180" s="262">
        <f t="shared" si="506"/>
        <v>0.82680251462635568</v>
      </c>
      <c r="EJ180" s="199">
        <f t="shared" si="506"/>
        <v>0.1555576691486282</v>
      </c>
      <c r="EK180" s="200">
        <f t="shared" si="506"/>
        <v>0.13697644131496386</v>
      </c>
      <c r="EL180" s="201">
        <f t="shared" si="506"/>
        <v>0.13697644131496386</v>
      </c>
      <c r="EM180" s="201">
        <f t="shared" si="506"/>
        <v>0</v>
      </c>
      <c r="EN180" s="202">
        <f t="shared" si="506"/>
        <v>1.8581493451698076E-2</v>
      </c>
      <c r="EO180" s="203">
        <f t="shared" si="506"/>
        <v>1.8581493451698076E-2</v>
      </c>
      <c r="EP180" s="203">
        <f t="shared" si="506"/>
        <v>0</v>
      </c>
      <c r="EQ180" s="203">
        <f t="shared" si="506"/>
        <v>0</v>
      </c>
      <c r="ER180" s="254">
        <f t="shared" si="506"/>
        <v>8.7040986497204624E-6</v>
      </c>
    </row>
    <row r="181" spans="1:148">
      <c r="A181" s="448"/>
      <c r="B181" s="129" t="s">
        <v>21</v>
      </c>
      <c r="C181" s="170">
        <v>760621.14500001527</v>
      </c>
      <c r="D181" s="171">
        <v>658970.10000000836</v>
      </c>
      <c r="E181" s="172">
        <v>97458.338999998552</v>
      </c>
      <c r="F181" s="173">
        <v>90452.250999998258</v>
      </c>
      <c r="G181" s="174">
        <v>90452.250999998258</v>
      </c>
      <c r="H181" s="174">
        <v>0</v>
      </c>
      <c r="I181" s="175">
        <v>7006.212000000065</v>
      </c>
      <c r="J181" s="176">
        <v>7006.212000000065</v>
      </c>
      <c r="K181" s="176">
        <v>0</v>
      </c>
      <c r="L181" s="176">
        <v>0</v>
      </c>
      <c r="M181" s="270">
        <v>261.06899999999791</v>
      </c>
      <c r="N181" s="263">
        <f t="shared" si="465"/>
        <v>0.86635785020148914</v>
      </c>
      <c r="O181" s="204">
        <f t="shared" si="466"/>
        <v>0.1281299364876276</v>
      </c>
      <c r="P181" s="205">
        <f t="shared" si="467"/>
        <v>0.1189189277665906</v>
      </c>
      <c r="Q181" s="206">
        <f t="shared" si="468"/>
        <v>0.1189189277665906</v>
      </c>
      <c r="R181" s="206">
        <f t="shared" si="469"/>
        <v>0</v>
      </c>
      <c r="S181" s="207">
        <f t="shared" si="470"/>
        <v>9.2111717456920348E-3</v>
      </c>
      <c r="T181" s="208">
        <f t="shared" si="471"/>
        <v>9.2111717456920348E-3</v>
      </c>
      <c r="U181" s="208">
        <f t="shared" si="472"/>
        <v>0</v>
      </c>
      <c r="V181" s="208">
        <f t="shared" si="473"/>
        <v>0</v>
      </c>
      <c r="W181" s="255">
        <f t="shared" si="474"/>
        <v>3.4323132050186782E-4</v>
      </c>
      <c r="Z181" s="448"/>
      <c r="AA181" s="129" t="s">
        <v>21</v>
      </c>
      <c r="AB181" s="170">
        <v>613894.04899998754</v>
      </c>
      <c r="AC181" s="171">
        <v>571180.99199998425</v>
      </c>
      <c r="AD181" s="172">
        <v>40674.087999999865</v>
      </c>
      <c r="AE181" s="173">
        <v>34443.013999999886</v>
      </c>
      <c r="AF181" s="174">
        <v>34443.013999999886</v>
      </c>
      <c r="AG181" s="174">
        <v>0</v>
      </c>
      <c r="AH181" s="175">
        <v>6231.1740000000473</v>
      </c>
      <c r="AI181" s="176">
        <v>6231.1740000000473</v>
      </c>
      <c r="AJ181" s="176">
        <v>0</v>
      </c>
      <c r="AK181" s="176">
        <v>0</v>
      </c>
      <c r="AL181" s="270">
        <v>126.69800000000004</v>
      </c>
      <c r="AM181" s="263">
        <f t="shared" si="475"/>
        <v>0.9304227544320044</v>
      </c>
      <c r="AN181" s="204">
        <f t="shared" si="476"/>
        <v>6.6255876020066606E-2</v>
      </c>
      <c r="AO181" s="205">
        <f t="shared" si="477"/>
        <v>5.6105795545837889E-2</v>
      </c>
      <c r="AP181" s="206">
        <f t="shared" si="478"/>
        <v>5.6105795545837889E-2</v>
      </c>
      <c r="AQ181" s="206">
        <f t="shared" si="479"/>
        <v>0</v>
      </c>
      <c r="AR181" s="207">
        <f t="shared" si="480"/>
        <v>1.0150243368787198E-2</v>
      </c>
      <c r="AS181" s="208">
        <f t="shared" si="481"/>
        <v>1.0150243368787198E-2</v>
      </c>
      <c r="AT181" s="208">
        <f t="shared" si="482"/>
        <v>0</v>
      </c>
      <c r="AU181" s="208">
        <f t="shared" si="483"/>
        <v>0</v>
      </c>
      <c r="AV181" s="255">
        <f t="shared" si="484"/>
        <v>2.0638414756811335E-4</v>
      </c>
      <c r="AY181" s="448"/>
      <c r="AZ181" s="129" t="s">
        <v>21</v>
      </c>
      <c r="BA181" s="170">
        <v>146727.09599999446</v>
      </c>
      <c r="BB181" s="171">
        <v>87789.108000000546</v>
      </c>
      <c r="BC181" s="172">
        <v>56784.250999999458</v>
      </c>
      <c r="BD181" s="173">
        <v>56009.236999999543</v>
      </c>
      <c r="BE181" s="174">
        <v>56009.236999999543</v>
      </c>
      <c r="BF181" s="174">
        <v>0</v>
      </c>
      <c r="BG181" s="175">
        <v>775.03799999999956</v>
      </c>
      <c r="BH181" s="176">
        <v>775.03799999999956</v>
      </c>
      <c r="BI181" s="176">
        <v>0</v>
      </c>
      <c r="BJ181" s="176">
        <v>0</v>
      </c>
      <c r="BK181" s="270">
        <v>134.37100000000117</v>
      </c>
      <c r="BL181" s="263">
        <f t="shared" si="485"/>
        <v>0.59831558310132338</v>
      </c>
      <c r="BM181" s="204">
        <f t="shared" si="486"/>
        <v>0.38700589426237675</v>
      </c>
      <c r="BN181" s="205">
        <f t="shared" si="487"/>
        <v>0.38172388418293002</v>
      </c>
      <c r="BO181" s="206">
        <f t="shared" si="488"/>
        <v>0.38172388418293002</v>
      </c>
      <c r="BP181" s="206">
        <f t="shared" si="489"/>
        <v>0</v>
      </c>
      <c r="BQ181" s="207">
        <f t="shared" si="490"/>
        <v>5.2821736484175274E-3</v>
      </c>
      <c r="BR181" s="208">
        <f t="shared" si="491"/>
        <v>5.2821736484175274E-3</v>
      </c>
      <c r="BS181" s="208">
        <f t="shared" si="492"/>
        <v>0</v>
      </c>
      <c r="BT181" s="208">
        <f t="shared" si="493"/>
        <v>0</v>
      </c>
      <c r="BU181" s="255">
        <f t="shared" si="494"/>
        <v>9.1578858754218272E-4</v>
      </c>
      <c r="BX181" s="448"/>
      <c r="BY181" s="129" t="s">
        <v>21</v>
      </c>
      <c r="BZ181" s="170">
        <v>138436.49200000009</v>
      </c>
      <c r="CA181" s="171">
        <v>132403.64799999964</v>
      </c>
      <c r="CB181" s="172">
        <v>5421.8950000000323</v>
      </c>
      <c r="CC181" s="173">
        <v>3698.3710000000005</v>
      </c>
      <c r="CD181" s="174">
        <v>3698.3710000000005</v>
      </c>
      <c r="CE181" s="174">
        <v>0</v>
      </c>
      <c r="CF181" s="175">
        <v>1723.5249999999969</v>
      </c>
      <c r="CG181" s="176">
        <v>1723.5249999999969</v>
      </c>
      <c r="CH181" s="176">
        <v>0</v>
      </c>
      <c r="CI181" s="176">
        <v>0</v>
      </c>
      <c r="CJ181" s="270">
        <v>93.302999999999997</v>
      </c>
      <c r="CK181" s="263">
        <f t="shared" si="495"/>
        <v>0.95642157705064901</v>
      </c>
      <c r="CL181" s="204">
        <f t="shared" si="496"/>
        <v>3.9165215194849265E-2</v>
      </c>
      <c r="CM181" s="205">
        <f t="shared" si="497"/>
        <v>2.6715289780674292E-2</v>
      </c>
      <c r="CN181" s="206">
        <f t="shared" si="498"/>
        <v>2.6715289780674292E-2</v>
      </c>
      <c r="CO181" s="206">
        <f t="shared" si="499"/>
        <v>0</v>
      </c>
      <c r="CP181" s="207">
        <f t="shared" si="500"/>
        <v>1.2449932637703618E-2</v>
      </c>
      <c r="CQ181" s="208">
        <f t="shared" si="501"/>
        <v>1.2449932637703618E-2</v>
      </c>
      <c r="CR181" s="208">
        <f t="shared" si="502"/>
        <v>0</v>
      </c>
      <c r="CS181" s="208">
        <f t="shared" si="503"/>
        <v>0</v>
      </c>
      <c r="CT181" s="255">
        <f t="shared" si="504"/>
        <v>6.7397691643327645E-4</v>
      </c>
      <c r="CW181" s="451"/>
      <c r="CX181" s="129" t="s">
        <v>21</v>
      </c>
      <c r="CY181" s="170">
        <v>120852.56499999863</v>
      </c>
      <c r="CZ181" s="171">
        <v>118421.22899999906</v>
      </c>
      <c r="DA181" s="172">
        <v>2122.2559999999976</v>
      </c>
      <c r="DB181" s="173">
        <v>482.0420000000002</v>
      </c>
      <c r="DC181" s="174">
        <v>482.0420000000002</v>
      </c>
      <c r="DD181" s="174">
        <v>0</v>
      </c>
      <c r="DE181" s="175">
        <v>1640.214999999997</v>
      </c>
      <c r="DF181" s="176">
        <v>1640.214999999997</v>
      </c>
      <c r="DG181" s="176">
        <v>0</v>
      </c>
      <c r="DH181" s="176">
        <v>0</v>
      </c>
      <c r="DI181" s="270">
        <v>55.473000000000006</v>
      </c>
      <c r="DJ181" s="263">
        <f t="shared" si="505"/>
        <v>0.97988180060555929</v>
      </c>
      <c r="DK181" s="204">
        <f t="shared" si="505"/>
        <v>1.7560702993767833E-2</v>
      </c>
      <c r="DL181" s="205">
        <f t="shared" si="505"/>
        <v>3.9886782709163491E-3</v>
      </c>
      <c r="DM181" s="206">
        <f t="shared" si="505"/>
        <v>3.9886782709163491E-3</v>
      </c>
      <c r="DN181" s="206">
        <f t="shared" si="505"/>
        <v>0</v>
      </c>
      <c r="DO181" s="207">
        <f t="shared" si="505"/>
        <v>1.3572032997396583E-2</v>
      </c>
      <c r="DP181" s="208">
        <f t="shared" si="505"/>
        <v>1.3572032997396583E-2</v>
      </c>
      <c r="DQ181" s="208">
        <f t="shared" si="505"/>
        <v>0</v>
      </c>
      <c r="DR181" s="208">
        <f t="shared" si="505"/>
        <v>0</v>
      </c>
      <c r="DS181" s="255">
        <f t="shared" si="505"/>
        <v>4.5901384054199124E-4</v>
      </c>
      <c r="DV181" s="451"/>
      <c r="DW181" s="129" t="s">
        <v>21</v>
      </c>
      <c r="DX181" s="170">
        <v>17583.927000000098</v>
      </c>
      <c r="DY181" s="171">
        <v>13982.418999999998</v>
      </c>
      <c r="DZ181" s="172">
        <v>3299.6389999999988</v>
      </c>
      <c r="EA181" s="173">
        <v>3216.3289999999965</v>
      </c>
      <c r="EB181" s="174">
        <v>3216.3289999999965</v>
      </c>
      <c r="EC181" s="174">
        <v>0</v>
      </c>
      <c r="ED181" s="175">
        <v>83.310000000000016</v>
      </c>
      <c r="EE181" s="176">
        <v>83.310000000000016</v>
      </c>
      <c r="EF181" s="176">
        <v>0</v>
      </c>
      <c r="EG181" s="176">
        <v>0</v>
      </c>
      <c r="EH181" s="270">
        <v>37.830000000000005</v>
      </c>
      <c r="EI181" s="263">
        <f t="shared" si="506"/>
        <v>0.79518181575707858</v>
      </c>
      <c r="EJ181" s="204">
        <f t="shared" si="506"/>
        <v>0.18765085865062908</v>
      </c>
      <c r="EK181" s="205">
        <f t="shared" si="506"/>
        <v>0.18291300913612635</v>
      </c>
      <c r="EL181" s="206">
        <f t="shared" si="506"/>
        <v>0.18291300913612635</v>
      </c>
      <c r="EM181" s="206">
        <f t="shared" si="506"/>
        <v>0</v>
      </c>
      <c r="EN181" s="207">
        <f t="shared" si="506"/>
        <v>4.7378495145026225E-3</v>
      </c>
      <c r="EO181" s="208">
        <f t="shared" si="506"/>
        <v>4.7378495145026225E-3</v>
      </c>
      <c r="EP181" s="208">
        <f t="shared" si="506"/>
        <v>0</v>
      </c>
      <c r="EQ181" s="208">
        <f t="shared" si="506"/>
        <v>0</v>
      </c>
      <c r="ER181" s="255">
        <f t="shared" si="506"/>
        <v>2.1513965566394692E-3</v>
      </c>
    </row>
    <row r="182" spans="1:148">
      <c r="A182" s="448"/>
      <c r="B182" s="130" t="s">
        <v>22</v>
      </c>
      <c r="C182" s="149">
        <v>1484181.8710000142</v>
      </c>
      <c r="D182" s="150">
        <v>1070578.0840000212</v>
      </c>
      <c r="E182" s="151">
        <v>398502.9989999985</v>
      </c>
      <c r="F182" s="152">
        <v>315440.19600000046</v>
      </c>
      <c r="G182" s="153">
        <v>314953.24900000007</v>
      </c>
      <c r="H182" s="153">
        <v>486.94699999999995</v>
      </c>
      <c r="I182" s="154">
        <v>83064.057000000015</v>
      </c>
      <c r="J182" s="155">
        <v>82989.668999999994</v>
      </c>
      <c r="K182" s="155">
        <v>74.420000000000059</v>
      </c>
      <c r="L182" s="155">
        <v>0</v>
      </c>
      <c r="M182" s="267">
        <v>1168.2019999999977</v>
      </c>
      <c r="N182" s="260">
        <f t="shared" si="465"/>
        <v>0.7213254015012901</v>
      </c>
      <c r="O182" s="189">
        <f t="shared" si="466"/>
        <v>0.26850011227498322</v>
      </c>
      <c r="P182" s="190">
        <f t="shared" si="467"/>
        <v>0.21253473187046995</v>
      </c>
      <c r="Q182" s="191">
        <f t="shared" si="468"/>
        <v>0.21220664067793146</v>
      </c>
      <c r="R182" s="191">
        <f t="shared" si="469"/>
        <v>3.2809119253821912E-4</v>
      </c>
      <c r="S182" s="192">
        <f t="shared" si="470"/>
        <v>5.5966225314444104E-2</v>
      </c>
      <c r="T182" s="193">
        <f t="shared" si="471"/>
        <v>5.5916104772310078E-2</v>
      </c>
      <c r="U182" s="193">
        <f t="shared" si="472"/>
        <v>5.0142102833972256E-5</v>
      </c>
      <c r="V182" s="193">
        <f t="shared" si="473"/>
        <v>0</v>
      </c>
      <c r="W182" s="252">
        <f t="shared" si="474"/>
        <v>7.871016502936294E-4</v>
      </c>
      <c r="Z182" s="448"/>
      <c r="AA182" s="130" t="s">
        <v>22</v>
      </c>
      <c r="AB182" s="149">
        <v>1173092.2320000452</v>
      </c>
      <c r="AC182" s="150">
        <v>899149.07300002628</v>
      </c>
      <c r="AD182" s="151">
        <v>263539.83199999883</v>
      </c>
      <c r="AE182" s="152">
        <v>189736.41799999602</v>
      </c>
      <c r="AF182" s="153">
        <v>189730.65999999605</v>
      </c>
      <c r="AG182" s="153">
        <v>5.758</v>
      </c>
      <c r="AH182" s="154">
        <v>73804.076000000088</v>
      </c>
      <c r="AI182" s="155">
        <v>73729.688000000067</v>
      </c>
      <c r="AJ182" s="155">
        <v>74.420000000000059</v>
      </c>
      <c r="AK182" s="155">
        <v>0</v>
      </c>
      <c r="AL182" s="267">
        <v>30.878</v>
      </c>
      <c r="AM182" s="260">
        <f t="shared" si="475"/>
        <v>0.76647773165033761</v>
      </c>
      <c r="AN182" s="189">
        <f t="shared" si="476"/>
        <v>0.22465397418128047</v>
      </c>
      <c r="AO182" s="190">
        <f t="shared" si="477"/>
        <v>0.16174040951282057</v>
      </c>
      <c r="AP182" s="191">
        <f t="shared" si="478"/>
        <v>0.16173550111785986</v>
      </c>
      <c r="AQ182" s="191">
        <f t="shared" si="479"/>
        <v>4.9083949607124994E-6</v>
      </c>
      <c r="AR182" s="192">
        <f t="shared" si="480"/>
        <v>6.2914128988961926E-2</v>
      </c>
      <c r="AS182" s="193">
        <f t="shared" si="481"/>
        <v>6.2850717095190189E-2</v>
      </c>
      <c r="AT182" s="193">
        <f t="shared" si="482"/>
        <v>6.3439172104241828E-5</v>
      </c>
      <c r="AU182" s="193">
        <f t="shared" si="483"/>
        <v>0</v>
      </c>
      <c r="AV182" s="252">
        <f t="shared" si="484"/>
        <v>2.6321886001542296E-5</v>
      </c>
      <c r="AY182" s="448"/>
      <c r="AZ182" s="130" t="s">
        <v>22</v>
      </c>
      <c r="BA182" s="149">
        <v>311089.63899999717</v>
      </c>
      <c r="BB182" s="150">
        <v>171429.01099999939</v>
      </c>
      <c r="BC182" s="151">
        <v>134963.16699999844</v>
      </c>
      <c r="BD182" s="152">
        <v>125703.77799999896</v>
      </c>
      <c r="BE182" s="153">
        <v>125222.58899999887</v>
      </c>
      <c r="BF182" s="153">
        <v>481.18899999999991</v>
      </c>
      <c r="BG182" s="154">
        <v>9259.9810000000143</v>
      </c>
      <c r="BH182" s="155">
        <v>9259.9810000000143</v>
      </c>
      <c r="BI182" s="155">
        <v>0</v>
      </c>
      <c r="BJ182" s="155">
        <v>0</v>
      </c>
      <c r="BK182" s="267">
        <v>1137.3239999999992</v>
      </c>
      <c r="BL182" s="260">
        <f t="shared" si="485"/>
        <v>0.55105985384489431</v>
      </c>
      <c r="BM182" s="189">
        <f t="shared" si="486"/>
        <v>0.43384012220349027</v>
      </c>
      <c r="BN182" s="190">
        <f t="shared" si="487"/>
        <v>0.40407574615495345</v>
      </c>
      <c r="BO182" s="191">
        <f t="shared" si="488"/>
        <v>0.40252896047110076</v>
      </c>
      <c r="BP182" s="191">
        <f t="shared" si="489"/>
        <v>1.5467856838523777E-3</v>
      </c>
      <c r="BQ182" s="192">
        <f t="shared" si="490"/>
        <v>2.9766279037020896E-2</v>
      </c>
      <c r="BR182" s="193">
        <f t="shared" si="491"/>
        <v>2.9766279037020896E-2</v>
      </c>
      <c r="BS182" s="193">
        <f t="shared" si="492"/>
        <v>0</v>
      </c>
      <c r="BT182" s="193">
        <f t="shared" si="493"/>
        <v>0</v>
      </c>
      <c r="BU182" s="252">
        <f t="shared" si="494"/>
        <v>3.6559366093192498E-3</v>
      </c>
      <c r="BX182" s="448"/>
      <c r="BY182" s="130" t="s">
        <v>22</v>
      </c>
      <c r="BZ182" s="149">
        <v>130853.28900000143</v>
      </c>
      <c r="CA182" s="150">
        <v>114340.55700000361</v>
      </c>
      <c r="CB182" s="151">
        <v>14583.856000000102</v>
      </c>
      <c r="CC182" s="152">
        <v>8195.7300000000087</v>
      </c>
      <c r="CD182" s="153">
        <v>8192.8590000000058</v>
      </c>
      <c r="CE182" s="153">
        <v>2.8710000000000004</v>
      </c>
      <c r="CF182" s="154">
        <v>6388.1920000000309</v>
      </c>
      <c r="CG182" s="155">
        <v>6388.1920000000309</v>
      </c>
      <c r="CH182" s="155">
        <v>0</v>
      </c>
      <c r="CI182" s="155">
        <v>0</v>
      </c>
      <c r="CJ182" s="267">
        <v>242.31899999999999</v>
      </c>
      <c r="CK182" s="260">
        <f t="shared" si="495"/>
        <v>0.87380728351430559</v>
      </c>
      <c r="CL182" s="189">
        <f t="shared" si="496"/>
        <v>0.11145196358037239</v>
      </c>
      <c r="CM182" s="190">
        <f t="shared" si="497"/>
        <v>6.2632969049787657E-2</v>
      </c>
      <c r="CN182" s="191">
        <f t="shared" si="498"/>
        <v>6.2611028447285846E-2</v>
      </c>
      <c r="CO182" s="191">
        <f t="shared" si="499"/>
        <v>2.194060250178327E-5</v>
      </c>
      <c r="CP182" s="192">
        <f t="shared" si="500"/>
        <v>4.8819498912250965E-2</v>
      </c>
      <c r="CQ182" s="193">
        <f t="shared" si="501"/>
        <v>4.8819498912250965E-2</v>
      </c>
      <c r="CR182" s="193">
        <f t="shared" si="502"/>
        <v>0</v>
      </c>
      <c r="CS182" s="193">
        <f t="shared" si="503"/>
        <v>0</v>
      </c>
      <c r="CT182" s="252">
        <f t="shared" si="504"/>
        <v>1.8518372893171783E-3</v>
      </c>
      <c r="CW182" s="451"/>
      <c r="CX182" s="130" t="s">
        <v>22</v>
      </c>
      <c r="CY182" s="149">
        <v>114040.92500000249</v>
      </c>
      <c r="CZ182" s="150">
        <v>103742.4130000016</v>
      </c>
      <c r="DA182" s="151">
        <v>9025.1770000000506</v>
      </c>
      <c r="DB182" s="152">
        <v>2818.983000000002</v>
      </c>
      <c r="DC182" s="153">
        <v>2816.1120000000019</v>
      </c>
      <c r="DD182" s="153">
        <v>2.8710000000000004</v>
      </c>
      <c r="DE182" s="154">
        <v>6206.2110000000202</v>
      </c>
      <c r="DF182" s="155">
        <v>6206.2110000000202</v>
      </c>
      <c r="DG182" s="155">
        <v>0</v>
      </c>
      <c r="DH182" s="155">
        <v>0</v>
      </c>
      <c r="DI182" s="267">
        <v>242.31899999999999</v>
      </c>
      <c r="DJ182" s="260">
        <f t="shared" si="505"/>
        <v>0.90969459428708888</v>
      </c>
      <c r="DK182" s="189">
        <f t="shared" si="505"/>
        <v>7.9139808801093586E-2</v>
      </c>
      <c r="DL182" s="190">
        <f t="shared" si="505"/>
        <v>2.4719047131544578E-2</v>
      </c>
      <c r="DM182" s="191">
        <f t="shared" si="505"/>
        <v>2.4693871958684485E-2</v>
      </c>
      <c r="DN182" s="191">
        <f t="shared" si="505"/>
        <v>2.517517286009332E-5</v>
      </c>
      <c r="DO182" s="192">
        <f t="shared" si="505"/>
        <v>5.4420910738841206E-2</v>
      </c>
      <c r="DP182" s="193">
        <f t="shared" si="505"/>
        <v>5.4420910738841206E-2</v>
      </c>
      <c r="DQ182" s="193">
        <f t="shared" si="505"/>
        <v>0</v>
      </c>
      <c r="DR182" s="193">
        <f t="shared" si="505"/>
        <v>0</v>
      </c>
      <c r="DS182" s="252">
        <f t="shared" si="505"/>
        <v>2.1248424633524736E-3</v>
      </c>
      <c r="DV182" s="451"/>
      <c r="DW182" s="130" t="s">
        <v>22</v>
      </c>
      <c r="DX182" s="149">
        <v>16812.364000000085</v>
      </c>
      <c r="DY182" s="150">
        <v>10598.144000000008</v>
      </c>
      <c r="DZ182" s="151">
        <v>5558.6789999999919</v>
      </c>
      <c r="EA182" s="152">
        <v>5376.7470000000003</v>
      </c>
      <c r="EB182" s="153">
        <v>5376.7470000000003</v>
      </c>
      <c r="EC182" s="153">
        <v>0</v>
      </c>
      <c r="ED182" s="154">
        <v>181.98099999999988</v>
      </c>
      <c r="EE182" s="155">
        <v>181.98099999999988</v>
      </c>
      <c r="EF182" s="155">
        <v>0</v>
      </c>
      <c r="EG182" s="155">
        <v>0</v>
      </c>
      <c r="EH182" s="267">
        <v>0</v>
      </c>
      <c r="EI182" s="260">
        <f t="shared" si="506"/>
        <v>0.63037797658913131</v>
      </c>
      <c r="EJ182" s="189">
        <f t="shared" si="506"/>
        <v>0.33063042175389279</v>
      </c>
      <c r="EK182" s="190">
        <f t="shared" si="506"/>
        <v>0.31980910001710483</v>
      </c>
      <c r="EL182" s="191">
        <f t="shared" si="506"/>
        <v>0.31980910001710483</v>
      </c>
      <c r="EM182" s="191">
        <f t="shared" si="506"/>
        <v>0</v>
      </c>
      <c r="EN182" s="192">
        <f t="shared" si="506"/>
        <v>1.0824236258505881E-2</v>
      </c>
      <c r="EO182" s="193">
        <f t="shared" si="506"/>
        <v>1.0824236258505881E-2</v>
      </c>
      <c r="EP182" s="193">
        <f t="shared" si="506"/>
        <v>0</v>
      </c>
      <c r="EQ182" s="193">
        <f t="shared" si="506"/>
        <v>0</v>
      </c>
      <c r="ER182" s="252">
        <f t="shared" si="506"/>
        <v>0</v>
      </c>
    </row>
    <row r="183" spans="1:148">
      <c r="A183" s="448"/>
      <c r="B183" s="131" t="s">
        <v>23</v>
      </c>
      <c r="C183" s="156">
        <v>1066298.7720000378</v>
      </c>
      <c r="D183" s="157">
        <v>911554.29500005825</v>
      </c>
      <c r="E183" s="158">
        <v>148032.63500000015</v>
      </c>
      <c r="F183" s="159">
        <v>94736.927999999549</v>
      </c>
      <c r="G183" s="160">
        <v>94736.927999999549</v>
      </c>
      <c r="H183" s="160">
        <v>0</v>
      </c>
      <c r="I183" s="161">
        <v>53296.095999999343</v>
      </c>
      <c r="J183" s="162">
        <v>53296.095999999343</v>
      </c>
      <c r="K183" s="162">
        <v>0</v>
      </c>
      <c r="L183" s="162">
        <v>0</v>
      </c>
      <c r="M183" s="268">
        <v>525.28899999999965</v>
      </c>
      <c r="N183" s="261">
        <f t="shared" si="465"/>
        <v>0.85487699970831998</v>
      </c>
      <c r="O183" s="194">
        <f t="shared" si="466"/>
        <v>0.1388284774278957</v>
      </c>
      <c r="P183" s="195">
        <f t="shared" si="467"/>
        <v>8.8846513273482586E-2</v>
      </c>
      <c r="Q183" s="196">
        <f t="shared" si="468"/>
        <v>8.8846513273482586E-2</v>
      </c>
      <c r="R183" s="196">
        <f t="shared" si="469"/>
        <v>0</v>
      </c>
      <c r="S183" s="197">
        <f t="shared" si="470"/>
        <v>4.9982328967736495E-2</v>
      </c>
      <c r="T183" s="198">
        <f t="shared" si="471"/>
        <v>4.9982328967736495E-2</v>
      </c>
      <c r="U183" s="198">
        <f t="shared" si="472"/>
        <v>0</v>
      </c>
      <c r="V183" s="198">
        <f t="shared" si="473"/>
        <v>0</v>
      </c>
      <c r="W183" s="253">
        <f t="shared" si="474"/>
        <v>4.9262834563217615E-4</v>
      </c>
      <c r="Z183" s="448"/>
      <c r="AA183" s="131" t="s">
        <v>23</v>
      </c>
      <c r="AB183" s="156">
        <v>869968.61300002609</v>
      </c>
      <c r="AC183" s="157">
        <v>777897.29500002984</v>
      </c>
      <c r="AD183" s="158">
        <v>87929.237000000037</v>
      </c>
      <c r="AE183" s="159">
        <v>39800.859999999913</v>
      </c>
      <c r="AF183" s="160">
        <v>39800.859999999913</v>
      </c>
      <c r="AG183" s="160">
        <v>0</v>
      </c>
      <c r="AH183" s="161">
        <v>48128.538999999735</v>
      </c>
      <c r="AI183" s="162">
        <v>48128.538999999735</v>
      </c>
      <c r="AJ183" s="162">
        <v>0</v>
      </c>
      <c r="AK183" s="162">
        <v>0</v>
      </c>
      <c r="AL183" s="268">
        <v>10.395</v>
      </c>
      <c r="AM183" s="261">
        <f t="shared" si="475"/>
        <v>0.89416708071513673</v>
      </c>
      <c r="AN183" s="194">
        <f t="shared" si="476"/>
        <v>0.10107173487188485</v>
      </c>
      <c r="AO183" s="195">
        <f t="shared" si="477"/>
        <v>4.574976545734153E-2</v>
      </c>
      <c r="AP183" s="196">
        <f t="shared" si="478"/>
        <v>4.574976545734153E-2</v>
      </c>
      <c r="AQ183" s="196">
        <f t="shared" si="479"/>
        <v>0</v>
      </c>
      <c r="AR183" s="197">
        <f t="shared" si="480"/>
        <v>5.5322155628157461E-2</v>
      </c>
      <c r="AS183" s="198">
        <f t="shared" si="481"/>
        <v>5.5322155628157461E-2</v>
      </c>
      <c r="AT183" s="198">
        <f t="shared" si="482"/>
        <v>0</v>
      </c>
      <c r="AU183" s="198">
        <f t="shared" si="483"/>
        <v>0</v>
      </c>
      <c r="AV183" s="253">
        <f t="shared" si="484"/>
        <v>1.1948706935706068E-5</v>
      </c>
      <c r="AY183" s="448"/>
      <c r="AZ183" s="131" t="s">
        <v>23</v>
      </c>
      <c r="BA183" s="156">
        <v>196330.15900000054</v>
      </c>
      <c r="BB183" s="157">
        <v>133656.9999999982</v>
      </c>
      <c r="BC183" s="158">
        <v>60103.397999999666</v>
      </c>
      <c r="BD183" s="159">
        <v>54936.06799999973</v>
      </c>
      <c r="BE183" s="160">
        <v>54936.06799999973</v>
      </c>
      <c r="BF183" s="160">
        <v>0</v>
      </c>
      <c r="BG183" s="161">
        <v>5167.5570000000098</v>
      </c>
      <c r="BH183" s="162">
        <v>5167.5570000000098</v>
      </c>
      <c r="BI183" s="162">
        <v>0</v>
      </c>
      <c r="BJ183" s="162">
        <v>0</v>
      </c>
      <c r="BK183" s="268">
        <v>514.89399999999966</v>
      </c>
      <c r="BL183" s="261">
        <f t="shared" si="485"/>
        <v>0.6807767114373795</v>
      </c>
      <c r="BM183" s="194">
        <f t="shared" si="486"/>
        <v>0.30613431123437079</v>
      </c>
      <c r="BN183" s="195">
        <f t="shared" si="487"/>
        <v>0.27981471761554261</v>
      </c>
      <c r="BO183" s="196">
        <f t="shared" si="488"/>
        <v>0.27981471761554261</v>
      </c>
      <c r="BP183" s="196">
        <f t="shared" si="489"/>
        <v>0</v>
      </c>
      <c r="BQ183" s="197">
        <f t="shared" si="490"/>
        <v>2.6320749834466316E-2</v>
      </c>
      <c r="BR183" s="198">
        <f t="shared" si="491"/>
        <v>2.6320749834466316E-2</v>
      </c>
      <c r="BS183" s="198">
        <f t="shared" si="492"/>
        <v>0</v>
      </c>
      <c r="BT183" s="198">
        <f t="shared" si="493"/>
        <v>0</v>
      </c>
      <c r="BU183" s="253">
        <f t="shared" si="494"/>
        <v>2.6225924871786928E-3</v>
      </c>
      <c r="BX183" s="448"/>
      <c r="BY183" s="131" t="s">
        <v>23</v>
      </c>
      <c r="BZ183" s="156">
        <v>90784.53000000013</v>
      </c>
      <c r="CA183" s="157">
        <v>83401.593000001405</v>
      </c>
      <c r="CB183" s="158">
        <v>6206.0840000000107</v>
      </c>
      <c r="CC183" s="159">
        <v>3432.8450000000071</v>
      </c>
      <c r="CD183" s="160">
        <v>3432.8450000000071</v>
      </c>
      <c r="CE183" s="160">
        <v>0</v>
      </c>
      <c r="CF183" s="161">
        <v>2773.261999999992</v>
      </c>
      <c r="CG183" s="162">
        <v>2773.261999999992</v>
      </c>
      <c r="CH183" s="162">
        <v>0</v>
      </c>
      <c r="CI183" s="162">
        <v>0</v>
      </c>
      <c r="CJ183" s="268">
        <v>160.869</v>
      </c>
      <c r="CK183" s="261">
        <f t="shared" si="495"/>
        <v>0.91867626565893201</v>
      </c>
      <c r="CL183" s="194">
        <f t="shared" si="496"/>
        <v>6.8360589629092111E-2</v>
      </c>
      <c r="CM183" s="195">
        <f t="shared" si="497"/>
        <v>3.7813105382602102E-2</v>
      </c>
      <c r="CN183" s="196">
        <f t="shared" si="498"/>
        <v>3.7813105382602102E-2</v>
      </c>
      <c r="CO183" s="196">
        <f t="shared" si="499"/>
        <v>0</v>
      </c>
      <c r="CP183" s="197">
        <f t="shared" si="500"/>
        <v>3.0547737593618517E-2</v>
      </c>
      <c r="CQ183" s="198">
        <f t="shared" si="501"/>
        <v>3.0547737593618517E-2</v>
      </c>
      <c r="CR183" s="198">
        <f t="shared" si="502"/>
        <v>0</v>
      </c>
      <c r="CS183" s="198">
        <f t="shared" si="503"/>
        <v>0</v>
      </c>
      <c r="CT183" s="253">
        <f t="shared" si="504"/>
        <v>1.7719869233227266E-3</v>
      </c>
      <c r="CW183" s="451"/>
      <c r="CX183" s="131" t="s">
        <v>23</v>
      </c>
      <c r="CY183" s="156">
        <v>76853.365999997506</v>
      </c>
      <c r="CZ183" s="157">
        <v>71978.578999998383</v>
      </c>
      <c r="DA183" s="158">
        <v>4393.912000000013</v>
      </c>
      <c r="DB183" s="159">
        <v>1725.1929999999995</v>
      </c>
      <c r="DC183" s="160">
        <v>1725.1929999999995</v>
      </c>
      <c r="DD183" s="160">
        <v>0</v>
      </c>
      <c r="DE183" s="161">
        <v>2668.7189999999919</v>
      </c>
      <c r="DF183" s="162">
        <v>2668.7189999999919</v>
      </c>
      <c r="DG183" s="162">
        <v>0</v>
      </c>
      <c r="DH183" s="162">
        <v>0</v>
      </c>
      <c r="DI183" s="268">
        <v>114.96</v>
      </c>
      <c r="DJ183" s="261">
        <f t="shared" si="505"/>
        <v>0.93657028632943307</v>
      </c>
      <c r="DK183" s="194">
        <f t="shared" si="505"/>
        <v>5.7172668273243306E-2</v>
      </c>
      <c r="DL183" s="195">
        <f t="shared" si="505"/>
        <v>2.2447852186461885E-2</v>
      </c>
      <c r="DM183" s="196">
        <f t="shared" si="505"/>
        <v>2.2447852186461885E-2</v>
      </c>
      <c r="DN183" s="196">
        <f t="shared" si="505"/>
        <v>0</v>
      </c>
      <c r="DO183" s="197">
        <f t="shared" si="505"/>
        <v>3.4724816086781136E-2</v>
      </c>
      <c r="DP183" s="198">
        <f t="shared" si="505"/>
        <v>3.4724816086781136E-2</v>
      </c>
      <c r="DQ183" s="198">
        <f t="shared" si="505"/>
        <v>0</v>
      </c>
      <c r="DR183" s="198">
        <f t="shared" si="505"/>
        <v>0</v>
      </c>
      <c r="DS183" s="253">
        <f t="shared" si="505"/>
        <v>1.4958355890359275E-3</v>
      </c>
      <c r="DV183" s="451"/>
      <c r="DW183" s="131" t="s">
        <v>23</v>
      </c>
      <c r="DX183" s="156">
        <v>13931.164000000041</v>
      </c>
      <c r="DY183" s="157">
        <v>11423.014000000028</v>
      </c>
      <c r="DZ183" s="158">
        <v>1812.1720000000021</v>
      </c>
      <c r="EA183" s="159">
        <v>1707.6520000000019</v>
      </c>
      <c r="EB183" s="160">
        <v>1707.6520000000019</v>
      </c>
      <c r="EC183" s="160">
        <v>0</v>
      </c>
      <c r="ED183" s="161">
        <v>104.54300000000008</v>
      </c>
      <c r="EE183" s="162">
        <v>104.54300000000008</v>
      </c>
      <c r="EF183" s="162">
        <v>0</v>
      </c>
      <c r="EG183" s="162">
        <v>0</v>
      </c>
      <c r="EH183" s="268">
        <v>45.909000000000006</v>
      </c>
      <c r="EI183" s="261">
        <f t="shared" si="506"/>
        <v>0.81996120352900836</v>
      </c>
      <c r="EJ183" s="194">
        <f t="shared" si="506"/>
        <v>0.13008044410359371</v>
      </c>
      <c r="EK183" s="195">
        <f t="shared" si="506"/>
        <v>0.12257784058819471</v>
      </c>
      <c r="EL183" s="196">
        <f t="shared" si="506"/>
        <v>0.12257784058819471</v>
      </c>
      <c r="EM183" s="196">
        <f t="shared" si="506"/>
        <v>0</v>
      </c>
      <c r="EN183" s="197">
        <f t="shared" si="506"/>
        <v>7.5042544901488322E-3</v>
      </c>
      <c r="EO183" s="198">
        <f t="shared" si="506"/>
        <v>7.5042544901488322E-3</v>
      </c>
      <c r="EP183" s="198">
        <f t="shared" si="506"/>
        <v>0</v>
      </c>
      <c r="EQ183" s="198">
        <f t="shared" si="506"/>
        <v>0</v>
      </c>
      <c r="ER183" s="253">
        <f t="shared" si="506"/>
        <v>3.295417382208685E-3</v>
      </c>
    </row>
    <row r="184" spans="1:148">
      <c r="A184" s="448"/>
      <c r="B184" s="132" t="s">
        <v>24</v>
      </c>
      <c r="C184" s="163">
        <f t="shared" ref="C184:M184" si="519">IF(COUNT(C181:C183)=0,"",SUM(C181:C183))</f>
        <v>3311101.7880000677</v>
      </c>
      <c r="D184" s="164">
        <f t="shared" si="519"/>
        <v>2641102.4790000878</v>
      </c>
      <c r="E184" s="165">
        <f t="shared" si="519"/>
        <v>643993.9729999972</v>
      </c>
      <c r="F184" s="166">
        <f t="shared" si="519"/>
        <v>500629.37499999825</v>
      </c>
      <c r="G184" s="167">
        <f t="shared" si="519"/>
        <v>500142.42799999786</v>
      </c>
      <c r="H184" s="167">
        <f t="shared" si="519"/>
        <v>486.94699999999995</v>
      </c>
      <c r="I184" s="168">
        <f t="shared" si="519"/>
        <v>143366.36499999944</v>
      </c>
      <c r="J184" s="169">
        <f t="shared" si="519"/>
        <v>143291.9769999994</v>
      </c>
      <c r="K184" s="169">
        <f t="shared" si="519"/>
        <v>74.420000000000059</v>
      </c>
      <c r="L184" s="169">
        <f t="shared" si="519"/>
        <v>0</v>
      </c>
      <c r="M184" s="269">
        <f t="shared" si="519"/>
        <v>1954.5599999999954</v>
      </c>
      <c r="N184" s="262">
        <f t="shared" si="465"/>
        <v>0.7976506456466671</v>
      </c>
      <c r="O184" s="199">
        <f t="shared" si="466"/>
        <v>0.19449537170192971</v>
      </c>
      <c r="P184" s="200">
        <f t="shared" si="467"/>
        <v>0.15119721683409271</v>
      </c>
      <c r="Q184" s="201">
        <f t="shared" si="468"/>
        <v>0.15105015188979978</v>
      </c>
      <c r="R184" s="201">
        <f t="shared" si="469"/>
        <v>1.4706494429279381E-4</v>
      </c>
      <c r="S184" s="202">
        <f t="shared" si="470"/>
        <v>4.3298688527057899E-2</v>
      </c>
      <c r="T184" s="203">
        <f t="shared" si="471"/>
        <v>4.327622228930296E-2</v>
      </c>
      <c r="U184" s="203">
        <f t="shared" si="472"/>
        <v>2.2475902211677503E-5</v>
      </c>
      <c r="V184" s="203">
        <f t="shared" si="473"/>
        <v>0</v>
      </c>
      <c r="W184" s="254">
        <f t="shared" si="474"/>
        <v>5.9030501782929648E-4</v>
      </c>
      <c r="Z184" s="448"/>
      <c r="AA184" s="132" t="s">
        <v>24</v>
      </c>
      <c r="AB184" s="163">
        <f t="shared" ref="AB184:AL184" si="520">IF(COUNT(AB181:AB183)=0,"",SUM(AB181:AB183))</f>
        <v>2656954.894000059</v>
      </c>
      <c r="AC184" s="164">
        <f t="shared" si="520"/>
        <v>2248227.3600000404</v>
      </c>
      <c r="AD184" s="165">
        <f t="shared" si="520"/>
        <v>392143.15699999873</v>
      </c>
      <c r="AE184" s="166">
        <f t="shared" si="520"/>
        <v>263980.29199999582</v>
      </c>
      <c r="AF184" s="167">
        <f t="shared" si="520"/>
        <v>263974.53399999585</v>
      </c>
      <c r="AG184" s="167">
        <f t="shared" si="520"/>
        <v>5.758</v>
      </c>
      <c r="AH184" s="168">
        <f t="shared" si="520"/>
        <v>128163.78899999987</v>
      </c>
      <c r="AI184" s="169">
        <f t="shared" si="520"/>
        <v>128089.40099999984</v>
      </c>
      <c r="AJ184" s="169">
        <f t="shared" si="520"/>
        <v>74.420000000000059</v>
      </c>
      <c r="AK184" s="169">
        <f t="shared" si="520"/>
        <v>0</v>
      </c>
      <c r="AL184" s="269">
        <f t="shared" si="520"/>
        <v>167.97100000000003</v>
      </c>
      <c r="AM184" s="262">
        <f t="shared" si="475"/>
        <v>0.8461669278153694</v>
      </c>
      <c r="AN184" s="199">
        <f t="shared" si="476"/>
        <v>0.14759119843755616</v>
      </c>
      <c r="AO184" s="200">
        <f t="shared" si="477"/>
        <v>9.9354449936698841E-2</v>
      </c>
      <c r="AP184" s="201">
        <f t="shared" si="478"/>
        <v>9.935228279415044E-2</v>
      </c>
      <c r="AQ184" s="201">
        <f t="shared" si="479"/>
        <v>2.1671425484123676E-6</v>
      </c>
      <c r="AR184" s="202">
        <f t="shared" si="480"/>
        <v>4.8237096267392268E-2</v>
      </c>
      <c r="AS184" s="203">
        <f t="shared" si="481"/>
        <v>4.8209098803013779E-2</v>
      </c>
      <c r="AT184" s="203">
        <f t="shared" si="482"/>
        <v>2.8009508241203286E-5</v>
      </c>
      <c r="AU184" s="203">
        <f t="shared" si="483"/>
        <v>0</v>
      </c>
      <c r="AV184" s="254">
        <f t="shared" si="484"/>
        <v>6.3219364536188581E-5</v>
      </c>
      <c r="AY184" s="448"/>
      <c r="AZ184" s="132" t="s">
        <v>24</v>
      </c>
      <c r="BA184" s="163">
        <f t="shared" ref="BA184:BK184" si="521">IF(COUNT(BA181:BA183)=0,"",SUM(BA181:BA183))</f>
        <v>654146.89399999217</v>
      </c>
      <c r="BB184" s="164">
        <f t="shared" si="521"/>
        <v>392875.11899999814</v>
      </c>
      <c r="BC184" s="165">
        <f t="shared" si="521"/>
        <v>251850.81599999758</v>
      </c>
      <c r="BD184" s="166">
        <f t="shared" si="521"/>
        <v>236649.08299999824</v>
      </c>
      <c r="BE184" s="167">
        <f t="shared" si="521"/>
        <v>236167.89399999817</v>
      </c>
      <c r="BF184" s="167">
        <f t="shared" si="521"/>
        <v>481.18899999999991</v>
      </c>
      <c r="BG184" s="168">
        <f t="shared" si="521"/>
        <v>15202.576000000025</v>
      </c>
      <c r="BH184" s="169">
        <f t="shared" si="521"/>
        <v>15202.576000000025</v>
      </c>
      <c r="BI184" s="169">
        <f t="shared" si="521"/>
        <v>0</v>
      </c>
      <c r="BJ184" s="169">
        <f t="shared" si="521"/>
        <v>0</v>
      </c>
      <c r="BK184" s="269">
        <f t="shared" si="521"/>
        <v>1786.5889999999999</v>
      </c>
      <c r="BL184" s="262">
        <f t="shared" si="485"/>
        <v>0.60059158363901499</v>
      </c>
      <c r="BM184" s="199">
        <f t="shared" si="486"/>
        <v>0.38500651506571332</v>
      </c>
      <c r="BN184" s="200">
        <f t="shared" si="487"/>
        <v>0.36176749468751751</v>
      </c>
      <c r="BO184" s="201">
        <f t="shared" si="488"/>
        <v>0.36103189691213455</v>
      </c>
      <c r="BP184" s="201">
        <f t="shared" si="489"/>
        <v>7.3559777538285715E-4</v>
      </c>
      <c r="BQ184" s="202">
        <f t="shared" si="490"/>
        <v>2.3240309079569223E-2</v>
      </c>
      <c r="BR184" s="203">
        <f t="shared" si="491"/>
        <v>2.3240309079569223E-2</v>
      </c>
      <c r="BS184" s="203">
        <f t="shared" si="492"/>
        <v>0</v>
      </c>
      <c r="BT184" s="203">
        <f t="shared" si="493"/>
        <v>0</v>
      </c>
      <c r="BU184" s="254">
        <f t="shared" si="494"/>
        <v>2.731174016703382E-3</v>
      </c>
      <c r="BX184" s="448"/>
      <c r="BY184" s="132" t="s">
        <v>24</v>
      </c>
      <c r="BZ184" s="163">
        <f t="shared" ref="BZ184:CJ184" si="522">IF(COUNT(BZ181:BZ183)=0,"",SUM(BZ181:BZ183))</f>
        <v>360074.31100000167</v>
      </c>
      <c r="CA184" s="164">
        <f t="shared" si="522"/>
        <v>330145.79800000467</v>
      </c>
      <c r="CB184" s="165">
        <f t="shared" si="522"/>
        <v>26211.835000000145</v>
      </c>
      <c r="CC184" s="166">
        <f t="shared" si="522"/>
        <v>15326.946000000016</v>
      </c>
      <c r="CD184" s="167">
        <f t="shared" si="522"/>
        <v>15324.075000000013</v>
      </c>
      <c r="CE184" s="167">
        <f t="shared" si="522"/>
        <v>2.8710000000000004</v>
      </c>
      <c r="CF184" s="168">
        <f t="shared" si="522"/>
        <v>10884.979000000019</v>
      </c>
      <c r="CG184" s="169">
        <f t="shared" si="522"/>
        <v>10884.979000000019</v>
      </c>
      <c r="CH184" s="169">
        <f t="shared" si="522"/>
        <v>0</v>
      </c>
      <c r="CI184" s="169">
        <f t="shared" si="522"/>
        <v>0</v>
      </c>
      <c r="CJ184" s="269">
        <f t="shared" si="522"/>
        <v>496.49099999999999</v>
      </c>
      <c r="CK184" s="262">
        <f t="shared" si="495"/>
        <v>0.91688239875574773</v>
      </c>
      <c r="CL184" s="199">
        <f t="shared" si="496"/>
        <v>7.2795626345029715E-2</v>
      </c>
      <c r="CM184" s="200">
        <f t="shared" si="497"/>
        <v>4.2566063536812394E-2</v>
      </c>
      <c r="CN184" s="201">
        <f t="shared" si="498"/>
        <v>4.2558090182667714E-2</v>
      </c>
      <c r="CO184" s="201">
        <f t="shared" si="499"/>
        <v>7.9733541446670624E-6</v>
      </c>
      <c r="CP184" s="202">
        <f t="shared" si="500"/>
        <v>3.0229812756622808E-2</v>
      </c>
      <c r="CQ184" s="203">
        <f t="shared" si="501"/>
        <v>3.0229812756622808E-2</v>
      </c>
      <c r="CR184" s="203">
        <f t="shared" si="502"/>
        <v>0</v>
      </c>
      <c r="CS184" s="203">
        <f t="shared" si="503"/>
        <v>0</v>
      </c>
      <c r="CT184" s="254">
        <f t="shared" si="504"/>
        <v>1.3788570437617187E-3</v>
      </c>
      <c r="CW184" s="451"/>
      <c r="CX184" s="132" t="s">
        <v>24</v>
      </c>
      <c r="CY184" s="163">
        <f t="shared" ref="CY184:DI184" si="523">IF(COUNT(CY181:CY183)=0,"",SUM(CY181:CY183))</f>
        <v>311746.85599999863</v>
      </c>
      <c r="CZ184" s="164">
        <f t="shared" si="523"/>
        <v>294142.22099999903</v>
      </c>
      <c r="DA184" s="165">
        <f t="shared" si="523"/>
        <v>15541.345000000061</v>
      </c>
      <c r="DB184" s="166">
        <f t="shared" si="523"/>
        <v>5026.2180000000017</v>
      </c>
      <c r="DC184" s="167">
        <f t="shared" si="523"/>
        <v>5023.3470000000016</v>
      </c>
      <c r="DD184" s="167">
        <f t="shared" si="523"/>
        <v>2.8710000000000004</v>
      </c>
      <c r="DE184" s="168">
        <f t="shared" si="523"/>
        <v>10515.14500000001</v>
      </c>
      <c r="DF184" s="169">
        <f t="shared" si="523"/>
        <v>10515.14500000001</v>
      </c>
      <c r="DG184" s="169">
        <f t="shared" si="523"/>
        <v>0</v>
      </c>
      <c r="DH184" s="169">
        <f t="shared" si="523"/>
        <v>0</v>
      </c>
      <c r="DI184" s="269">
        <f t="shared" si="523"/>
        <v>412.75199999999995</v>
      </c>
      <c r="DJ184" s="262">
        <f t="shared" si="505"/>
        <v>0.94352906962436323</v>
      </c>
      <c r="DK184" s="199">
        <f t="shared" si="505"/>
        <v>4.9852451438997449E-2</v>
      </c>
      <c r="DL184" s="200">
        <f t="shared" si="505"/>
        <v>1.6122754418411916E-2</v>
      </c>
      <c r="DM184" s="201">
        <f t="shared" si="505"/>
        <v>1.6113545023209549E-2</v>
      </c>
      <c r="DN184" s="201">
        <f t="shared" si="505"/>
        <v>9.2093952023689799E-6</v>
      </c>
      <c r="DO184" s="202">
        <f t="shared" si="505"/>
        <v>3.3729754759740244E-2</v>
      </c>
      <c r="DP184" s="203">
        <f t="shared" si="505"/>
        <v>3.3729754759740244E-2</v>
      </c>
      <c r="DQ184" s="203">
        <f t="shared" si="505"/>
        <v>0</v>
      </c>
      <c r="DR184" s="203">
        <f t="shared" si="505"/>
        <v>0</v>
      </c>
      <c r="DS184" s="254">
        <f t="shared" si="505"/>
        <v>1.3239973140258445E-3</v>
      </c>
      <c r="DV184" s="451"/>
      <c r="DW184" s="132" t="s">
        <v>24</v>
      </c>
      <c r="DX184" s="163">
        <f t="shared" ref="DX184:EH184" si="524">IF(COUNT(DX181:DX183)=0,"",SUM(DX181:DX183))</f>
        <v>48327.455000000227</v>
      </c>
      <c r="DY184" s="164">
        <f t="shared" si="524"/>
        <v>36003.577000000034</v>
      </c>
      <c r="DZ184" s="165">
        <f t="shared" si="524"/>
        <v>10670.489999999993</v>
      </c>
      <c r="EA184" s="166">
        <f t="shared" si="524"/>
        <v>10300.727999999999</v>
      </c>
      <c r="EB184" s="167">
        <f t="shared" si="524"/>
        <v>10300.727999999999</v>
      </c>
      <c r="EC184" s="167">
        <f t="shared" si="524"/>
        <v>0</v>
      </c>
      <c r="ED184" s="168">
        <f t="shared" si="524"/>
        <v>369.83399999999995</v>
      </c>
      <c r="EE184" s="169">
        <f t="shared" si="524"/>
        <v>369.83399999999995</v>
      </c>
      <c r="EF184" s="169">
        <f t="shared" si="524"/>
        <v>0</v>
      </c>
      <c r="EG184" s="169">
        <f t="shared" si="524"/>
        <v>0</v>
      </c>
      <c r="EH184" s="269">
        <f t="shared" si="524"/>
        <v>83.739000000000004</v>
      </c>
      <c r="EI184" s="262">
        <f t="shared" si="506"/>
        <v>0.74499219956854468</v>
      </c>
      <c r="EJ184" s="199">
        <f t="shared" si="506"/>
        <v>0.22079561193528488</v>
      </c>
      <c r="EK184" s="200">
        <f t="shared" si="506"/>
        <v>0.2131444331177785</v>
      </c>
      <c r="EL184" s="201">
        <f t="shared" si="506"/>
        <v>0.2131444331177785</v>
      </c>
      <c r="EM184" s="201">
        <f t="shared" si="506"/>
        <v>0</v>
      </c>
      <c r="EN184" s="202">
        <f t="shared" si="506"/>
        <v>7.6526686538738323E-3</v>
      </c>
      <c r="EO184" s="203">
        <f t="shared" si="506"/>
        <v>7.6526686538738323E-3</v>
      </c>
      <c r="EP184" s="203">
        <f t="shared" si="506"/>
        <v>0</v>
      </c>
      <c r="EQ184" s="203">
        <f t="shared" si="506"/>
        <v>0</v>
      </c>
      <c r="ER184" s="254">
        <f t="shared" si="506"/>
        <v>1.732741771732023E-3</v>
      </c>
    </row>
    <row r="185" spans="1:148">
      <c r="A185" s="448"/>
      <c r="B185" s="129" t="s">
        <v>25</v>
      </c>
      <c r="C185" s="170">
        <v>1419199.4139999964</v>
      </c>
      <c r="D185" s="171">
        <v>1221363.7359999833</v>
      </c>
      <c r="E185" s="172">
        <v>189440.52599999701</v>
      </c>
      <c r="F185" s="173">
        <v>140314.65599999987</v>
      </c>
      <c r="G185" s="174">
        <v>140314.65599999987</v>
      </c>
      <c r="H185" s="174">
        <v>0</v>
      </c>
      <c r="I185" s="175">
        <v>49126.457000000097</v>
      </c>
      <c r="J185" s="176">
        <v>49118.891000000112</v>
      </c>
      <c r="K185" s="176">
        <v>7.5619999999999994</v>
      </c>
      <c r="L185" s="176">
        <v>0</v>
      </c>
      <c r="M185" s="270">
        <v>1016.4619999999996</v>
      </c>
      <c r="N185" s="263">
        <f t="shared" si="465"/>
        <v>0.86060050754783246</v>
      </c>
      <c r="O185" s="204">
        <f t="shared" si="466"/>
        <v>0.13348407851019412</v>
      </c>
      <c r="P185" s="205">
        <f t="shared" si="467"/>
        <v>9.8868879606231447E-2</v>
      </c>
      <c r="Q185" s="206">
        <f t="shared" si="468"/>
        <v>9.8868879606231447E-2</v>
      </c>
      <c r="R185" s="206">
        <f t="shared" si="469"/>
        <v>0</v>
      </c>
      <c r="S185" s="207">
        <f t="shared" si="470"/>
        <v>3.4615612517438811E-2</v>
      </c>
      <c r="T185" s="208">
        <f t="shared" si="471"/>
        <v>3.4610281342745984E-2</v>
      </c>
      <c r="U185" s="208">
        <f t="shared" si="472"/>
        <v>5.3283562023793359E-6</v>
      </c>
      <c r="V185" s="208">
        <f t="shared" si="473"/>
        <v>0</v>
      </c>
      <c r="W185" s="255">
        <f t="shared" si="474"/>
        <v>7.1622211084143128E-4</v>
      </c>
      <c r="Z185" s="448"/>
      <c r="AA185" s="129" t="s">
        <v>25</v>
      </c>
      <c r="AB185" s="170">
        <v>1139345.1220000165</v>
      </c>
      <c r="AC185" s="171">
        <v>1005480.2400000195</v>
      </c>
      <c r="AD185" s="172">
        <v>127920.9199999992</v>
      </c>
      <c r="AE185" s="173">
        <v>89085.110999999859</v>
      </c>
      <c r="AF185" s="174">
        <v>89085.110999999859</v>
      </c>
      <c r="AG185" s="174">
        <v>0</v>
      </c>
      <c r="AH185" s="175">
        <v>38836.126000000237</v>
      </c>
      <c r="AI185" s="176">
        <v>38828.56000000026</v>
      </c>
      <c r="AJ185" s="176">
        <v>7.5619999999999994</v>
      </c>
      <c r="AK185" s="176">
        <v>0</v>
      </c>
      <c r="AL185" s="270">
        <v>870.40399999999988</v>
      </c>
      <c r="AM185" s="263">
        <f t="shared" si="475"/>
        <v>0.88250717064114048</v>
      </c>
      <c r="AN185" s="204">
        <f t="shared" si="476"/>
        <v>0.11227583067670109</v>
      </c>
      <c r="AO185" s="205">
        <f t="shared" si="477"/>
        <v>7.8189750655726739E-2</v>
      </c>
      <c r="AP185" s="206">
        <f t="shared" si="478"/>
        <v>7.8189750655726739E-2</v>
      </c>
      <c r="AQ185" s="206">
        <f t="shared" si="479"/>
        <v>0</v>
      </c>
      <c r="AR185" s="207">
        <f t="shared" si="480"/>
        <v>3.4086358250981018E-2</v>
      </c>
      <c r="AS185" s="208">
        <f t="shared" si="481"/>
        <v>3.4079717594121317E-2</v>
      </c>
      <c r="AT185" s="208">
        <f t="shared" si="482"/>
        <v>6.6371460710040144E-6</v>
      </c>
      <c r="AU185" s="208">
        <f t="shared" si="483"/>
        <v>0</v>
      </c>
      <c r="AV185" s="255">
        <f t="shared" si="484"/>
        <v>7.639511357823563E-4</v>
      </c>
      <c r="AY185" s="448"/>
      <c r="AZ185" s="129" t="s">
        <v>25</v>
      </c>
      <c r="BA185" s="170">
        <v>279854.29199998529</v>
      </c>
      <c r="BB185" s="171">
        <v>215883.49599999285</v>
      </c>
      <c r="BC185" s="172">
        <v>61519.606000000291</v>
      </c>
      <c r="BD185" s="173">
        <v>51229.545000000187</v>
      </c>
      <c r="BE185" s="174">
        <v>51229.545000000187</v>
      </c>
      <c r="BF185" s="174">
        <v>0</v>
      </c>
      <c r="BG185" s="175">
        <v>10290.331000000042</v>
      </c>
      <c r="BH185" s="176">
        <v>10290.331000000042</v>
      </c>
      <c r="BI185" s="176">
        <v>0</v>
      </c>
      <c r="BJ185" s="176">
        <v>0</v>
      </c>
      <c r="BK185" s="270">
        <v>146.05799999999999</v>
      </c>
      <c r="BL185" s="263">
        <f t="shared" si="485"/>
        <v>0.77141391849728791</v>
      </c>
      <c r="BM185" s="204">
        <f t="shared" si="486"/>
        <v>0.21982727354420395</v>
      </c>
      <c r="BN185" s="205">
        <f t="shared" si="487"/>
        <v>0.18305792144150099</v>
      </c>
      <c r="BO185" s="206">
        <f t="shared" si="488"/>
        <v>0.18305792144150099</v>
      </c>
      <c r="BP185" s="206">
        <f t="shared" si="489"/>
        <v>0</v>
      </c>
      <c r="BQ185" s="207">
        <f t="shared" si="490"/>
        <v>3.6770316890478785E-2</v>
      </c>
      <c r="BR185" s="208">
        <f t="shared" si="491"/>
        <v>3.6770316890478785E-2</v>
      </c>
      <c r="BS185" s="208">
        <f t="shared" si="492"/>
        <v>0</v>
      </c>
      <c r="BT185" s="208">
        <f t="shared" si="493"/>
        <v>0</v>
      </c>
      <c r="BU185" s="255">
        <f t="shared" si="494"/>
        <v>5.2190730739269013E-4</v>
      </c>
      <c r="BX185" s="448"/>
      <c r="BY185" s="129" t="s">
        <v>25</v>
      </c>
      <c r="BZ185" s="170">
        <v>63308.069999991705</v>
      </c>
      <c r="CA185" s="171">
        <v>59482.547999991548</v>
      </c>
      <c r="CB185" s="172">
        <v>2968.3990000000235</v>
      </c>
      <c r="CC185" s="173">
        <v>1157.5749999999978</v>
      </c>
      <c r="CD185" s="174">
        <v>1156.2239999999977</v>
      </c>
      <c r="CE185" s="174">
        <v>1.351</v>
      </c>
      <c r="CF185" s="175">
        <v>1810.8579999999909</v>
      </c>
      <c r="CG185" s="176">
        <v>1810.8579999999909</v>
      </c>
      <c r="CH185" s="176">
        <v>0</v>
      </c>
      <c r="CI185" s="176">
        <v>0</v>
      </c>
      <c r="CJ185" s="270">
        <v>31.178000000000004</v>
      </c>
      <c r="CK185" s="263">
        <f t="shared" si="495"/>
        <v>0.93957291700725265</v>
      </c>
      <c r="CL185" s="204">
        <f t="shared" si="496"/>
        <v>4.6888161335520297E-2</v>
      </c>
      <c r="CM185" s="205">
        <f t="shared" si="497"/>
        <v>1.8284793707976716E-2</v>
      </c>
      <c r="CN185" s="206">
        <f t="shared" si="498"/>
        <v>1.82634536165792E-2</v>
      </c>
      <c r="CO185" s="206">
        <f t="shared" si="499"/>
        <v>2.1340091397513414E-5</v>
      </c>
      <c r="CP185" s="207">
        <f t="shared" si="500"/>
        <v>2.8603904683877239E-2</v>
      </c>
      <c r="CQ185" s="208">
        <f t="shared" si="501"/>
        <v>2.8603904683877239E-2</v>
      </c>
      <c r="CR185" s="208">
        <f t="shared" si="502"/>
        <v>0</v>
      </c>
      <c r="CS185" s="208">
        <f t="shared" si="503"/>
        <v>0</v>
      </c>
      <c r="CT185" s="255">
        <f t="shared" si="504"/>
        <v>4.9248065846904015E-4</v>
      </c>
      <c r="CW185" s="451"/>
      <c r="CX185" s="129" t="s">
        <v>25</v>
      </c>
      <c r="CY185" s="170">
        <v>54709.167999991761</v>
      </c>
      <c r="CZ185" s="171">
        <v>52597.23599999203</v>
      </c>
      <c r="DA185" s="172">
        <v>1956.4709999999939</v>
      </c>
      <c r="DB185" s="173">
        <v>313.00899999999984</v>
      </c>
      <c r="DC185" s="174">
        <v>311.65799999999979</v>
      </c>
      <c r="DD185" s="174">
        <v>1.351</v>
      </c>
      <c r="DE185" s="175">
        <v>1643.4629999999934</v>
      </c>
      <c r="DF185" s="176">
        <v>1643.4629999999934</v>
      </c>
      <c r="DG185" s="176">
        <v>0</v>
      </c>
      <c r="DH185" s="176">
        <v>0</v>
      </c>
      <c r="DI185" s="270">
        <v>31.178000000000004</v>
      </c>
      <c r="DJ185" s="263">
        <f t="shared" si="505"/>
        <v>0.96139710989572991</v>
      </c>
      <c r="DK185" s="204">
        <f t="shared" si="505"/>
        <v>3.5761300555700072E-2</v>
      </c>
      <c r="DL185" s="205">
        <f t="shared" si="505"/>
        <v>5.7213262683879053E-3</v>
      </c>
      <c r="DM185" s="206">
        <f t="shared" si="505"/>
        <v>5.69663205260308E-3</v>
      </c>
      <c r="DN185" s="206">
        <f t="shared" si="505"/>
        <v>2.4694215784824282E-5</v>
      </c>
      <c r="DO185" s="207">
        <f t="shared" si="505"/>
        <v>3.0039992565784237E-2</v>
      </c>
      <c r="DP185" s="208">
        <f t="shared" si="505"/>
        <v>3.0039992565784237E-2</v>
      </c>
      <c r="DQ185" s="208">
        <f t="shared" si="505"/>
        <v>0</v>
      </c>
      <c r="DR185" s="208">
        <f t="shared" si="505"/>
        <v>0</v>
      </c>
      <c r="DS185" s="255">
        <f t="shared" si="505"/>
        <v>5.6988620261972723E-4</v>
      </c>
      <c r="DV185" s="451"/>
      <c r="DW185" s="129" t="s">
        <v>25</v>
      </c>
      <c r="DX185" s="170">
        <v>8598.9020000000673</v>
      </c>
      <c r="DY185" s="171">
        <v>6885.3120000000172</v>
      </c>
      <c r="DZ185" s="172">
        <v>1011.9279999999981</v>
      </c>
      <c r="EA185" s="173">
        <v>844.56599999999821</v>
      </c>
      <c r="EB185" s="174">
        <v>844.56599999999821</v>
      </c>
      <c r="EC185" s="174">
        <v>0</v>
      </c>
      <c r="ED185" s="175">
        <v>167.39500000000015</v>
      </c>
      <c r="EE185" s="176">
        <v>167.39500000000015</v>
      </c>
      <c r="EF185" s="176">
        <v>0</v>
      </c>
      <c r="EG185" s="176">
        <v>0</v>
      </c>
      <c r="EH185" s="270">
        <v>0</v>
      </c>
      <c r="EI185" s="263">
        <f t="shared" si="506"/>
        <v>0.80071990586704711</v>
      </c>
      <c r="EJ185" s="204">
        <f t="shared" si="506"/>
        <v>0.11768107137399521</v>
      </c>
      <c r="EK185" s="205">
        <f t="shared" si="506"/>
        <v>9.8217888749050936E-2</v>
      </c>
      <c r="EL185" s="206">
        <f t="shared" si="506"/>
        <v>9.8217888749050936E-2</v>
      </c>
      <c r="EM185" s="206">
        <f t="shared" si="506"/>
        <v>0</v>
      </c>
      <c r="EN185" s="207">
        <f t="shared" si="506"/>
        <v>1.9467020324222657E-2</v>
      </c>
      <c r="EO185" s="208">
        <f t="shared" si="506"/>
        <v>1.9467020324222657E-2</v>
      </c>
      <c r="EP185" s="208">
        <f t="shared" si="506"/>
        <v>0</v>
      </c>
      <c r="EQ185" s="208">
        <f t="shared" si="506"/>
        <v>0</v>
      </c>
      <c r="ER185" s="255">
        <f t="shared" si="506"/>
        <v>0</v>
      </c>
    </row>
    <row r="186" spans="1:148">
      <c r="A186" s="448"/>
      <c r="B186" s="130" t="s">
        <v>26</v>
      </c>
      <c r="C186" s="149">
        <v>1178422.4059999925</v>
      </c>
      <c r="D186" s="150">
        <v>1046718.9309999865</v>
      </c>
      <c r="E186" s="151">
        <v>124509.45000000042</v>
      </c>
      <c r="F186" s="152">
        <v>75907.453000000052</v>
      </c>
      <c r="G186" s="153">
        <v>75907.453000000052</v>
      </c>
      <c r="H186" s="153">
        <v>0</v>
      </c>
      <c r="I186" s="154">
        <v>48602.554999999113</v>
      </c>
      <c r="J186" s="155">
        <v>48602.554999999113</v>
      </c>
      <c r="K186" s="155">
        <v>0</v>
      </c>
      <c r="L186" s="155">
        <v>0</v>
      </c>
      <c r="M186" s="267">
        <v>528.15</v>
      </c>
      <c r="N186" s="260">
        <f t="shared" si="465"/>
        <v>0.88823746533549286</v>
      </c>
      <c r="O186" s="189">
        <f t="shared" si="466"/>
        <v>0.10565774154161933</v>
      </c>
      <c r="P186" s="190">
        <f t="shared" si="467"/>
        <v>6.4414468541597408E-2</v>
      </c>
      <c r="Q186" s="191">
        <f t="shared" si="468"/>
        <v>6.4414468541597408E-2</v>
      </c>
      <c r="R186" s="191">
        <f t="shared" si="469"/>
        <v>0</v>
      </c>
      <c r="S186" s="192">
        <f t="shared" si="470"/>
        <v>4.1243746514439086E-2</v>
      </c>
      <c r="T186" s="193">
        <f t="shared" si="471"/>
        <v>4.1243746514439086E-2</v>
      </c>
      <c r="U186" s="193">
        <f t="shared" si="472"/>
        <v>0</v>
      </c>
      <c r="V186" s="193">
        <f t="shared" si="473"/>
        <v>0</v>
      </c>
      <c r="W186" s="252">
        <f t="shared" si="474"/>
        <v>4.4818394262609036E-4</v>
      </c>
      <c r="Z186" s="448"/>
      <c r="AA186" s="130" t="s">
        <v>26</v>
      </c>
      <c r="AB186" s="149">
        <v>958648.2639999775</v>
      </c>
      <c r="AC186" s="150">
        <v>871152.45399999456</v>
      </c>
      <c r="AD186" s="151">
        <v>82434.236000000179</v>
      </c>
      <c r="AE186" s="152">
        <v>41722.252999999902</v>
      </c>
      <c r="AF186" s="153">
        <v>41722.252999999902</v>
      </c>
      <c r="AG186" s="153">
        <v>0</v>
      </c>
      <c r="AH186" s="154">
        <v>40712.253999999331</v>
      </c>
      <c r="AI186" s="155">
        <v>40712.253999999331</v>
      </c>
      <c r="AJ186" s="155">
        <v>0</v>
      </c>
      <c r="AK186" s="155">
        <v>0</v>
      </c>
      <c r="AL186" s="267">
        <v>126.47099999999999</v>
      </c>
      <c r="AM186" s="260">
        <f t="shared" si="475"/>
        <v>0.90873001779098306</v>
      </c>
      <c r="AN186" s="189">
        <f t="shared" si="476"/>
        <v>8.5990074874847028E-2</v>
      </c>
      <c r="AO186" s="190">
        <f t="shared" si="477"/>
        <v>4.3521961669145508E-2</v>
      </c>
      <c r="AP186" s="191">
        <f t="shared" si="478"/>
        <v>4.3521961669145508E-2</v>
      </c>
      <c r="AQ186" s="191">
        <f t="shared" si="479"/>
        <v>0</v>
      </c>
      <c r="AR186" s="192">
        <f t="shared" si="480"/>
        <v>4.24683958954108E-2</v>
      </c>
      <c r="AS186" s="193">
        <f t="shared" si="481"/>
        <v>4.24683958954108E-2</v>
      </c>
      <c r="AT186" s="193">
        <f t="shared" si="482"/>
        <v>0</v>
      </c>
      <c r="AU186" s="193">
        <f t="shared" si="483"/>
        <v>0</v>
      </c>
      <c r="AV186" s="252">
        <f t="shared" si="484"/>
        <v>1.3192638504585345E-4</v>
      </c>
      <c r="AY186" s="448"/>
      <c r="AZ186" s="130" t="s">
        <v>26</v>
      </c>
      <c r="BA186" s="149">
        <v>219774.14199999924</v>
      </c>
      <c r="BB186" s="150">
        <v>175566.47699999678</v>
      </c>
      <c r="BC186" s="151">
        <v>42075.214000000218</v>
      </c>
      <c r="BD186" s="152">
        <v>34185.200000000077</v>
      </c>
      <c r="BE186" s="153">
        <v>34185.200000000077</v>
      </c>
      <c r="BF186" s="153">
        <v>0</v>
      </c>
      <c r="BG186" s="154">
        <v>7890.3010000000468</v>
      </c>
      <c r="BH186" s="155">
        <v>7890.3010000000468</v>
      </c>
      <c r="BI186" s="155">
        <v>0</v>
      </c>
      <c r="BJ186" s="155">
        <v>0</v>
      </c>
      <c r="BK186" s="267">
        <v>401.67899999999963</v>
      </c>
      <c r="BL186" s="260">
        <f t="shared" si="485"/>
        <v>0.79884956165588117</v>
      </c>
      <c r="BM186" s="189">
        <f t="shared" si="486"/>
        <v>0.19144751797051887</v>
      </c>
      <c r="BN186" s="190">
        <f t="shared" si="487"/>
        <v>0.15554696148011896</v>
      </c>
      <c r="BO186" s="191">
        <f t="shared" si="488"/>
        <v>0.15554696148011896</v>
      </c>
      <c r="BP186" s="191">
        <f t="shared" si="489"/>
        <v>0</v>
      </c>
      <c r="BQ186" s="192">
        <f t="shared" si="490"/>
        <v>3.5901862376512314E-2</v>
      </c>
      <c r="BR186" s="193">
        <f t="shared" si="491"/>
        <v>3.5901862376512314E-2</v>
      </c>
      <c r="BS186" s="193">
        <f t="shared" si="492"/>
        <v>0</v>
      </c>
      <c r="BT186" s="193">
        <f t="shared" si="493"/>
        <v>0</v>
      </c>
      <c r="BU186" s="252">
        <f t="shared" si="494"/>
        <v>1.8276899927562953E-3</v>
      </c>
      <c r="BX186" s="448"/>
      <c r="BY186" s="130" t="s">
        <v>26</v>
      </c>
      <c r="BZ186" s="149">
        <v>27137.324000001332</v>
      </c>
      <c r="CA186" s="150">
        <v>25510.270000001219</v>
      </c>
      <c r="CB186" s="151">
        <v>1029.7999999999952</v>
      </c>
      <c r="CC186" s="152">
        <v>236.27700000000007</v>
      </c>
      <c r="CD186" s="153">
        <v>236.13000000000005</v>
      </c>
      <c r="CE186" s="153">
        <v>0.14699999999999999</v>
      </c>
      <c r="CF186" s="154">
        <v>793.54499999999814</v>
      </c>
      <c r="CG186" s="155">
        <v>793.54499999999814</v>
      </c>
      <c r="CH186" s="155">
        <v>0</v>
      </c>
      <c r="CI186" s="155">
        <v>0</v>
      </c>
      <c r="CJ186" s="267">
        <v>10.685</v>
      </c>
      <c r="CK186" s="260">
        <f t="shared" si="495"/>
        <v>0.9400436830101585</v>
      </c>
      <c r="CL186" s="189">
        <f t="shared" si="496"/>
        <v>3.7947735745792202E-2</v>
      </c>
      <c r="CM186" s="190">
        <f t="shared" si="497"/>
        <v>8.7067169924340548E-3</v>
      </c>
      <c r="CN186" s="191">
        <f t="shared" si="498"/>
        <v>8.7013000987123286E-3</v>
      </c>
      <c r="CO186" s="191">
        <f t="shared" si="499"/>
        <v>5.4168937217241015E-6</v>
      </c>
      <c r="CP186" s="192">
        <f t="shared" si="500"/>
        <v>2.9241829444935662E-2</v>
      </c>
      <c r="CQ186" s="193">
        <f t="shared" si="501"/>
        <v>2.9241829444935662E-2</v>
      </c>
      <c r="CR186" s="193">
        <f t="shared" si="502"/>
        <v>0</v>
      </c>
      <c r="CS186" s="193">
        <f t="shared" si="503"/>
        <v>0</v>
      </c>
      <c r="CT186" s="252">
        <f t="shared" si="504"/>
        <v>3.9373815929674851E-4</v>
      </c>
      <c r="CW186" s="451"/>
      <c r="CX186" s="130" t="s">
        <v>26</v>
      </c>
      <c r="CY186" s="149">
        <v>23888.159000001298</v>
      </c>
      <c r="CZ186" s="150">
        <v>23101.960000001131</v>
      </c>
      <c r="DA186" s="151">
        <v>754.5959999999975</v>
      </c>
      <c r="DB186" s="152">
        <v>24.627000000000013</v>
      </c>
      <c r="DC186" s="153">
        <v>24.480000000000015</v>
      </c>
      <c r="DD186" s="153">
        <v>0.14699999999999999</v>
      </c>
      <c r="DE186" s="154">
        <v>729.96899999999755</v>
      </c>
      <c r="DF186" s="155">
        <v>729.96899999999755</v>
      </c>
      <c r="DG186" s="155">
        <v>0</v>
      </c>
      <c r="DH186" s="155">
        <v>0</v>
      </c>
      <c r="DI186" s="267">
        <v>10.685</v>
      </c>
      <c r="DJ186" s="260">
        <f t="shared" si="505"/>
        <v>0.96708833861997801</v>
      </c>
      <c r="DK186" s="189">
        <f t="shared" si="505"/>
        <v>3.1588704680003028E-2</v>
      </c>
      <c r="DL186" s="190">
        <f t="shared" si="505"/>
        <v>1.0309291729010458E-3</v>
      </c>
      <c r="DM186" s="191">
        <f t="shared" si="505"/>
        <v>1.0247754965126733E-3</v>
      </c>
      <c r="DN186" s="191">
        <f t="shared" si="505"/>
        <v>6.1536763883726661E-6</v>
      </c>
      <c r="DO186" s="192">
        <f t="shared" si="505"/>
        <v>3.0557775507101988E-2</v>
      </c>
      <c r="DP186" s="193">
        <f t="shared" si="505"/>
        <v>3.0557775507101988E-2</v>
      </c>
      <c r="DQ186" s="193">
        <f t="shared" si="505"/>
        <v>0</v>
      </c>
      <c r="DR186" s="193">
        <f t="shared" si="505"/>
        <v>0</v>
      </c>
      <c r="DS186" s="252">
        <f t="shared" si="505"/>
        <v>4.4729273612082956E-4</v>
      </c>
      <c r="DV186" s="451"/>
      <c r="DW186" s="130" t="s">
        <v>26</v>
      </c>
      <c r="DX186" s="149">
        <v>3249.1649999999918</v>
      </c>
      <c r="DY186" s="150">
        <v>2408.3100000000031</v>
      </c>
      <c r="DZ186" s="151">
        <v>275.20399999999984</v>
      </c>
      <c r="EA186" s="152">
        <v>211.65000000000012</v>
      </c>
      <c r="EB186" s="153">
        <v>211.65000000000012</v>
      </c>
      <c r="EC186" s="153">
        <v>0</v>
      </c>
      <c r="ED186" s="154">
        <v>63.575999999999951</v>
      </c>
      <c r="EE186" s="155">
        <v>63.575999999999951</v>
      </c>
      <c r="EF186" s="155">
        <v>0</v>
      </c>
      <c r="EG186" s="155">
        <v>0</v>
      </c>
      <c r="EH186" s="267">
        <v>0</v>
      </c>
      <c r="EI186" s="260">
        <f t="shared" si="506"/>
        <v>0.74120889520846411</v>
      </c>
      <c r="EJ186" s="189">
        <f t="shared" si="506"/>
        <v>8.4699915208984622E-2</v>
      </c>
      <c r="EK186" s="190">
        <f t="shared" si="506"/>
        <v>6.5139812844223252E-2</v>
      </c>
      <c r="EL186" s="191">
        <f t="shared" si="506"/>
        <v>6.5139812844223252E-2</v>
      </c>
      <c r="EM186" s="191">
        <f t="shared" si="506"/>
        <v>0</v>
      </c>
      <c r="EN186" s="192">
        <f t="shared" si="506"/>
        <v>1.9566873335149219E-2</v>
      </c>
      <c r="EO186" s="193">
        <f t="shared" si="506"/>
        <v>1.9566873335149219E-2</v>
      </c>
      <c r="EP186" s="193">
        <f t="shared" si="506"/>
        <v>0</v>
      </c>
      <c r="EQ186" s="193">
        <f t="shared" si="506"/>
        <v>0</v>
      </c>
      <c r="ER186" s="252">
        <f t="shared" si="506"/>
        <v>0</v>
      </c>
    </row>
    <row r="187" spans="1:148">
      <c r="A187" s="448"/>
      <c r="B187" s="131" t="s">
        <v>27</v>
      </c>
      <c r="C187" s="156">
        <v>1836773.4729999995</v>
      </c>
      <c r="D187" s="157">
        <v>1519533.5240000081</v>
      </c>
      <c r="E187" s="158">
        <v>305316.14299999404</v>
      </c>
      <c r="F187" s="159">
        <v>207630.24799999825</v>
      </c>
      <c r="G187" s="160">
        <v>207630.24799999825</v>
      </c>
      <c r="H187" s="160">
        <v>0</v>
      </c>
      <c r="I187" s="161">
        <v>97686.858999999124</v>
      </c>
      <c r="J187" s="162">
        <v>96938.618999999104</v>
      </c>
      <c r="K187" s="162">
        <v>556.84999999999877</v>
      </c>
      <c r="L187" s="162">
        <v>191.48299999999986</v>
      </c>
      <c r="M187" s="268">
        <v>725.99600000000044</v>
      </c>
      <c r="N187" s="261">
        <f t="shared" si="465"/>
        <v>0.82728411877494956</v>
      </c>
      <c r="O187" s="194">
        <f t="shared" si="466"/>
        <v>0.16622416835175741</v>
      </c>
      <c r="P187" s="195">
        <f t="shared" si="467"/>
        <v>0.1130407483841086</v>
      </c>
      <c r="Q187" s="196">
        <f t="shared" si="468"/>
        <v>0.1130407483841086</v>
      </c>
      <c r="R187" s="196">
        <f t="shared" si="469"/>
        <v>0</v>
      </c>
      <c r="S187" s="197">
        <f t="shared" si="470"/>
        <v>5.3183944801014203E-2</v>
      </c>
      <c r="T187" s="198">
        <f t="shared" si="471"/>
        <v>5.2776578290663893E-2</v>
      </c>
      <c r="U187" s="198">
        <f t="shared" si="472"/>
        <v>3.0316748809013257E-4</v>
      </c>
      <c r="V187" s="198">
        <f t="shared" si="473"/>
        <v>1.0424965452449123E-4</v>
      </c>
      <c r="W187" s="253">
        <f t="shared" si="474"/>
        <v>3.9525614381518272E-4</v>
      </c>
      <c r="Z187" s="448"/>
      <c r="AA187" s="131" t="s">
        <v>27</v>
      </c>
      <c r="AB187" s="156">
        <v>1454796.4429999902</v>
      </c>
      <c r="AC187" s="157">
        <v>1288129.9109999735</v>
      </c>
      <c r="AD187" s="158">
        <v>158629.33599999789</v>
      </c>
      <c r="AE187" s="159">
        <v>68147.694000000309</v>
      </c>
      <c r="AF187" s="160">
        <v>68147.694000000309</v>
      </c>
      <c r="AG187" s="160">
        <v>0</v>
      </c>
      <c r="AH187" s="161">
        <v>90482.017999999705</v>
      </c>
      <c r="AI187" s="162">
        <v>89733.777999999613</v>
      </c>
      <c r="AJ187" s="162">
        <v>556.84999999999877</v>
      </c>
      <c r="AK187" s="162">
        <v>191.48299999999986</v>
      </c>
      <c r="AL187" s="268">
        <v>0</v>
      </c>
      <c r="AM187" s="261">
        <f t="shared" si="475"/>
        <v>0.88543652769982906</v>
      </c>
      <c r="AN187" s="194">
        <f t="shared" si="476"/>
        <v>0.10903885334836426</v>
      </c>
      <c r="AO187" s="195">
        <f t="shared" si="477"/>
        <v>4.684345657284561E-2</v>
      </c>
      <c r="AP187" s="196">
        <f t="shared" si="478"/>
        <v>4.684345657284561E-2</v>
      </c>
      <c r="AQ187" s="196">
        <f t="shared" si="479"/>
        <v>0</v>
      </c>
      <c r="AR187" s="197">
        <f t="shared" si="480"/>
        <v>6.2195655230922443E-2</v>
      </c>
      <c r="AS187" s="198">
        <f t="shared" si="481"/>
        <v>6.1681328980263544E-2</v>
      </c>
      <c r="AT187" s="198">
        <f t="shared" si="482"/>
        <v>3.8276832657887009E-4</v>
      </c>
      <c r="AU187" s="198">
        <f t="shared" si="483"/>
        <v>1.3162185054916385E-4</v>
      </c>
      <c r="AV187" s="253">
        <f t="shared" si="484"/>
        <v>0</v>
      </c>
      <c r="AY187" s="448"/>
      <c r="AZ187" s="131" t="s">
        <v>27</v>
      </c>
      <c r="BA187" s="156">
        <v>381977.03000000113</v>
      </c>
      <c r="BB187" s="157">
        <v>231403.6130000001</v>
      </c>
      <c r="BC187" s="158">
        <v>146686.80699999962</v>
      </c>
      <c r="BD187" s="159">
        <v>139482.55399999986</v>
      </c>
      <c r="BE187" s="160">
        <v>139482.55399999986</v>
      </c>
      <c r="BF187" s="160">
        <v>0</v>
      </c>
      <c r="BG187" s="161">
        <v>7204.8409999999831</v>
      </c>
      <c r="BH187" s="162">
        <v>7204.8409999999831</v>
      </c>
      <c r="BI187" s="162">
        <v>0</v>
      </c>
      <c r="BJ187" s="162">
        <v>0</v>
      </c>
      <c r="BK187" s="268">
        <v>725.99600000000044</v>
      </c>
      <c r="BL187" s="261">
        <f t="shared" si="485"/>
        <v>0.60580504801558199</v>
      </c>
      <c r="BM187" s="194">
        <f t="shared" si="486"/>
        <v>0.38401996842584796</v>
      </c>
      <c r="BN187" s="195">
        <f t="shared" si="487"/>
        <v>0.36515953328397638</v>
      </c>
      <c r="BO187" s="196">
        <f t="shared" si="488"/>
        <v>0.36515953328397638</v>
      </c>
      <c r="BP187" s="196">
        <f t="shared" si="489"/>
        <v>0</v>
      </c>
      <c r="BQ187" s="197">
        <f t="shared" si="490"/>
        <v>1.8861974501450943E-2</v>
      </c>
      <c r="BR187" s="198">
        <f t="shared" si="491"/>
        <v>1.8861974501450943E-2</v>
      </c>
      <c r="BS187" s="198">
        <f t="shared" si="492"/>
        <v>0</v>
      </c>
      <c r="BT187" s="198">
        <f t="shared" si="493"/>
        <v>0</v>
      </c>
      <c r="BU187" s="253">
        <f t="shared" si="494"/>
        <v>1.900627375420973E-3</v>
      </c>
      <c r="BX187" s="448"/>
      <c r="BY187" s="131" t="s">
        <v>27</v>
      </c>
      <c r="BZ187" s="156">
        <v>20604.230000001204</v>
      </c>
      <c r="CA187" s="157">
        <v>17406.63500000042</v>
      </c>
      <c r="CB187" s="158">
        <v>2131.4759999999874</v>
      </c>
      <c r="CC187" s="159">
        <v>851.58699999999578</v>
      </c>
      <c r="CD187" s="160">
        <v>851.58699999999578</v>
      </c>
      <c r="CE187" s="160">
        <v>0</v>
      </c>
      <c r="CF187" s="161">
        <v>1279.9329999999909</v>
      </c>
      <c r="CG187" s="162">
        <v>1254.9079999999926</v>
      </c>
      <c r="CH187" s="162">
        <v>0</v>
      </c>
      <c r="CI187" s="162">
        <v>25.03</v>
      </c>
      <c r="CJ187" s="268">
        <v>0.621</v>
      </c>
      <c r="CK187" s="261">
        <f t="shared" si="495"/>
        <v>0.84480880867663599</v>
      </c>
      <c r="CL187" s="194">
        <f t="shared" si="496"/>
        <v>0.10344846664980263</v>
      </c>
      <c r="CM187" s="195">
        <f t="shared" si="497"/>
        <v>4.1330687921846437E-2</v>
      </c>
      <c r="CN187" s="196">
        <f t="shared" si="498"/>
        <v>4.1330687921846437E-2</v>
      </c>
      <c r="CO187" s="196">
        <f t="shared" si="499"/>
        <v>0</v>
      </c>
      <c r="CP187" s="197">
        <f t="shared" si="500"/>
        <v>6.211991421178642E-2</v>
      </c>
      <c r="CQ187" s="198">
        <f t="shared" si="501"/>
        <v>6.0905357783325044E-2</v>
      </c>
      <c r="CR187" s="198">
        <f t="shared" si="502"/>
        <v>0</v>
      </c>
      <c r="CS187" s="198">
        <f t="shared" si="503"/>
        <v>1.2147990970785387E-3</v>
      </c>
      <c r="CT187" s="253">
        <f t="shared" si="504"/>
        <v>3.013944224074201E-5</v>
      </c>
      <c r="CW187" s="451"/>
      <c r="CX187" s="131" t="s">
        <v>27</v>
      </c>
      <c r="CY187" s="156">
        <v>17805.593000000907</v>
      </c>
      <c r="CZ187" s="157">
        <v>16186.500000000577</v>
      </c>
      <c r="DA187" s="158">
        <v>1522.3089999999911</v>
      </c>
      <c r="DB187" s="159">
        <v>257.10700000000003</v>
      </c>
      <c r="DC187" s="160">
        <v>257.10700000000003</v>
      </c>
      <c r="DD187" s="160">
        <v>0</v>
      </c>
      <c r="DE187" s="161">
        <v>1265.201999999992</v>
      </c>
      <c r="DF187" s="162">
        <v>1240.1769999999922</v>
      </c>
      <c r="DG187" s="162">
        <v>0</v>
      </c>
      <c r="DH187" s="162">
        <v>25.03</v>
      </c>
      <c r="DI187" s="268">
        <v>0.45699999999999996</v>
      </c>
      <c r="DJ187" s="261">
        <f t="shared" si="505"/>
        <v>0.90906829107010101</v>
      </c>
      <c r="DK187" s="194">
        <f t="shared" si="505"/>
        <v>8.5496113496467852E-2</v>
      </c>
      <c r="DL187" s="195">
        <f t="shared" si="505"/>
        <v>1.4439676342146365E-2</v>
      </c>
      <c r="DM187" s="196">
        <f t="shared" si="505"/>
        <v>1.4439676342146365E-2</v>
      </c>
      <c r="DN187" s="196">
        <f t="shared" si="505"/>
        <v>0</v>
      </c>
      <c r="DO187" s="197">
        <f t="shared" si="505"/>
        <v>7.1056437154321542E-2</v>
      </c>
      <c r="DP187" s="198">
        <f t="shared" si="505"/>
        <v>6.965097989153908E-2</v>
      </c>
      <c r="DQ187" s="198">
        <f t="shared" si="505"/>
        <v>0</v>
      </c>
      <c r="DR187" s="198">
        <f t="shared" si="505"/>
        <v>1.4057380734243856E-3</v>
      </c>
      <c r="DS187" s="253">
        <f t="shared" si="505"/>
        <v>2.5666092670992575E-5</v>
      </c>
      <c r="DV187" s="451"/>
      <c r="DW187" s="131" t="s">
        <v>27</v>
      </c>
      <c r="DX187" s="156">
        <v>2798.6369999999615</v>
      </c>
      <c r="DY187" s="157">
        <v>1220.1350000000014</v>
      </c>
      <c r="DZ187" s="158">
        <v>609.16699999999844</v>
      </c>
      <c r="EA187" s="159">
        <v>594.47999999999865</v>
      </c>
      <c r="EB187" s="160">
        <v>594.47999999999865</v>
      </c>
      <c r="EC187" s="160">
        <v>0</v>
      </c>
      <c r="ED187" s="161">
        <v>14.73099999999998</v>
      </c>
      <c r="EE187" s="162">
        <v>14.73099999999998</v>
      </c>
      <c r="EF187" s="162">
        <v>0</v>
      </c>
      <c r="EG187" s="162">
        <v>0</v>
      </c>
      <c r="EH187" s="268">
        <v>0.16400000000000001</v>
      </c>
      <c r="EI187" s="261">
        <f t="shared" si="506"/>
        <v>0.43597472626854361</v>
      </c>
      <c r="EJ187" s="194">
        <f t="shared" si="506"/>
        <v>0.21766559936140586</v>
      </c>
      <c r="EK187" s="195">
        <f t="shared" si="506"/>
        <v>0.21241768761007834</v>
      </c>
      <c r="EL187" s="196">
        <f t="shared" si="506"/>
        <v>0.21241768761007834</v>
      </c>
      <c r="EM187" s="196">
        <f t="shared" si="506"/>
        <v>0</v>
      </c>
      <c r="EN187" s="197">
        <f t="shared" si="506"/>
        <v>5.2636336902571442E-3</v>
      </c>
      <c r="EO187" s="198">
        <f t="shared" si="506"/>
        <v>5.2636336902571442E-3</v>
      </c>
      <c r="EP187" s="198">
        <f t="shared" si="506"/>
        <v>0</v>
      </c>
      <c r="EQ187" s="198">
        <f t="shared" si="506"/>
        <v>0</v>
      </c>
      <c r="ER187" s="253">
        <f t="shared" si="506"/>
        <v>5.859995419198784E-5</v>
      </c>
    </row>
    <row r="188" spans="1:148">
      <c r="A188" s="448"/>
      <c r="B188" s="132" t="s">
        <v>28</v>
      </c>
      <c r="C188" s="163">
        <f t="shared" ref="C188:M188" si="525">IF(COUNT(C185:C187)=0,"",SUM(C185:C187))</f>
        <v>4434395.2929999884</v>
      </c>
      <c r="D188" s="164">
        <f t="shared" si="525"/>
        <v>3787616.1909999778</v>
      </c>
      <c r="E188" s="165">
        <f t="shared" si="525"/>
        <v>619266.11899999157</v>
      </c>
      <c r="F188" s="166">
        <f t="shared" si="525"/>
        <v>423852.35699999821</v>
      </c>
      <c r="G188" s="167">
        <f t="shared" si="525"/>
        <v>423852.35699999821</v>
      </c>
      <c r="H188" s="167">
        <f t="shared" si="525"/>
        <v>0</v>
      </c>
      <c r="I188" s="168">
        <f t="shared" si="525"/>
        <v>195415.87099999833</v>
      </c>
      <c r="J188" s="169">
        <f t="shared" si="525"/>
        <v>194660.06499999831</v>
      </c>
      <c r="K188" s="169">
        <f t="shared" si="525"/>
        <v>564.41199999999878</v>
      </c>
      <c r="L188" s="169">
        <f t="shared" si="525"/>
        <v>191.48299999999986</v>
      </c>
      <c r="M188" s="269">
        <f t="shared" si="525"/>
        <v>2270.6080000000002</v>
      </c>
      <c r="N188" s="262">
        <f t="shared" si="465"/>
        <v>0.85414491508661894</v>
      </c>
      <c r="O188" s="199">
        <f t="shared" si="466"/>
        <v>0.13965063511084536</v>
      </c>
      <c r="P188" s="200">
        <f t="shared" si="467"/>
        <v>9.5582898905986036E-2</v>
      </c>
      <c r="Q188" s="201">
        <f t="shared" si="468"/>
        <v>9.5582898905986036E-2</v>
      </c>
      <c r="R188" s="201">
        <f t="shared" si="469"/>
        <v>0</v>
      </c>
      <c r="S188" s="202">
        <f t="shared" si="470"/>
        <v>4.4068211805220955E-2</v>
      </c>
      <c r="T188" s="203">
        <f t="shared" si="471"/>
        <v>4.3897770076403247E-2</v>
      </c>
      <c r="U188" s="203">
        <f t="shared" si="472"/>
        <v>1.272804887040548E-4</v>
      </c>
      <c r="V188" s="203">
        <f t="shared" si="473"/>
        <v>4.3181310493962849E-5</v>
      </c>
      <c r="W188" s="254">
        <f t="shared" si="474"/>
        <v>5.1204456300599048E-4</v>
      </c>
      <c r="Z188" s="448"/>
      <c r="AA188" s="132" t="s">
        <v>28</v>
      </c>
      <c r="AB188" s="163">
        <f t="shared" ref="AB188:AL188" si="526">IF(COUNT(AB185:AB187)=0,"",SUM(AB185:AB187))</f>
        <v>3552789.8289999841</v>
      </c>
      <c r="AC188" s="164">
        <f t="shared" si="526"/>
        <v>3164762.6049999874</v>
      </c>
      <c r="AD188" s="165">
        <f t="shared" si="526"/>
        <v>368984.49199999729</v>
      </c>
      <c r="AE188" s="166">
        <f t="shared" si="526"/>
        <v>198955.05800000008</v>
      </c>
      <c r="AF188" s="167">
        <f t="shared" si="526"/>
        <v>198955.05800000008</v>
      </c>
      <c r="AG188" s="167">
        <f t="shared" si="526"/>
        <v>0</v>
      </c>
      <c r="AH188" s="168">
        <f t="shared" si="526"/>
        <v>170030.39799999929</v>
      </c>
      <c r="AI188" s="169">
        <f t="shared" si="526"/>
        <v>169274.59199999919</v>
      </c>
      <c r="AJ188" s="169">
        <f t="shared" si="526"/>
        <v>564.41199999999878</v>
      </c>
      <c r="AK188" s="169">
        <f t="shared" si="526"/>
        <v>191.48299999999986</v>
      </c>
      <c r="AL188" s="269">
        <f t="shared" si="526"/>
        <v>996.87499999999989</v>
      </c>
      <c r="AM188" s="262">
        <f t="shared" si="475"/>
        <v>0.89078238717283875</v>
      </c>
      <c r="AN188" s="199">
        <f t="shared" si="476"/>
        <v>0.10385767516787128</v>
      </c>
      <c r="AO188" s="200">
        <f t="shared" si="477"/>
        <v>5.5999669999055542E-2</v>
      </c>
      <c r="AP188" s="201">
        <f t="shared" si="478"/>
        <v>5.5999669999055542E-2</v>
      </c>
      <c r="AQ188" s="201">
        <f t="shared" si="479"/>
        <v>0</v>
      </c>
      <c r="AR188" s="202">
        <f t="shared" si="480"/>
        <v>4.785827650487795E-2</v>
      </c>
      <c r="AS188" s="203">
        <f t="shared" si="481"/>
        <v>4.7645540588491686E-2</v>
      </c>
      <c r="AT188" s="203">
        <f t="shared" si="482"/>
        <v>1.5886444939493247E-4</v>
      </c>
      <c r="AU188" s="203">
        <f t="shared" si="483"/>
        <v>5.3896517727280603E-5</v>
      </c>
      <c r="AV188" s="254">
        <f t="shared" si="484"/>
        <v>2.8058935315084308E-4</v>
      </c>
      <c r="AY188" s="448"/>
      <c r="AZ188" s="132" t="s">
        <v>28</v>
      </c>
      <c r="BA188" s="163">
        <f t="shared" ref="BA188:BK188" si="527">IF(COUNT(BA185:BA187)=0,"",SUM(BA185:BA187))</f>
        <v>881605.46399998572</v>
      </c>
      <c r="BB188" s="164">
        <f t="shared" si="527"/>
        <v>622853.58599998977</v>
      </c>
      <c r="BC188" s="165">
        <f t="shared" si="527"/>
        <v>250281.62700000012</v>
      </c>
      <c r="BD188" s="166">
        <f t="shared" si="527"/>
        <v>224897.29900000012</v>
      </c>
      <c r="BE188" s="167">
        <f t="shared" si="527"/>
        <v>224897.29900000012</v>
      </c>
      <c r="BF188" s="167">
        <f t="shared" si="527"/>
        <v>0</v>
      </c>
      <c r="BG188" s="168">
        <f t="shared" si="527"/>
        <v>25385.473000000071</v>
      </c>
      <c r="BH188" s="169">
        <f t="shared" si="527"/>
        <v>25385.473000000071</v>
      </c>
      <c r="BI188" s="169">
        <f t="shared" si="527"/>
        <v>0</v>
      </c>
      <c r="BJ188" s="169">
        <f t="shared" si="527"/>
        <v>0</v>
      </c>
      <c r="BK188" s="269">
        <f t="shared" si="527"/>
        <v>1273.7330000000002</v>
      </c>
      <c r="BL188" s="262">
        <f t="shared" si="485"/>
        <v>0.70649923512724488</v>
      </c>
      <c r="BM188" s="199">
        <f t="shared" si="486"/>
        <v>0.28389300794987382</v>
      </c>
      <c r="BN188" s="200">
        <f t="shared" si="487"/>
        <v>0.25509971090651473</v>
      </c>
      <c r="BO188" s="201">
        <f t="shared" si="488"/>
        <v>0.25509971090651473</v>
      </c>
      <c r="BP188" s="201">
        <f t="shared" si="489"/>
        <v>0</v>
      </c>
      <c r="BQ188" s="202">
        <f t="shared" si="490"/>
        <v>2.8794595810264265E-2</v>
      </c>
      <c r="BR188" s="203">
        <f t="shared" si="491"/>
        <v>2.8794595810264265E-2</v>
      </c>
      <c r="BS188" s="203">
        <f t="shared" si="492"/>
        <v>0</v>
      </c>
      <c r="BT188" s="203">
        <f t="shared" si="493"/>
        <v>0</v>
      </c>
      <c r="BU188" s="254">
        <f t="shared" si="494"/>
        <v>1.4447880055335283E-3</v>
      </c>
      <c r="BX188" s="448"/>
      <c r="BY188" s="132" t="s">
        <v>28</v>
      </c>
      <c r="BZ188" s="163">
        <f t="shared" ref="BZ188:CJ188" si="528">IF(COUNT(BZ185:BZ187)=0,"",SUM(BZ185:BZ187))</f>
        <v>111049.62399999425</v>
      </c>
      <c r="CA188" s="164">
        <f t="shared" si="528"/>
        <v>102399.45299999318</v>
      </c>
      <c r="CB188" s="165">
        <f t="shared" si="528"/>
        <v>6129.6750000000065</v>
      </c>
      <c r="CC188" s="166">
        <f t="shared" si="528"/>
        <v>2245.4389999999935</v>
      </c>
      <c r="CD188" s="167">
        <f t="shared" si="528"/>
        <v>2243.9409999999934</v>
      </c>
      <c r="CE188" s="167">
        <f t="shared" si="528"/>
        <v>1.498</v>
      </c>
      <c r="CF188" s="168">
        <f t="shared" si="528"/>
        <v>3884.3359999999798</v>
      </c>
      <c r="CG188" s="169">
        <f t="shared" si="528"/>
        <v>3859.3109999999815</v>
      </c>
      <c r="CH188" s="169">
        <f t="shared" si="528"/>
        <v>0</v>
      </c>
      <c r="CI188" s="169">
        <f t="shared" si="528"/>
        <v>25.03</v>
      </c>
      <c r="CJ188" s="269">
        <f t="shared" si="528"/>
        <v>42.484000000000009</v>
      </c>
      <c r="CK188" s="262">
        <f t="shared" si="495"/>
        <v>0.92210535534995142</v>
      </c>
      <c r="CL188" s="199">
        <f t="shared" si="496"/>
        <v>5.5197620480014628E-2</v>
      </c>
      <c r="CM188" s="200">
        <f t="shared" si="497"/>
        <v>2.0220140502232677E-2</v>
      </c>
      <c r="CN188" s="201">
        <f t="shared" si="498"/>
        <v>2.0206651037378655E-2</v>
      </c>
      <c r="CO188" s="201">
        <f t="shared" si="499"/>
        <v>1.3489464854019475E-5</v>
      </c>
      <c r="CP188" s="202">
        <f t="shared" si="500"/>
        <v>3.4978380476103015E-2</v>
      </c>
      <c r="CQ188" s="203">
        <f t="shared" si="501"/>
        <v>3.4753030771181914E-2</v>
      </c>
      <c r="CR188" s="203">
        <f t="shared" si="502"/>
        <v>0</v>
      </c>
      <c r="CS188" s="203">
        <f t="shared" si="503"/>
        <v>2.2539472983718791E-4</v>
      </c>
      <c r="CT188" s="254">
        <f t="shared" si="504"/>
        <v>3.8256770684790621E-4</v>
      </c>
      <c r="CW188" s="451"/>
      <c r="CX188" s="132" t="s">
        <v>28</v>
      </c>
      <c r="CY188" s="163">
        <f t="shared" ref="CY188:DI188" si="529">IF(COUNT(CY185:CY187)=0,"",SUM(CY185:CY187))</f>
        <v>96402.919999993974</v>
      </c>
      <c r="CZ188" s="164">
        <f t="shared" si="529"/>
        <v>91885.695999993739</v>
      </c>
      <c r="DA188" s="165">
        <f t="shared" si="529"/>
        <v>4233.375999999982</v>
      </c>
      <c r="DB188" s="166">
        <f t="shared" si="529"/>
        <v>594.74299999999994</v>
      </c>
      <c r="DC188" s="167">
        <f t="shared" si="529"/>
        <v>593.24499999999989</v>
      </c>
      <c r="DD188" s="167">
        <f t="shared" si="529"/>
        <v>1.498</v>
      </c>
      <c r="DE188" s="168">
        <f t="shared" si="529"/>
        <v>3638.6339999999827</v>
      </c>
      <c r="DF188" s="169">
        <f t="shared" si="529"/>
        <v>3613.6089999999831</v>
      </c>
      <c r="DG188" s="169">
        <f t="shared" si="529"/>
        <v>0</v>
      </c>
      <c r="DH188" s="169">
        <f t="shared" si="529"/>
        <v>25.03</v>
      </c>
      <c r="DI188" s="269">
        <f t="shared" si="529"/>
        <v>42.320000000000007</v>
      </c>
      <c r="DJ188" s="262">
        <f t="shared" si="505"/>
        <v>0.95314224921817181</v>
      </c>
      <c r="DK188" s="199">
        <f t="shared" si="505"/>
        <v>4.3913358641006379E-2</v>
      </c>
      <c r="DL188" s="200">
        <f t="shared" si="505"/>
        <v>6.1693463227051326E-3</v>
      </c>
      <c r="DM188" s="201">
        <f t="shared" si="505"/>
        <v>6.153807374299834E-3</v>
      </c>
      <c r="DN188" s="201">
        <f t="shared" si="505"/>
        <v>1.5538948405298237E-5</v>
      </c>
      <c r="DO188" s="202">
        <f t="shared" si="505"/>
        <v>3.7744022691431033E-2</v>
      </c>
      <c r="DP188" s="203">
        <f t="shared" si="505"/>
        <v>3.7484435118772426E-2</v>
      </c>
      <c r="DQ188" s="203">
        <f t="shared" si="505"/>
        <v>0</v>
      </c>
      <c r="DR188" s="203">
        <f t="shared" si="505"/>
        <v>2.5963943830748659E-4</v>
      </c>
      <c r="DS188" s="254">
        <f t="shared" si="505"/>
        <v>4.3899085214434017E-4</v>
      </c>
      <c r="DV188" s="451"/>
      <c r="DW188" s="132" t="s">
        <v>28</v>
      </c>
      <c r="DX188" s="163">
        <f t="shared" ref="DX188:EH188" si="530">IF(COUNT(DX185:DX187)=0,"",SUM(DX185:DX187))</f>
        <v>14646.70400000002</v>
      </c>
      <c r="DY188" s="164">
        <f t="shared" si="530"/>
        <v>10513.757000000023</v>
      </c>
      <c r="DZ188" s="165">
        <f t="shared" si="530"/>
        <v>1896.2989999999963</v>
      </c>
      <c r="EA188" s="166">
        <f t="shared" si="530"/>
        <v>1650.695999999997</v>
      </c>
      <c r="EB188" s="167">
        <f t="shared" si="530"/>
        <v>1650.695999999997</v>
      </c>
      <c r="EC188" s="167">
        <f t="shared" si="530"/>
        <v>0</v>
      </c>
      <c r="ED188" s="168">
        <f t="shared" si="530"/>
        <v>245.70200000000011</v>
      </c>
      <c r="EE188" s="169">
        <f t="shared" si="530"/>
        <v>245.70200000000011</v>
      </c>
      <c r="EF188" s="169">
        <f t="shared" si="530"/>
        <v>0</v>
      </c>
      <c r="EG188" s="169">
        <f t="shared" si="530"/>
        <v>0</v>
      </c>
      <c r="EH188" s="269">
        <f t="shared" si="530"/>
        <v>0.16400000000000001</v>
      </c>
      <c r="EI188" s="262">
        <f t="shared" si="506"/>
        <v>0.71782409202780428</v>
      </c>
      <c r="EJ188" s="199">
        <f t="shared" si="506"/>
        <v>0.12946933316874526</v>
      </c>
      <c r="EK188" s="200">
        <f t="shared" si="506"/>
        <v>0.11270085064871897</v>
      </c>
      <c r="EL188" s="201">
        <f t="shared" si="506"/>
        <v>0.11270085064871897</v>
      </c>
      <c r="EM188" s="201">
        <f t="shared" si="506"/>
        <v>0</v>
      </c>
      <c r="EN188" s="202">
        <f t="shared" si="506"/>
        <v>1.6775241719911852E-2</v>
      </c>
      <c r="EO188" s="203">
        <f t="shared" si="506"/>
        <v>1.6775241719911852E-2</v>
      </c>
      <c r="EP188" s="203">
        <f t="shared" si="506"/>
        <v>0</v>
      </c>
      <c r="EQ188" s="203">
        <f t="shared" si="506"/>
        <v>0</v>
      </c>
      <c r="ER188" s="254">
        <f t="shared" si="506"/>
        <v>1.1197058396209809E-5</v>
      </c>
    </row>
    <row r="189" spans="1:148" ht="14.5" thickBot="1">
      <c r="A189" s="449"/>
      <c r="B189" s="133" t="s">
        <v>55</v>
      </c>
      <c r="C189" s="177">
        <f t="shared" ref="C189:M189" si="531">SUM(C188,C184,C180,C176)</f>
        <v>15569829.85199992</v>
      </c>
      <c r="D189" s="178">
        <f t="shared" si="531"/>
        <v>13288193.945000064</v>
      </c>
      <c r="E189" s="179">
        <f t="shared" si="531"/>
        <v>2181414.7349999789</v>
      </c>
      <c r="F189" s="180">
        <f t="shared" si="531"/>
        <v>1455538.1359999946</v>
      </c>
      <c r="G189" s="181">
        <f t="shared" si="531"/>
        <v>1454771.7489999942</v>
      </c>
      <c r="H189" s="181">
        <f t="shared" si="531"/>
        <v>766.38699999999983</v>
      </c>
      <c r="I189" s="182">
        <f t="shared" si="531"/>
        <v>725883.39599999471</v>
      </c>
      <c r="J189" s="183">
        <f t="shared" si="531"/>
        <v>699371.87399999588</v>
      </c>
      <c r="K189" s="183">
        <f t="shared" si="531"/>
        <v>858.45299999999907</v>
      </c>
      <c r="L189" s="183">
        <f t="shared" si="531"/>
        <v>25654.318000000141</v>
      </c>
      <c r="M189" s="271">
        <f t="shared" si="531"/>
        <v>7854.5129999999954</v>
      </c>
      <c r="N189" s="264">
        <f t="shared" si="465"/>
        <v>0.8534578779159373</v>
      </c>
      <c r="O189" s="209">
        <f t="shared" si="466"/>
        <v>0.14010523915389991</v>
      </c>
      <c r="P189" s="210">
        <f t="shared" si="467"/>
        <v>9.3484524226386007E-2</v>
      </c>
      <c r="Q189" s="211">
        <f t="shared" si="468"/>
        <v>9.3435301658940803E-2</v>
      </c>
      <c r="R189" s="211">
        <f t="shared" si="469"/>
        <v>4.9222567445177229E-5</v>
      </c>
      <c r="S189" s="212">
        <f t="shared" si="470"/>
        <v>4.6621151476922286E-2</v>
      </c>
      <c r="T189" s="213">
        <f t="shared" si="471"/>
        <v>4.491840184818479E-2</v>
      </c>
      <c r="U189" s="213">
        <f t="shared" si="472"/>
        <v>5.5135669956581585E-5</v>
      </c>
      <c r="V189" s="213">
        <f t="shared" si="473"/>
        <v>1.6476941780262861E-3</v>
      </c>
      <c r="W189" s="256">
        <f t="shared" si="474"/>
        <v>5.0447006002387977E-4</v>
      </c>
      <c r="Z189" s="449"/>
      <c r="AA189" s="133" t="s">
        <v>55</v>
      </c>
      <c r="AB189" s="177">
        <f t="shared" ref="AB189:AL189" si="532">SUM(AB188,AB184,AB180,AB176)</f>
        <v>12478079.579000065</v>
      </c>
      <c r="AC189" s="178">
        <f t="shared" si="532"/>
        <v>11145075.364999987</v>
      </c>
      <c r="AD189" s="179">
        <f t="shared" si="532"/>
        <v>1266239.1669999897</v>
      </c>
      <c r="AE189" s="180">
        <f t="shared" si="532"/>
        <v>638802.39799999609</v>
      </c>
      <c r="AF189" s="181">
        <f t="shared" si="532"/>
        <v>638771.84799999616</v>
      </c>
      <c r="AG189" s="181">
        <f t="shared" si="532"/>
        <v>30.55</v>
      </c>
      <c r="AH189" s="182">
        <f t="shared" si="532"/>
        <v>627439.57199999748</v>
      </c>
      <c r="AI189" s="183">
        <f t="shared" si="532"/>
        <v>604908.6709999973</v>
      </c>
      <c r="AJ189" s="183">
        <f t="shared" si="532"/>
        <v>841.97199999999907</v>
      </c>
      <c r="AK189" s="183">
        <f t="shared" si="532"/>
        <v>21690.099000000064</v>
      </c>
      <c r="AL189" s="271">
        <f t="shared" si="532"/>
        <v>1516.4389999999999</v>
      </c>
      <c r="AM189" s="264">
        <f t="shared" si="475"/>
        <v>0.89317232627339127</v>
      </c>
      <c r="AN189" s="209">
        <f t="shared" si="476"/>
        <v>0.10147708699750577</v>
      </c>
      <c r="AO189" s="210">
        <f t="shared" si="477"/>
        <v>5.1193967305278774E-2</v>
      </c>
      <c r="AP189" s="211">
        <f t="shared" si="478"/>
        <v>5.1191519011868997E-2</v>
      </c>
      <c r="AQ189" s="211">
        <f t="shared" si="479"/>
        <v>2.4482934097819029E-6</v>
      </c>
      <c r="AR189" s="212">
        <f t="shared" si="480"/>
        <v>5.0283344326152918E-2</v>
      </c>
      <c r="AS189" s="213">
        <f t="shared" si="481"/>
        <v>4.8477705817650492E-2</v>
      </c>
      <c r="AT189" s="213">
        <f t="shared" si="482"/>
        <v>6.7476088341109197E-5</v>
      </c>
      <c r="AU189" s="213">
        <f t="shared" si="483"/>
        <v>1.7382561845897609E-3</v>
      </c>
      <c r="AV189" s="256">
        <f t="shared" si="484"/>
        <v>1.215282360077335E-4</v>
      </c>
      <c r="AY189" s="449"/>
      <c r="AZ189" s="133" t="s">
        <v>55</v>
      </c>
      <c r="BA189" s="177">
        <f t="shared" ref="BA189:BK189" si="533">SUM(BA188,BA184,BA180,BA176)</f>
        <v>3091750.2729999581</v>
      </c>
      <c r="BB189" s="178">
        <f t="shared" si="533"/>
        <v>2143118.5799999745</v>
      </c>
      <c r="BC189" s="179">
        <f t="shared" si="533"/>
        <v>915175.56799999624</v>
      </c>
      <c r="BD189" s="180">
        <f t="shared" si="533"/>
        <v>816735.73799999757</v>
      </c>
      <c r="BE189" s="181">
        <f t="shared" si="533"/>
        <v>815999.90099999751</v>
      </c>
      <c r="BF189" s="181">
        <f t="shared" si="533"/>
        <v>735.83699999999988</v>
      </c>
      <c r="BG189" s="182">
        <f t="shared" si="533"/>
        <v>98443.824000000022</v>
      </c>
      <c r="BH189" s="183">
        <f t="shared" si="533"/>
        <v>94463.202999999994</v>
      </c>
      <c r="BI189" s="183">
        <f t="shared" si="533"/>
        <v>16.480999999999995</v>
      </c>
      <c r="BJ189" s="183">
        <f t="shared" si="533"/>
        <v>3964.2189999999991</v>
      </c>
      <c r="BK189" s="271">
        <f t="shared" si="533"/>
        <v>6338.0740000000005</v>
      </c>
      <c r="BL189" s="264">
        <f t="shared" si="485"/>
        <v>0.69317324840744132</v>
      </c>
      <c r="BM189" s="209">
        <f t="shared" si="486"/>
        <v>0.29600565608165746</v>
      </c>
      <c r="BN189" s="210">
        <f t="shared" si="487"/>
        <v>0.26416614082078183</v>
      </c>
      <c r="BO189" s="211">
        <f t="shared" si="488"/>
        <v>0.26392814068007636</v>
      </c>
      <c r="BP189" s="211">
        <f t="shared" si="489"/>
        <v>2.3800014070541649E-4</v>
      </c>
      <c r="BQ189" s="212">
        <f t="shared" si="490"/>
        <v>3.1840807085780229E-2</v>
      </c>
      <c r="BR189" s="213">
        <f t="shared" si="491"/>
        <v>3.0553309503985698E-2</v>
      </c>
      <c r="BS189" s="213">
        <f t="shared" si="492"/>
        <v>5.3306375175017949E-6</v>
      </c>
      <c r="BT189" s="213">
        <f t="shared" si="493"/>
        <v>1.2821924961466812E-3</v>
      </c>
      <c r="BU189" s="256">
        <f t="shared" si="494"/>
        <v>2.0499954525273157E-3</v>
      </c>
      <c r="BX189" s="449"/>
      <c r="BY189" s="133" t="s">
        <v>55</v>
      </c>
      <c r="BZ189" s="177">
        <f t="shared" ref="BZ189:CJ189" si="534">SUM(BZ188,BZ184,BZ180,BZ176)</f>
        <v>868391.50799999654</v>
      </c>
      <c r="CA189" s="178">
        <f t="shared" si="534"/>
        <v>797850.1879999981</v>
      </c>
      <c r="CB189" s="179">
        <f t="shared" si="534"/>
        <v>61505.233000000291</v>
      </c>
      <c r="CC189" s="180">
        <f t="shared" si="534"/>
        <v>27734.65100000002</v>
      </c>
      <c r="CD189" s="181">
        <f t="shared" si="534"/>
        <v>27723.126000000018</v>
      </c>
      <c r="CE189" s="181">
        <f t="shared" si="534"/>
        <v>11.525</v>
      </c>
      <c r="CF189" s="182">
        <f t="shared" si="534"/>
        <v>33770.787000000069</v>
      </c>
      <c r="CG189" s="183">
        <f t="shared" si="534"/>
        <v>32848.011000000042</v>
      </c>
      <c r="CH189" s="183">
        <f t="shared" si="534"/>
        <v>3.4000000000000002E-2</v>
      </c>
      <c r="CI189" s="183">
        <f t="shared" si="534"/>
        <v>922.76499999999919</v>
      </c>
      <c r="CJ189" s="271">
        <f t="shared" si="534"/>
        <v>953.54900000000009</v>
      </c>
      <c r="CK189" s="264">
        <f t="shared" si="495"/>
        <v>0.91876783760534109</v>
      </c>
      <c r="CL189" s="209">
        <f t="shared" si="496"/>
        <v>7.0826617295756122E-2</v>
      </c>
      <c r="CM189" s="210">
        <f t="shared" si="497"/>
        <v>3.1937957412637587E-2</v>
      </c>
      <c r="CN189" s="211">
        <f t="shared" si="498"/>
        <v>3.1924685748999898E-2</v>
      </c>
      <c r="CO189" s="211">
        <f t="shared" si="499"/>
        <v>1.3271663637687307E-5</v>
      </c>
      <c r="CP189" s="212">
        <f t="shared" si="500"/>
        <v>3.8888895951755674E-2</v>
      </c>
      <c r="CQ189" s="213">
        <f t="shared" si="501"/>
        <v>3.7826269254581622E-2</v>
      </c>
      <c r="CR189" s="213">
        <f t="shared" si="502"/>
        <v>3.9152847174088373E-8</v>
      </c>
      <c r="CS189" s="213">
        <f t="shared" si="503"/>
        <v>1.0626140300764005E-3</v>
      </c>
      <c r="CT189" s="256">
        <f t="shared" si="504"/>
        <v>1.0980634785295526E-3</v>
      </c>
      <c r="CW189" s="452"/>
      <c r="CX189" s="133" t="s">
        <v>55</v>
      </c>
      <c r="CY189" s="177">
        <f t="shared" ref="CY189:DI189" si="535">SUM(CY188,CY184,CY180,CY176)</f>
        <v>737680.54699999315</v>
      </c>
      <c r="CZ189" s="178">
        <f t="shared" si="535"/>
        <v>694325.61199999542</v>
      </c>
      <c r="DA189" s="179">
        <f t="shared" si="535"/>
        <v>39401.457000000104</v>
      </c>
      <c r="DB189" s="180">
        <f t="shared" si="535"/>
        <v>7395.721999999997</v>
      </c>
      <c r="DC189" s="181">
        <f t="shared" si="535"/>
        <v>7384.1969999999974</v>
      </c>
      <c r="DD189" s="181">
        <f t="shared" si="535"/>
        <v>11.525</v>
      </c>
      <c r="DE189" s="182">
        <f t="shared" si="535"/>
        <v>32005.759000000027</v>
      </c>
      <c r="DF189" s="183">
        <f t="shared" si="535"/>
        <v>31109.972000000027</v>
      </c>
      <c r="DG189" s="183">
        <f t="shared" si="535"/>
        <v>3.4000000000000002E-2</v>
      </c>
      <c r="DH189" s="183">
        <f t="shared" si="535"/>
        <v>895.77599999999927</v>
      </c>
      <c r="DI189" s="271">
        <f t="shared" si="535"/>
        <v>863.45899999999995</v>
      </c>
      <c r="DJ189" s="264">
        <f t="shared" si="505"/>
        <v>0.94122803539240119</v>
      </c>
      <c r="DK189" s="209">
        <f t="shared" si="505"/>
        <v>5.3412628488359024E-2</v>
      </c>
      <c r="DL189" s="210">
        <f t="shared" si="505"/>
        <v>1.0025643254491385E-2</v>
      </c>
      <c r="DM189" s="211">
        <f t="shared" si="505"/>
        <v>1.0010019960577958E-2</v>
      </c>
      <c r="DN189" s="211">
        <f t="shared" si="505"/>
        <v>1.5623293913429042E-5</v>
      </c>
      <c r="DO189" s="212">
        <f t="shared" si="505"/>
        <v>4.3387017768275679E-2</v>
      </c>
      <c r="DP189" s="213">
        <f t="shared" si="505"/>
        <v>4.2172688606902244E-2</v>
      </c>
      <c r="DQ189" s="213">
        <f t="shared" si="505"/>
        <v>4.6090411545040132E-8</v>
      </c>
      <c r="DR189" s="213">
        <f t="shared" si="505"/>
        <v>1.214314249769701E-3</v>
      </c>
      <c r="DS189" s="256">
        <f t="shared" si="505"/>
        <v>1.1705053135961411E-3</v>
      </c>
      <c r="DV189" s="452"/>
      <c r="DW189" s="133" t="s">
        <v>55</v>
      </c>
      <c r="DX189" s="177">
        <f t="shared" ref="DX189:EH189" si="536">SUM(DX188,DX184,DX180,DX176)</f>
        <v>130710.96100000053</v>
      </c>
      <c r="DY189" s="178">
        <f t="shared" si="536"/>
        <v>103524.57600000009</v>
      </c>
      <c r="DZ189" s="179">
        <f t="shared" si="536"/>
        <v>22103.775999999994</v>
      </c>
      <c r="EA189" s="180">
        <f t="shared" si="536"/>
        <v>20338.928999999996</v>
      </c>
      <c r="EB189" s="181">
        <f t="shared" si="536"/>
        <v>20338.928999999996</v>
      </c>
      <c r="EC189" s="181">
        <f t="shared" si="536"/>
        <v>0</v>
      </c>
      <c r="ED189" s="182">
        <f t="shared" si="536"/>
        <v>1765.0279999999998</v>
      </c>
      <c r="EE189" s="183">
        <f t="shared" si="536"/>
        <v>1738.0389999999998</v>
      </c>
      <c r="EF189" s="183">
        <f t="shared" si="536"/>
        <v>0</v>
      </c>
      <c r="EG189" s="183">
        <f t="shared" si="536"/>
        <v>26.989000000000001</v>
      </c>
      <c r="EH189" s="271">
        <f t="shared" si="536"/>
        <v>90.09</v>
      </c>
      <c r="EI189" s="264">
        <f t="shared" si="506"/>
        <v>0.79201143659252615</v>
      </c>
      <c r="EJ189" s="209">
        <f t="shared" si="506"/>
        <v>0.16910422684444884</v>
      </c>
      <c r="EK189" s="210">
        <f t="shared" si="506"/>
        <v>0.15560232167522595</v>
      </c>
      <c r="EL189" s="211">
        <f t="shared" si="506"/>
        <v>0.15560232167522595</v>
      </c>
      <c r="EM189" s="211">
        <f t="shared" si="506"/>
        <v>0</v>
      </c>
      <c r="EN189" s="212">
        <f t="shared" si="506"/>
        <v>1.3503289903897138E-2</v>
      </c>
      <c r="EO189" s="213">
        <f t="shared" si="506"/>
        <v>1.3296811428079033E-2</v>
      </c>
      <c r="EP189" s="213">
        <f t="shared" si="506"/>
        <v>0</v>
      </c>
      <c r="EQ189" s="213">
        <f t="shared" si="506"/>
        <v>2.0647847581810596E-4</v>
      </c>
      <c r="ER189" s="256">
        <f t="shared" si="506"/>
        <v>6.8923064531672777E-4</v>
      </c>
    </row>
    <row r="191" spans="1:148" ht="14.5" thickBot="1"/>
    <row r="192" spans="1:148" ht="16.399999999999999" customHeight="1" thickBot="1">
      <c r="A192" s="465" t="s">
        <v>63</v>
      </c>
      <c r="B192" s="466"/>
      <c r="C192" s="469" t="s">
        <v>61</v>
      </c>
      <c r="D192" s="470"/>
      <c r="E192" s="470"/>
      <c r="F192" s="470"/>
      <c r="G192" s="470"/>
      <c r="H192" s="470"/>
      <c r="I192" s="470"/>
      <c r="J192" s="470"/>
      <c r="K192" s="470"/>
      <c r="L192" s="470"/>
      <c r="M192" s="471"/>
      <c r="N192" s="470" t="s">
        <v>62</v>
      </c>
      <c r="O192" s="470"/>
      <c r="P192" s="470"/>
      <c r="Q192" s="470"/>
      <c r="R192" s="470"/>
      <c r="S192" s="470"/>
      <c r="T192" s="470"/>
      <c r="U192" s="470"/>
      <c r="V192" s="470"/>
      <c r="W192" s="472"/>
      <c r="Z192" s="465" t="s">
        <v>64</v>
      </c>
      <c r="AA192" s="466"/>
      <c r="AB192" s="469" t="s">
        <v>61</v>
      </c>
      <c r="AC192" s="470"/>
      <c r="AD192" s="470"/>
      <c r="AE192" s="470"/>
      <c r="AF192" s="470"/>
      <c r="AG192" s="470"/>
      <c r="AH192" s="470"/>
      <c r="AI192" s="470"/>
      <c r="AJ192" s="470"/>
      <c r="AK192" s="470"/>
      <c r="AL192" s="471"/>
      <c r="AM192" s="470" t="s">
        <v>62</v>
      </c>
      <c r="AN192" s="470"/>
      <c r="AO192" s="470"/>
      <c r="AP192" s="470"/>
      <c r="AQ192" s="470"/>
      <c r="AR192" s="470"/>
      <c r="AS192" s="470"/>
      <c r="AT192" s="470"/>
      <c r="AU192" s="470"/>
      <c r="AV192" s="472"/>
      <c r="AY192" s="465" t="s">
        <v>65</v>
      </c>
      <c r="AZ192" s="466"/>
      <c r="BA192" s="469" t="s">
        <v>61</v>
      </c>
      <c r="BB192" s="470"/>
      <c r="BC192" s="470"/>
      <c r="BD192" s="470"/>
      <c r="BE192" s="470"/>
      <c r="BF192" s="470"/>
      <c r="BG192" s="470"/>
      <c r="BH192" s="470"/>
      <c r="BI192" s="470"/>
      <c r="BJ192" s="470"/>
      <c r="BK192" s="471"/>
      <c r="BL192" s="470" t="s">
        <v>62</v>
      </c>
      <c r="BM192" s="470"/>
      <c r="BN192" s="470"/>
      <c r="BO192" s="470"/>
      <c r="BP192" s="470"/>
      <c r="BQ192" s="470"/>
      <c r="BR192" s="470"/>
      <c r="BS192" s="470"/>
      <c r="BT192" s="470"/>
      <c r="BU192" s="472"/>
      <c r="BX192" s="453" t="s">
        <v>401</v>
      </c>
      <c r="BY192" s="454"/>
      <c r="BZ192" s="457" t="s">
        <v>61</v>
      </c>
      <c r="CA192" s="458"/>
      <c r="CB192" s="458"/>
      <c r="CC192" s="458"/>
      <c r="CD192" s="458"/>
      <c r="CE192" s="458"/>
      <c r="CF192" s="458"/>
      <c r="CG192" s="458"/>
      <c r="CH192" s="458"/>
      <c r="CI192" s="458"/>
      <c r="CJ192" s="458"/>
      <c r="CK192" s="458" t="s">
        <v>62</v>
      </c>
      <c r="CL192" s="458"/>
      <c r="CM192" s="458"/>
      <c r="CN192" s="458"/>
      <c r="CO192" s="458"/>
      <c r="CP192" s="458"/>
      <c r="CQ192" s="458"/>
      <c r="CR192" s="458"/>
      <c r="CS192" s="458"/>
      <c r="CT192" s="459"/>
      <c r="CW192" s="453" t="s">
        <v>402</v>
      </c>
      <c r="CX192" s="454"/>
      <c r="CY192" s="460" t="s">
        <v>61</v>
      </c>
      <c r="CZ192" s="461"/>
      <c r="DA192" s="461"/>
      <c r="DB192" s="461"/>
      <c r="DC192" s="461"/>
      <c r="DD192" s="461"/>
      <c r="DE192" s="461"/>
      <c r="DF192" s="461"/>
      <c r="DG192" s="461"/>
      <c r="DH192" s="461"/>
      <c r="DI192" s="462"/>
      <c r="DJ192" s="463" t="s">
        <v>62</v>
      </c>
      <c r="DK192" s="461"/>
      <c r="DL192" s="461"/>
      <c r="DM192" s="461"/>
      <c r="DN192" s="461"/>
      <c r="DO192" s="461"/>
      <c r="DP192" s="461"/>
      <c r="DQ192" s="461"/>
      <c r="DR192" s="461"/>
      <c r="DS192" s="464"/>
      <c r="DV192" s="453" t="s">
        <v>66</v>
      </c>
      <c r="DW192" s="454"/>
      <c r="DX192" s="460" t="s">
        <v>61</v>
      </c>
      <c r="DY192" s="461"/>
      <c r="DZ192" s="461"/>
      <c r="EA192" s="461"/>
      <c r="EB192" s="461"/>
      <c r="EC192" s="461"/>
      <c r="ED192" s="461"/>
      <c r="EE192" s="461"/>
      <c r="EF192" s="461"/>
      <c r="EG192" s="461"/>
      <c r="EH192" s="462"/>
      <c r="EI192" s="463" t="s">
        <v>62</v>
      </c>
      <c r="EJ192" s="461"/>
      <c r="EK192" s="461"/>
      <c r="EL192" s="461"/>
      <c r="EM192" s="461"/>
      <c r="EN192" s="461"/>
      <c r="EO192" s="461"/>
      <c r="EP192" s="461"/>
      <c r="EQ192" s="461"/>
      <c r="ER192" s="464"/>
    </row>
    <row r="193" spans="1:148" ht="66" thickBot="1">
      <c r="A193" s="467"/>
      <c r="B193" s="468"/>
      <c r="C193" s="135" t="s">
        <v>52</v>
      </c>
      <c r="D193" s="136" t="s">
        <v>53</v>
      </c>
      <c r="E193" s="137" t="s">
        <v>51</v>
      </c>
      <c r="F193" s="138" t="s">
        <v>30</v>
      </c>
      <c r="G193" s="139" t="s">
        <v>59</v>
      </c>
      <c r="H193" s="139" t="s">
        <v>56</v>
      </c>
      <c r="I193" s="140" t="s">
        <v>31</v>
      </c>
      <c r="J193" s="141" t="s">
        <v>57</v>
      </c>
      <c r="K193" s="141" t="s">
        <v>58</v>
      </c>
      <c r="L193" s="141" t="s">
        <v>54</v>
      </c>
      <c r="M193" s="265" t="s">
        <v>60</v>
      </c>
      <c r="N193" s="258" t="s">
        <v>53</v>
      </c>
      <c r="O193" s="137" t="s">
        <v>51</v>
      </c>
      <c r="P193" s="138" t="s">
        <v>30</v>
      </c>
      <c r="Q193" s="139" t="s">
        <v>59</v>
      </c>
      <c r="R193" s="139" t="s">
        <v>56</v>
      </c>
      <c r="S193" s="140" t="s">
        <v>31</v>
      </c>
      <c r="T193" s="141" t="s">
        <v>57</v>
      </c>
      <c r="U193" s="141" t="s">
        <v>58</v>
      </c>
      <c r="V193" s="141" t="s">
        <v>54</v>
      </c>
      <c r="W193" s="250" t="s">
        <v>60</v>
      </c>
      <c r="Z193" s="467"/>
      <c r="AA193" s="468"/>
      <c r="AB193" s="135" t="s">
        <v>52</v>
      </c>
      <c r="AC193" s="136" t="s">
        <v>53</v>
      </c>
      <c r="AD193" s="137" t="s">
        <v>51</v>
      </c>
      <c r="AE193" s="138" t="s">
        <v>30</v>
      </c>
      <c r="AF193" s="139" t="s">
        <v>59</v>
      </c>
      <c r="AG193" s="139" t="s">
        <v>56</v>
      </c>
      <c r="AH193" s="140" t="s">
        <v>31</v>
      </c>
      <c r="AI193" s="141" t="s">
        <v>57</v>
      </c>
      <c r="AJ193" s="141" t="s">
        <v>58</v>
      </c>
      <c r="AK193" s="141" t="s">
        <v>54</v>
      </c>
      <c r="AL193" s="265" t="s">
        <v>60</v>
      </c>
      <c r="AM193" s="258" t="s">
        <v>53</v>
      </c>
      <c r="AN193" s="137" t="s">
        <v>51</v>
      </c>
      <c r="AO193" s="138" t="s">
        <v>30</v>
      </c>
      <c r="AP193" s="139" t="s">
        <v>59</v>
      </c>
      <c r="AQ193" s="139" t="s">
        <v>56</v>
      </c>
      <c r="AR193" s="140" t="s">
        <v>31</v>
      </c>
      <c r="AS193" s="141" t="s">
        <v>57</v>
      </c>
      <c r="AT193" s="141" t="s">
        <v>58</v>
      </c>
      <c r="AU193" s="141" t="s">
        <v>54</v>
      </c>
      <c r="AV193" s="250" t="s">
        <v>60</v>
      </c>
      <c r="AY193" s="467"/>
      <c r="AZ193" s="468"/>
      <c r="BA193" s="135" t="s">
        <v>52</v>
      </c>
      <c r="BB193" s="136" t="s">
        <v>53</v>
      </c>
      <c r="BC193" s="137" t="s">
        <v>51</v>
      </c>
      <c r="BD193" s="138" t="s">
        <v>30</v>
      </c>
      <c r="BE193" s="139" t="s">
        <v>59</v>
      </c>
      <c r="BF193" s="139" t="s">
        <v>56</v>
      </c>
      <c r="BG193" s="140" t="s">
        <v>31</v>
      </c>
      <c r="BH193" s="141" t="s">
        <v>57</v>
      </c>
      <c r="BI193" s="141" t="s">
        <v>58</v>
      </c>
      <c r="BJ193" s="141" t="s">
        <v>54</v>
      </c>
      <c r="BK193" s="265" t="s">
        <v>60</v>
      </c>
      <c r="BL193" s="258" t="s">
        <v>53</v>
      </c>
      <c r="BM193" s="137" t="s">
        <v>51</v>
      </c>
      <c r="BN193" s="138" t="s">
        <v>30</v>
      </c>
      <c r="BO193" s="139" t="s">
        <v>59</v>
      </c>
      <c r="BP193" s="139" t="s">
        <v>56</v>
      </c>
      <c r="BQ193" s="140" t="s">
        <v>31</v>
      </c>
      <c r="BR193" s="141" t="s">
        <v>57</v>
      </c>
      <c r="BS193" s="141" t="s">
        <v>58</v>
      </c>
      <c r="BT193" s="141" t="s">
        <v>54</v>
      </c>
      <c r="BU193" s="250" t="s">
        <v>60</v>
      </c>
      <c r="BX193" s="455"/>
      <c r="BY193" s="456"/>
      <c r="BZ193" s="135" t="s">
        <v>52</v>
      </c>
      <c r="CA193" s="136" t="s">
        <v>53</v>
      </c>
      <c r="CB193" s="137" t="s">
        <v>51</v>
      </c>
      <c r="CC193" s="138" t="s">
        <v>30</v>
      </c>
      <c r="CD193" s="139" t="s">
        <v>59</v>
      </c>
      <c r="CE193" s="139" t="s">
        <v>56</v>
      </c>
      <c r="CF193" s="140" t="s">
        <v>31</v>
      </c>
      <c r="CG193" s="141" t="s">
        <v>57</v>
      </c>
      <c r="CH193" s="141" t="s">
        <v>58</v>
      </c>
      <c r="CI193" s="141" t="s">
        <v>54</v>
      </c>
      <c r="CJ193" s="265" t="s">
        <v>60</v>
      </c>
      <c r="CK193" s="258" t="s">
        <v>53</v>
      </c>
      <c r="CL193" s="137" t="s">
        <v>51</v>
      </c>
      <c r="CM193" s="138" t="s">
        <v>30</v>
      </c>
      <c r="CN193" s="139" t="s">
        <v>59</v>
      </c>
      <c r="CO193" s="139" t="s">
        <v>56</v>
      </c>
      <c r="CP193" s="140" t="s">
        <v>31</v>
      </c>
      <c r="CQ193" s="141" t="s">
        <v>57</v>
      </c>
      <c r="CR193" s="141" t="s">
        <v>58</v>
      </c>
      <c r="CS193" s="141" t="s">
        <v>54</v>
      </c>
      <c r="CT193" s="250" t="s">
        <v>60</v>
      </c>
      <c r="CW193" s="455"/>
      <c r="CX193" s="456"/>
      <c r="CY193" s="135" t="s">
        <v>52</v>
      </c>
      <c r="CZ193" s="136" t="s">
        <v>53</v>
      </c>
      <c r="DA193" s="137" t="s">
        <v>51</v>
      </c>
      <c r="DB193" s="138" t="s">
        <v>30</v>
      </c>
      <c r="DC193" s="139" t="s">
        <v>59</v>
      </c>
      <c r="DD193" s="139" t="s">
        <v>56</v>
      </c>
      <c r="DE193" s="140" t="s">
        <v>31</v>
      </c>
      <c r="DF193" s="141" t="s">
        <v>57</v>
      </c>
      <c r="DG193" s="141" t="s">
        <v>58</v>
      </c>
      <c r="DH193" s="141" t="s">
        <v>54</v>
      </c>
      <c r="DI193" s="265" t="s">
        <v>60</v>
      </c>
      <c r="DJ193" s="258" t="s">
        <v>53</v>
      </c>
      <c r="DK193" s="137" t="s">
        <v>51</v>
      </c>
      <c r="DL193" s="138" t="s">
        <v>30</v>
      </c>
      <c r="DM193" s="139" t="s">
        <v>59</v>
      </c>
      <c r="DN193" s="139" t="s">
        <v>56</v>
      </c>
      <c r="DO193" s="140" t="s">
        <v>31</v>
      </c>
      <c r="DP193" s="141" t="s">
        <v>57</v>
      </c>
      <c r="DQ193" s="141" t="s">
        <v>58</v>
      </c>
      <c r="DR193" s="141" t="s">
        <v>54</v>
      </c>
      <c r="DS193" s="250" t="s">
        <v>60</v>
      </c>
      <c r="DV193" s="455"/>
      <c r="DW193" s="456"/>
      <c r="DX193" s="135" t="s">
        <v>52</v>
      </c>
      <c r="DY193" s="136" t="s">
        <v>53</v>
      </c>
      <c r="DZ193" s="137" t="s">
        <v>51</v>
      </c>
      <c r="EA193" s="138" t="s">
        <v>30</v>
      </c>
      <c r="EB193" s="139" t="s">
        <v>59</v>
      </c>
      <c r="EC193" s="139" t="s">
        <v>56</v>
      </c>
      <c r="ED193" s="140" t="s">
        <v>31</v>
      </c>
      <c r="EE193" s="141" t="s">
        <v>57</v>
      </c>
      <c r="EF193" s="141" t="s">
        <v>58</v>
      </c>
      <c r="EG193" s="141" t="s">
        <v>54</v>
      </c>
      <c r="EH193" s="265" t="s">
        <v>60</v>
      </c>
      <c r="EI193" s="258" t="s">
        <v>53</v>
      </c>
      <c r="EJ193" s="137" t="s">
        <v>51</v>
      </c>
      <c r="EK193" s="138" t="s">
        <v>30</v>
      </c>
      <c r="EL193" s="139" t="s">
        <v>59</v>
      </c>
      <c r="EM193" s="139" t="s">
        <v>56</v>
      </c>
      <c r="EN193" s="140" t="s">
        <v>31</v>
      </c>
      <c r="EO193" s="141" t="s">
        <v>57</v>
      </c>
      <c r="EP193" s="141" t="s">
        <v>58</v>
      </c>
      <c r="EQ193" s="141" t="s">
        <v>54</v>
      </c>
      <c r="ER193" s="250" t="s">
        <v>60</v>
      </c>
    </row>
    <row r="194" spans="1:148">
      <c r="A194" s="447">
        <v>2025</v>
      </c>
      <c r="B194" s="134" t="s">
        <v>13</v>
      </c>
      <c r="C194" s="142">
        <v>1370182.3140000773</v>
      </c>
      <c r="D194" s="143">
        <v>1275933.2760000958</v>
      </c>
      <c r="E194" s="144">
        <v>87323.760999999446</v>
      </c>
      <c r="F194" s="145">
        <v>55770.943999999618</v>
      </c>
      <c r="G194" s="146">
        <v>55770.943999999618</v>
      </c>
      <c r="H194" s="146">
        <v>0</v>
      </c>
      <c r="I194" s="147">
        <v>31553.063000000486</v>
      </c>
      <c r="J194" s="148">
        <v>31551.354000000483</v>
      </c>
      <c r="K194" s="148">
        <v>1.7079999999999997</v>
      </c>
      <c r="L194" s="148">
        <v>0</v>
      </c>
      <c r="M194" s="266">
        <v>326.17799999999914</v>
      </c>
      <c r="N194" s="259">
        <f t="shared" ref="N194:N210" si="537">IF(AND(ISNUMBER($C194),ISNUMBER(D194)),IF($C194=0,0,D194/$C194),"")</f>
        <v>0.93121423548021642</v>
      </c>
      <c r="O194" s="184">
        <f t="shared" ref="O194:O210" si="538">IF(AND(ISNUMBER($C194),ISNUMBER(E194)),IF($C194=0,0,E194/$C194),"")</f>
        <v>6.373149040660768E-2</v>
      </c>
      <c r="P194" s="185">
        <f t="shared" ref="P194:P210" si="539">IF(AND(ISNUMBER($C194),ISNUMBER(F194)),IF($C194=0,0,F194/$C194),"")</f>
        <v>4.0703301619171586E-2</v>
      </c>
      <c r="Q194" s="186">
        <f t="shared" ref="Q194:Q210" si="540">IF(AND(ISNUMBER($C194),ISNUMBER(G194)),IF($C194=0,0,G194/$C194),"")</f>
        <v>4.0703301619171586E-2</v>
      </c>
      <c r="R194" s="186">
        <f t="shared" ref="R194:R210" si="541">IF(AND(ISNUMBER($C194),ISNUMBER(H194)),IF($C194=0,0,H194/$C194),"")</f>
        <v>0</v>
      </c>
      <c r="S194" s="187">
        <f t="shared" ref="S194:S210" si="542">IF(AND(ISNUMBER($C194),ISNUMBER(I194)),IF($C194=0,0,I194/$C194),"")</f>
        <v>2.3028368325588171E-2</v>
      </c>
      <c r="T194" s="188">
        <f t="shared" ref="T194:T210" si="543">IF(AND(ISNUMBER($C194),ISNUMBER(J194)),IF($C194=0,0,J194/$C194),"")</f>
        <v>2.3027121046315522E-2</v>
      </c>
      <c r="U194" s="188">
        <f t="shared" ref="U194:U210" si="544">IF(AND(ISNUMBER($C194),ISNUMBER(K194)),IF($C194=0,0,K194/$C194),"")</f>
        <v>1.2465494427626245E-6</v>
      </c>
      <c r="V194" s="188">
        <f t="shared" ref="V194:V210" si="545">IF(AND(ISNUMBER($C194),ISNUMBER(L194)),IF($C194=0,0,L194/$C194),"")</f>
        <v>0</v>
      </c>
      <c r="W194" s="251">
        <f t="shared" ref="W194:W210" si="546">IF(AND(ISNUMBER($C194),ISNUMBER(M194)),IF($C194=0,0,M194/$C194),"")</f>
        <v>2.3805445207343462E-4</v>
      </c>
      <c r="Z194" s="447">
        <v>2025</v>
      </c>
      <c r="AA194" s="134" t="s">
        <v>13</v>
      </c>
      <c r="AB194" s="142">
        <v>1134273.941000052</v>
      </c>
      <c r="AC194" s="143">
        <v>1077207.7280000548</v>
      </c>
      <c r="AD194" s="144">
        <v>51833.29899999941</v>
      </c>
      <c r="AE194" s="145">
        <v>23461.452000000056</v>
      </c>
      <c r="AF194" s="146">
        <v>23461.452000000056</v>
      </c>
      <c r="AG194" s="146">
        <v>0</v>
      </c>
      <c r="AH194" s="147">
        <v>28371.935000000474</v>
      </c>
      <c r="AI194" s="148">
        <v>28371.216000000473</v>
      </c>
      <c r="AJ194" s="148">
        <v>0.72100000000000009</v>
      </c>
      <c r="AK194" s="148">
        <v>0</v>
      </c>
      <c r="AL194" s="266">
        <v>194.82999999999998</v>
      </c>
      <c r="AM194" s="259">
        <f t="shared" ref="AM194:AM210" si="547">IF(AND(ISNUMBER($AB194),ISNUMBER(AC194)),IF($AB194=0,0,AC194/$AB194),"")</f>
        <v>0.94968921445053756</v>
      </c>
      <c r="AN194" s="184">
        <f t="shared" ref="AN194:AN210" si="548">IF(AND(ISNUMBER($AB194),ISNUMBER(AD194)),IF($AB194=0,0,AD194/$AB194),"")</f>
        <v>4.5697337412424106E-2</v>
      </c>
      <c r="AO194" s="185">
        <f t="shared" ref="AO194:AO210" si="549">IF(AND(ISNUMBER($AB194),ISNUMBER(AE194)),IF($AB194=0,0,AE194/$AB194),"")</f>
        <v>2.0684114438276582E-2</v>
      </c>
      <c r="AP194" s="186">
        <f t="shared" ref="AP194:AP210" si="550">IF(AND(ISNUMBER($AB194),ISNUMBER(AF194)),IF($AB194=0,0,AF194/$AB194),"")</f>
        <v>2.0684114438276582E-2</v>
      </c>
      <c r="AQ194" s="186">
        <f t="shared" ref="AQ194:AQ210" si="551">IF(AND(ISNUMBER($AB194),ISNUMBER(AG194)),IF($AB194=0,0,AG194/$AB194),"")</f>
        <v>0</v>
      </c>
      <c r="AR194" s="187">
        <f t="shared" ref="AR194:AR210" si="552">IF(AND(ISNUMBER($AB194),ISNUMBER(AH194)),IF($AB194=0,0,AH194/$AB194),"")</f>
        <v>2.5013300556817757E-2</v>
      </c>
      <c r="AS194" s="188">
        <f t="shared" ref="AS194:AS210" si="553">IF(AND(ISNUMBER($AB194),ISNUMBER(AI194)),IF($AB194=0,0,AI194/$AB194),"")</f>
        <v>2.501266667114516E-2</v>
      </c>
      <c r="AT194" s="188">
        <f t="shared" ref="AT194:AT210" si="554">IF(AND(ISNUMBER($AB194),ISNUMBER(AJ194)),IF($AB194=0,0,AJ194/$AB194),"")</f>
        <v>6.3564891507982458E-7</v>
      </c>
      <c r="AU194" s="188">
        <f t="shared" ref="AU194:AU210" si="555">IF(AND(ISNUMBER($AB194),ISNUMBER(AK194)),IF($AB194=0,0,AK194/$AB194),"")</f>
        <v>0</v>
      </c>
      <c r="AV194" s="251">
        <f t="shared" ref="AV194:AV210" si="556">IF(AND(ISNUMBER($AB194),ISNUMBER(AL194)),IF($AB194=0,0,AL194/$AB194),"")</f>
        <v>1.7176626647018336E-4</v>
      </c>
      <c r="AY194" s="447">
        <v>2025</v>
      </c>
      <c r="AZ194" s="134" t="s">
        <v>13</v>
      </c>
      <c r="BA194" s="142">
        <v>235908.37299999886</v>
      </c>
      <c r="BB194" s="143">
        <v>198725.54799999989</v>
      </c>
      <c r="BC194" s="144">
        <v>35490.462000000029</v>
      </c>
      <c r="BD194" s="145">
        <v>32309.491999999991</v>
      </c>
      <c r="BE194" s="146">
        <v>32309.491999999991</v>
      </c>
      <c r="BF194" s="146">
        <v>0</v>
      </c>
      <c r="BG194" s="147">
        <v>3181.1279999999979</v>
      </c>
      <c r="BH194" s="148">
        <v>3180.1379999999976</v>
      </c>
      <c r="BI194" s="148">
        <v>0.9870000000000001</v>
      </c>
      <c r="BJ194" s="148">
        <v>0</v>
      </c>
      <c r="BK194" s="266">
        <v>131.34799999999998</v>
      </c>
      <c r="BL194" s="259">
        <f t="shared" ref="BL194:BL210" si="557">IF(AND(ISNUMBER($BA194),ISNUMBER(BB194)),IF($BA194=0,0,BB194/$BA194),"")</f>
        <v>0.84238446254724864</v>
      </c>
      <c r="BM194" s="184">
        <f t="shared" ref="BM194:BM210" si="558">IF(AND(ISNUMBER($BA194),ISNUMBER(BC194)),IF($BA194=0,0,BC194/$BA194),"")</f>
        <v>0.15044172255810606</v>
      </c>
      <c r="BN194" s="185">
        <f t="shared" ref="BN194:BN210" si="559">IF(AND(ISNUMBER($BA194),ISNUMBER(BD194)),IF($BA194=0,0,BD194/$BA194),"")</f>
        <v>0.13695780098487706</v>
      </c>
      <c r="BO194" s="186">
        <f t="shared" ref="BO194:BO210" si="560">IF(AND(ISNUMBER($BA194),ISNUMBER(BE194)),IF($BA194=0,0,BE194/$BA194),"")</f>
        <v>0.13695780098487706</v>
      </c>
      <c r="BP194" s="186">
        <f t="shared" ref="BP194:BP210" si="561">IF(AND(ISNUMBER($BA194),ISNUMBER(BF194)),IF($BA194=0,0,BF194/$BA194),"")</f>
        <v>0</v>
      </c>
      <c r="BQ194" s="187">
        <f t="shared" ref="BQ194:BQ210" si="562">IF(AND(ISNUMBER($BA194),ISNUMBER(BG194)),IF($BA194=0,0,BG194/$BA194),"")</f>
        <v>1.3484591324785295E-2</v>
      </c>
      <c r="BR194" s="188">
        <f t="shared" ref="BR194:BR210" si="563">IF(AND(ISNUMBER($BA194),ISNUMBER(BH194)),IF($BA194=0,0,BH194/$BA194),"")</f>
        <v>1.3480394780222629E-2</v>
      </c>
      <c r="BS194" s="188">
        <f t="shared" ref="BS194:BS210" si="564">IF(AND(ISNUMBER($BA194),ISNUMBER(BI194)),IF($BA194=0,0,BI194/$BA194),"")</f>
        <v>4.1838277609587214E-6</v>
      </c>
      <c r="BT194" s="188">
        <f t="shared" ref="BT194:BT210" si="565">IF(AND(ISNUMBER($BA194),ISNUMBER(BJ194)),IF($BA194=0,0,BJ194/$BA194),"")</f>
        <v>0</v>
      </c>
      <c r="BU194" s="251">
        <f t="shared" ref="BU194:BU210" si="566">IF(AND(ISNUMBER($BA194),ISNUMBER(BK194)),IF($BA194=0,0,BK194/$BA194),"")</f>
        <v>5.567754901179392E-4</v>
      </c>
      <c r="BX194" s="447">
        <v>2025</v>
      </c>
      <c r="BY194" s="134" t="s">
        <v>13</v>
      </c>
      <c r="BZ194" s="142">
        <v>33756.1420000012</v>
      </c>
      <c r="CA194" s="143">
        <v>31607.516000001418</v>
      </c>
      <c r="CB194" s="144">
        <v>1440.2419999999991</v>
      </c>
      <c r="CC194" s="145">
        <v>909.93500000000131</v>
      </c>
      <c r="CD194" s="146">
        <v>909.93500000000131</v>
      </c>
      <c r="CE194" s="146">
        <v>0</v>
      </c>
      <c r="CF194" s="147">
        <v>530.33799999999701</v>
      </c>
      <c r="CG194" s="148">
        <v>530.32499999999698</v>
      </c>
      <c r="CH194" s="148">
        <v>1.2E-2</v>
      </c>
      <c r="CI194" s="148">
        <v>0</v>
      </c>
      <c r="CJ194" s="266">
        <v>4.9580000000000011</v>
      </c>
      <c r="CK194" s="259">
        <f t="shared" ref="CK194:CK210" si="567">IF(AND(ISNUMBER($BZ194),ISNUMBER(CA194)),IF($BZ194=0,0,CA194/$BZ194),"")</f>
        <v>0.93634859102086654</v>
      </c>
      <c r="CL194" s="184">
        <f t="shared" ref="CL194:CL210" si="568">IF(AND(ISNUMBER($BZ194),ISNUMBER(CB194)),IF($BZ194=0,0,CB194/$BZ194),"")</f>
        <v>4.2666072443940654E-2</v>
      </c>
      <c r="CM194" s="185">
        <f t="shared" ref="CM194:CM210" si="569">IF(AND(ISNUMBER($BZ194),ISNUMBER(CC194)),IF($BZ194=0,0,CC194/$BZ194),"")</f>
        <v>2.6956131420467686E-2</v>
      </c>
      <c r="CN194" s="186">
        <f t="shared" ref="CN194:CN210" si="570">IF(AND(ISNUMBER($BZ194),ISNUMBER(CD194)),IF($BZ194=0,0,CD194/$BZ194),"")</f>
        <v>2.6956131420467686E-2</v>
      </c>
      <c r="CO194" s="186">
        <f t="shared" ref="CO194:CO210" si="571">IF(AND(ISNUMBER($BZ194),ISNUMBER(CE194)),IF($BZ194=0,0,CE194/$BZ194),"")</f>
        <v>0</v>
      </c>
      <c r="CP194" s="187">
        <f t="shared" ref="CP194:CP210" si="572">IF(AND(ISNUMBER($BZ194),ISNUMBER(CF194)),IF($BZ194=0,0,CF194/$BZ194),"")</f>
        <v>1.5710859374865119E-2</v>
      </c>
      <c r="CQ194" s="188">
        <f t="shared" ref="CQ194:CQ210" si="573">IF(AND(ISNUMBER($BZ194),ISNUMBER(CG194)),IF($BZ194=0,0,CG194/$BZ194),"")</f>
        <v>1.5710474259765173E-2</v>
      </c>
      <c r="CR194" s="188">
        <f t="shared" ref="CR194:CR210" si="574">IF(AND(ISNUMBER($BZ194),ISNUMBER(CH194)),IF($BZ194=0,0,CH194/$BZ194),"")</f>
        <v>3.5549086148528388E-7</v>
      </c>
      <c r="CS194" s="188">
        <f t="shared" ref="CS194:CS210" si="575">IF(AND(ISNUMBER($BZ194),ISNUMBER(CI194)),IF($BZ194=0,0,CI194/$BZ194),"")</f>
        <v>0</v>
      </c>
      <c r="CT194" s="251">
        <f t="shared" ref="CT194:CT210" si="576">IF(AND(ISNUMBER($BZ194),ISNUMBER(CJ194)),IF($BZ194=0,0,CJ194/$BZ194),"")</f>
        <v>1.4687697427033649E-4</v>
      </c>
      <c r="CW194" s="450">
        <v>2025</v>
      </c>
      <c r="CX194" s="134" t="s">
        <v>13</v>
      </c>
      <c r="CY194" s="142">
        <v>30251.703000001497</v>
      </c>
      <c r="CZ194" s="143">
        <v>29140.521000001329</v>
      </c>
      <c r="DA194" s="144">
        <v>1061.1079999999972</v>
      </c>
      <c r="DB194" s="145">
        <v>588.55199999999979</v>
      </c>
      <c r="DC194" s="146">
        <v>588.55199999999979</v>
      </c>
      <c r="DD194" s="146">
        <v>0</v>
      </c>
      <c r="DE194" s="147">
        <v>472.55499999999813</v>
      </c>
      <c r="DF194" s="148">
        <v>472.55499999999813</v>
      </c>
      <c r="DG194" s="148">
        <v>0</v>
      </c>
      <c r="DH194" s="148">
        <v>0</v>
      </c>
      <c r="DI194" s="266">
        <v>4.9580000000000011</v>
      </c>
      <c r="DJ194" s="259">
        <f t="shared" ref="DJ194:DJ210" si="577">IF(AND(ISNUMBER($CY194),ISNUMBER(CZ194)),IF($CY194=0,0,CZ194/$CY194),"")</f>
        <v>0.96326877862049243</v>
      </c>
      <c r="DK194" s="184">
        <f t="shared" ref="DK194:DK210" si="578">IF(AND(ISNUMBER($CY194),ISNUMBER(DA194)),IF($CY194=0,0,DA194/$CY194),"")</f>
        <v>3.5075975722753353E-2</v>
      </c>
      <c r="DL194" s="185">
        <f t="shared" ref="DL194:DL210" si="579">IF(AND(ISNUMBER($CY194),ISNUMBER(DB194)),IF($CY194=0,0,DB194/$CY194),"")</f>
        <v>1.9455169185019789E-2</v>
      </c>
      <c r="DM194" s="186">
        <f t="shared" ref="DM194:DM210" si="580">IF(AND(ISNUMBER($CY194),ISNUMBER(DC194)),IF($CY194=0,0,DC194/$CY194),"")</f>
        <v>1.9455169185019789E-2</v>
      </c>
      <c r="DN194" s="186">
        <f t="shared" ref="DN194:DN210" si="581">IF(AND(ISNUMBER($CY194),ISNUMBER(DD194)),IF($CY194=0,0,DD194/$CY194),"")</f>
        <v>0</v>
      </c>
      <c r="DO194" s="187">
        <f t="shared" ref="DO194:DO210" si="582">IF(AND(ISNUMBER($CY194),ISNUMBER(DE194)),IF($CY194=0,0,DE194/$CY194),"")</f>
        <v>1.5620773481743316E-2</v>
      </c>
      <c r="DP194" s="188">
        <f t="shared" ref="DP194:DP210" si="583">IF(AND(ISNUMBER($CY194),ISNUMBER(DF194)),IF($CY194=0,0,DF194/$CY194),"")</f>
        <v>1.5620773481743316E-2</v>
      </c>
      <c r="DQ194" s="188">
        <f t="shared" ref="DQ194:DQ210" si="584">IF(AND(ISNUMBER($CY194),ISNUMBER(DG194)),IF($CY194=0,0,DG194/$CY194),"")</f>
        <v>0</v>
      </c>
      <c r="DR194" s="188">
        <f t="shared" ref="DR194:DR210" si="585">IF(AND(ISNUMBER($CY194),ISNUMBER(DH194)),IF($CY194=0,0,DH194/$CY194),"")</f>
        <v>0</v>
      </c>
      <c r="DS194" s="251">
        <f t="shared" ref="DS194:DS210" si="586">IF(AND(ISNUMBER($CY194),ISNUMBER(DI194)),IF($CY194=0,0,DI194/$CY194),"")</f>
        <v>1.638915997555495E-4</v>
      </c>
      <c r="DV194" s="450">
        <v>2025</v>
      </c>
      <c r="DW194" s="134" t="s">
        <v>13</v>
      </c>
      <c r="DX194" s="142">
        <v>3504.4389999999976</v>
      </c>
      <c r="DY194" s="143">
        <v>2466.9949999999935</v>
      </c>
      <c r="DZ194" s="144">
        <v>379.13399999999933</v>
      </c>
      <c r="EA194" s="145">
        <v>321.38299999999833</v>
      </c>
      <c r="EB194" s="146">
        <v>321.38299999999833</v>
      </c>
      <c r="EC194" s="146">
        <v>0</v>
      </c>
      <c r="ED194" s="147">
        <v>57.782999999999888</v>
      </c>
      <c r="EE194" s="148">
        <v>57.769999999999889</v>
      </c>
      <c r="EF194" s="148">
        <v>1.2E-2</v>
      </c>
      <c r="EG194" s="148">
        <v>0</v>
      </c>
      <c r="EH194" s="266">
        <v>0</v>
      </c>
      <c r="EI194" s="259">
        <f t="shared" ref="EI194:EI210" si="587">IF(AND(ISNUMBER($DX194),ISNUMBER(DY194)),IF($DX194=0,0,DY194/$DX194),"")</f>
        <v>0.70396288821120734</v>
      </c>
      <c r="EJ194" s="184">
        <f t="shared" ref="EJ194:EJ210" si="588">IF(AND(ISNUMBER($DX194),ISNUMBER(DZ194)),IF($DX194=0,0,DZ194/$DX194),"")</f>
        <v>0.10818678824199811</v>
      </c>
      <c r="EK194" s="185">
        <f t="shared" ref="EK194:EK210" si="589">IF(AND(ISNUMBER($DX194),ISNUMBER(EA194)),IF($DX194=0,0,EA194/$DX194),"")</f>
        <v>9.1707403096472379E-2</v>
      </c>
      <c r="EL194" s="186">
        <f t="shared" ref="EL194:EL210" si="590">IF(AND(ISNUMBER($DX194),ISNUMBER(EB194)),IF($DX194=0,0,EB194/$DX194),"")</f>
        <v>9.1707403096472379E-2</v>
      </c>
      <c r="EM194" s="186">
        <f t="shared" ref="EM194:EM210" si="591">IF(AND(ISNUMBER($DX194),ISNUMBER(EC194)),IF($DX194=0,0,EC194/$DX194),"")</f>
        <v>0</v>
      </c>
      <c r="EN194" s="187">
        <f t="shared" ref="EN194:EN210" si="592">IF(AND(ISNUMBER($DX194),ISNUMBER(ED194)),IF($DX194=0,0,ED194/$DX194),"")</f>
        <v>1.6488516421601269E-2</v>
      </c>
      <c r="EO194" s="188">
        <f t="shared" ref="EO194:EO210" si="593">IF(AND(ISNUMBER($DX194),ISNUMBER(EE194)),IF($DX194=0,0,EE194/$DX194),"")</f>
        <v>1.6484806840695452E-2</v>
      </c>
      <c r="EP194" s="188">
        <f t="shared" ref="EP194:EP210" si="594">IF(AND(ISNUMBER($DX194),ISNUMBER(EF194)),IF($DX194=0,0,EF194/$DX194),"")</f>
        <v>3.4242285284463528E-6</v>
      </c>
      <c r="EQ194" s="188">
        <f t="shared" ref="EQ194:EQ210" si="595">IF(AND(ISNUMBER($DX194),ISNUMBER(EG194)),IF($DX194=0,0,EG194/$DX194),"")</f>
        <v>0</v>
      </c>
      <c r="ER194" s="251">
        <f t="shared" ref="ER194:ER210" si="596">IF(AND(ISNUMBER($DX194),ISNUMBER(EH194)),IF($DX194=0,0,EH194/$DX194),"")</f>
        <v>0</v>
      </c>
    </row>
    <row r="195" spans="1:148">
      <c r="A195" s="448"/>
      <c r="B195" s="130" t="s">
        <v>14</v>
      </c>
      <c r="C195" s="149">
        <v>1854487.4209998918</v>
      </c>
      <c r="D195" s="150">
        <v>1687585.3309998794</v>
      </c>
      <c r="E195" s="151">
        <v>154924.44199999864</v>
      </c>
      <c r="F195" s="152">
        <v>99534.316999999879</v>
      </c>
      <c r="G195" s="153">
        <v>99534.316999999879</v>
      </c>
      <c r="H195" s="153">
        <v>0</v>
      </c>
      <c r="I195" s="154">
        <v>55390.561999999634</v>
      </c>
      <c r="J195" s="155">
        <v>49650.947999999858</v>
      </c>
      <c r="K195" s="155">
        <v>0</v>
      </c>
      <c r="L195" s="155">
        <v>5739.7480000000023</v>
      </c>
      <c r="M195" s="267">
        <v>1658.5090000000027</v>
      </c>
      <c r="N195" s="260">
        <f t="shared" si="537"/>
        <v>0.9100009586961646</v>
      </c>
      <c r="O195" s="189">
        <f t="shared" si="538"/>
        <v>8.354030350686735E-2</v>
      </c>
      <c r="P195" s="190">
        <f t="shared" si="539"/>
        <v>5.3672144589869228E-2</v>
      </c>
      <c r="Q195" s="191">
        <f t="shared" si="540"/>
        <v>5.3672144589869228E-2</v>
      </c>
      <c r="R195" s="191">
        <f t="shared" si="541"/>
        <v>0</v>
      </c>
      <c r="S195" s="192">
        <f t="shared" si="542"/>
        <v>2.9868394561627425E-2</v>
      </c>
      <c r="T195" s="193">
        <f t="shared" si="543"/>
        <v>2.6773407809490207E-2</v>
      </c>
      <c r="U195" s="193">
        <f t="shared" si="544"/>
        <v>0</v>
      </c>
      <c r="V195" s="193">
        <f t="shared" si="545"/>
        <v>3.0950590093004127E-3</v>
      </c>
      <c r="W195" s="252">
        <f t="shared" si="546"/>
        <v>8.9432205428806712E-4</v>
      </c>
      <c r="Z195" s="448"/>
      <c r="AA195" s="130" t="s">
        <v>14</v>
      </c>
      <c r="AB195" s="149">
        <v>1507459.784999924</v>
      </c>
      <c r="AC195" s="150">
        <v>1411327.9689999435</v>
      </c>
      <c r="AD195" s="151">
        <v>88282.618000000191</v>
      </c>
      <c r="AE195" s="152">
        <v>42705.886999999813</v>
      </c>
      <c r="AF195" s="153">
        <v>42705.886999999813</v>
      </c>
      <c r="AG195" s="153">
        <v>0</v>
      </c>
      <c r="AH195" s="154">
        <v>45576.895999999462</v>
      </c>
      <c r="AI195" s="155">
        <v>40791.165999999976</v>
      </c>
      <c r="AJ195" s="155">
        <v>0</v>
      </c>
      <c r="AK195" s="155">
        <v>4785.7940000000081</v>
      </c>
      <c r="AL195" s="267">
        <v>132.29900000000001</v>
      </c>
      <c r="AM195" s="260">
        <f t="shared" si="547"/>
        <v>0.93622926664011441</v>
      </c>
      <c r="AN195" s="189">
        <f t="shared" si="548"/>
        <v>5.8563829614867398E-2</v>
      </c>
      <c r="AO195" s="190">
        <f t="shared" si="549"/>
        <v>2.8329702340949656E-2</v>
      </c>
      <c r="AP195" s="191">
        <f t="shared" si="550"/>
        <v>2.8329702340949656E-2</v>
      </c>
      <c r="AQ195" s="191">
        <f t="shared" si="551"/>
        <v>0</v>
      </c>
      <c r="AR195" s="192">
        <f t="shared" si="552"/>
        <v>3.0234236729573361E-2</v>
      </c>
      <c r="AS195" s="193">
        <f t="shared" si="553"/>
        <v>2.7059538440690166E-2</v>
      </c>
      <c r="AT195" s="193">
        <f t="shared" si="554"/>
        <v>0</v>
      </c>
      <c r="AU195" s="193">
        <f t="shared" si="555"/>
        <v>3.1747407444108031E-3</v>
      </c>
      <c r="AV195" s="252">
        <f t="shared" si="556"/>
        <v>8.7762871896451066E-5</v>
      </c>
      <c r="AY195" s="448"/>
      <c r="AZ195" s="130" t="s">
        <v>14</v>
      </c>
      <c r="BA195" s="149">
        <v>347027.63600000186</v>
      </c>
      <c r="BB195" s="150">
        <v>276257.36199999717</v>
      </c>
      <c r="BC195" s="151">
        <v>66641.823999999877</v>
      </c>
      <c r="BD195" s="152">
        <v>56828.429999999855</v>
      </c>
      <c r="BE195" s="153">
        <v>56828.429999999855</v>
      </c>
      <c r="BF195" s="153">
        <v>0</v>
      </c>
      <c r="BG195" s="154">
        <v>9813.6659999999647</v>
      </c>
      <c r="BH195" s="155">
        <v>8859.7819999999774</v>
      </c>
      <c r="BI195" s="155">
        <v>0</v>
      </c>
      <c r="BJ195" s="155">
        <v>953.95399999999927</v>
      </c>
      <c r="BK195" s="267">
        <v>1526.2100000000023</v>
      </c>
      <c r="BL195" s="260">
        <f t="shared" si="557"/>
        <v>0.79606732531237279</v>
      </c>
      <c r="BM195" s="189">
        <f t="shared" si="558"/>
        <v>0.19203607173233753</v>
      </c>
      <c r="BN195" s="190">
        <f t="shared" si="559"/>
        <v>0.16375764954926975</v>
      </c>
      <c r="BO195" s="191">
        <f t="shared" si="560"/>
        <v>0.16375764954926975</v>
      </c>
      <c r="BP195" s="191">
        <f t="shared" si="561"/>
        <v>0</v>
      </c>
      <c r="BQ195" s="192">
        <f t="shared" si="562"/>
        <v>2.8279205982315231E-2</v>
      </c>
      <c r="BR195" s="193">
        <f t="shared" si="563"/>
        <v>2.553047965321105E-2</v>
      </c>
      <c r="BS195" s="193">
        <f t="shared" si="564"/>
        <v>0</v>
      </c>
      <c r="BT195" s="193">
        <f t="shared" si="565"/>
        <v>2.748928042145883E-3</v>
      </c>
      <c r="BU195" s="252">
        <f t="shared" si="566"/>
        <v>4.3979494474612798E-3</v>
      </c>
      <c r="BX195" s="448"/>
      <c r="BY195" s="130" t="s">
        <v>14</v>
      </c>
      <c r="BZ195" s="149">
        <v>49088.090000000593</v>
      </c>
      <c r="CA195" s="150">
        <v>42901.903000001097</v>
      </c>
      <c r="CB195" s="151">
        <v>4868.1370000000043</v>
      </c>
      <c r="CC195" s="152">
        <v>1615.0630000000001</v>
      </c>
      <c r="CD195" s="153">
        <v>1615.0630000000001</v>
      </c>
      <c r="CE195" s="153">
        <v>0</v>
      </c>
      <c r="CF195" s="154">
        <v>3253.0920000000051</v>
      </c>
      <c r="CG195" s="155">
        <v>3102.184000000002</v>
      </c>
      <c r="CH195" s="155">
        <v>0</v>
      </c>
      <c r="CI195" s="155">
        <v>150.90599999999986</v>
      </c>
      <c r="CJ195" s="267">
        <v>10.062999999999999</v>
      </c>
      <c r="CK195" s="260">
        <f t="shared" si="567"/>
        <v>0.87397784269057077</v>
      </c>
      <c r="CL195" s="189">
        <f t="shared" si="568"/>
        <v>9.9171448715970528E-2</v>
      </c>
      <c r="CM195" s="190">
        <f t="shared" si="569"/>
        <v>3.290132087029625E-2</v>
      </c>
      <c r="CN195" s="191">
        <f t="shared" si="570"/>
        <v>3.290132087029625E-2</v>
      </c>
      <c r="CO195" s="191">
        <f t="shared" si="571"/>
        <v>0</v>
      </c>
      <c r="CP195" s="192">
        <f t="shared" si="572"/>
        <v>6.6270494533398339E-2</v>
      </c>
      <c r="CQ195" s="193">
        <f t="shared" si="573"/>
        <v>6.3196266141134536E-2</v>
      </c>
      <c r="CR195" s="193">
        <f t="shared" si="574"/>
        <v>0</v>
      </c>
      <c r="CS195" s="193">
        <f t="shared" si="575"/>
        <v>3.0741876491832956E-3</v>
      </c>
      <c r="CT195" s="252">
        <f t="shared" si="576"/>
        <v>2.0499880928347136E-4</v>
      </c>
      <c r="CW195" s="451"/>
      <c r="CX195" s="130" t="s">
        <v>14</v>
      </c>
      <c r="CY195" s="149">
        <v>43668.206000001068</v>
      </c>
      <c r="CZ195" s="150">
        <v>39352.406000000672</v>
      </c>
      <c r="DA195" s="151">
        <v>4091.1970000000183</v>
      </c>
      <c r="DB195" s="152">
        <v>1046.1350000000002</v>
      </c>
      <c r="DC195" s="153">
        <v>1046.1350000000002</v>
      </c>
      <c r="DD195" s="153">
        <v>0</v>
      </c>
      <c r="DE195" s="154">
        <v>3045.0610000000074</v>
      </c>
      <c r="DF195" s="155">
        <v>2894.1990000000042</v>
      </c>
      <c r="DG195" s="155">
        <v>0</v>
      </c>
      <c r="DH195" s="155">
        <v>150.85999999999987</v>
      </c>
      <c r="DI195" s="267">
        <v>3.5409999999999999</v>
      </c>
      <c r="DJ195" s="260">
        <f t="shared" si="577"/>
        <v>0.90116836949976165</v>
      </c>
      <c r="DK195" s="189">
        <f t="shared" si="578"/>
        <v>9.3688231662182736E-2</v>
      </c>
      <c r="DL195" s="190">
        <f t="shared" si="579"/>
        <v>2.395644556591069E-2</v>
      </c>
      <c r="DM195" s="191">
        <f t="shared" si="580"/>
        <v>2.395644556591069E-2</v>
      </c>
      <c r="DN195" s="191">
        <f t="shared" si="581"/>
        <v>0</v>
      </c>
      <c r="DO195" s="192">
        <f t="shared" si="582"/>
        <v>6.9731763196315716E-2</v>
      </c>
      <c r="DP195" s="193">
        <f t="shared" si="583"/>
        <v>6.627703002042111E-2</v>
      </c>
      <c r="DQ195" s="193">
        <f t="shared" si="584"/>
        <v>0</v>
      </c>
      <c r="DR195" s="193">
        <f t="shared" si="585"/>
        <v>3.4546873759823378E-3</v>
      </c>
      <c r="DS195" s="252">
        <f t="shared" si="586"/>
        <v>8.1088744520439271E-5</v>
      </c>
      <c r="DV195" s="451"/>
      <c r="DW195" s="130" t="s">
        <v>14</v>
      </c>
      <c r="DX195" s="149">
        <v>5419.8840000000582</v>
      </c>
      <c r="DY195" s="150">
        <v>3549.4970000000039</v>
      </c>
      <c r="DZ195" s="151">
        <v>776.94000000000256</v>
      </c>
      <c r="EA195" s="152">
        <v>568.92799999999954</v>
      </c>
      <c r="EB195" s="153">
        <v>568.92799999999954</v>
      </c>
      <c r="EC195" s="153">
        <v>0</v>
      </c>
      <c r="ED195" s="154">
        <v>208.03100000000023</v>
      </c>
      <c r="EE195" s="155">
        <v>207.98500000000027</v>
      </c>
      <c r="EF195" s="155">
        <v>0</v>
      </c>
      <c r="EG195" s="155">
        <v>4.5999999999999999E-2</v>
      </c>
      <c r="EH195" s="267">
        <v>6.5220000000000011</v>
      </c>
      <c r="EI195" s="260">
        <f t="shared" si="587"/>
        <v>0.6549027617565184</v>
      </c>
      <c r="EJ195" s="189">
        <f t="shared" si="588"/>
        <v>0.14334993147454708</v>
      </c>
      <c r="EK195" s="190">
        <f t="shared" si="589"/>
        <v>0.10497051228402553</v>
      </c>
      <c r="EL195" s="191">
        <f t="shared" si="590"/>
        <v>0.10497051228402553</v>
      </c>
      <c r="EM195" s="191">
        <f t="shared" si="591"/>
        <v>0</v>
      </c>
      <c r="EN195" s="192">
        <f t="shared" si="592"/>
        <v>3.8382924800604221E-2</v>
      </c>
      <c r="EO195" s="193">
        <f t="shared" si="593"/>
        <v>3.8374437534087084E-2</v>
      </c>
      <c r="EP195" s="193">
        <f t="shared" si="594"/>
        <v>0</v>
      </c>
      <c r="EQ195" s="193">
        <f t="shared" si="595"/>
        <v>8.4872665171430804E-6</v>
      </c>
      <c r="ER195" s="252">
        <f t="shared" si="596"/>
        <v>1.2033467874958082E-3</v>
      </c>
    </row>
    <row r="196" spans="1:148">
      <c r="A196" s="448"/>
      <c r="B196" s="131" t="s">
        <v>15</v>
      </c>
      <c r="C196" s="156">
        <v>1320168.4590000466</v>
      </c>
      <c r="D196" s="157">
        <v>1204067.0910000943</v>
      </c>
      <c r="E196" s="158">
        <v>108075.93399999841</v>
      </c>
      <c r="F196" s="159">
        <v>81775.676999999079</v>
      </c>
      <c r="G196" s="160">
        <v>81775.676999999079</v>
      </c>
      <c r="H196" s="160">
        <v>0</v>
      </c>
      <c r="I196" s="161">
        <v>26300.593000000044</v>
      </c>
      <c r="J196" s="162">
        <v>16670.583000000181</v>
      </c>
      <c r="K196" s="162">
        <v>227.85599999999982</v>
      </c>
      <c r="L196" s="162">
        <v>9402.2869999998911</v>
      </c>
      <c r="M196" s="268">
        <v>1364.8219999999999</v>
      </c>
      <c r="N196" s="261">
        <f t="shared" si="537"/>
        <v>0.91205564168084086</v>
      </c>
      <c r="O196" s="194">
        <f t="shared" si="538"/>
        <v>8.186525989407431E-2</v>
      </c>
      <c r="P196" s="195">
        <f t="shared" si="539"/>
        <v>6.1943365214117869E-2</v>
      </c>
      <c r="Q196" s="196">
        <f t="shared" si="540"/>
        <v>6.1943365214117869E-2</v>
      </c>
      <c r="R196" s="196">
        <f t="shared" si="541"/>
        <v>0</v>
      </c>
      <c r="S196" s="197">
        <f t="shared" si="542"/>
        <v>1.9922149192930474E-2</v>
      </c>
      <c r="T196" s="198">
        <f t="shared" si="543"/>
        <v>1.2627618003104853E-2</v>
      </c>
      <c r="U196" s="198">
        <f t="shared" si="544"/>
        <v>1.7259615501841934E-4</v>
      </c>
      <c r="V196" s="198">
        <f t="shared" si="545"/>
        <v>7.1220357795258914E-3</v>
      </c>
      <c r="W196" s="253">
        <f t="shared" si="546"/>
        <v>1.0338241235014628E-3</v>
      </c>
      <c r="Z196" s="448"/>
      <c r="AA196" s="131" t="s">
        <v>15</v>
      </c>
      <c r="AB196" s="156">
        <v>1065184.6310000713</v>
      </c>
      <c r="AC196" s="157">
        <v>996503.63800006383</v>
      </c>
      <c r="AD196" s="158">
        <v>63646.579999999827</v>
      </c>
      <c r="AE196" s="159">
        <v>39789.321000000207</v>
      </c>
      <c r="AF196" s="160">
        <v>39789.321000000207</v>
      </c>
      <c r="AG196" s="160">
        <v>0</v>
      </c>
      <c r="AH196" s="161">
        <v>23857.359000000095</v>
      </c>
      <c r="AI196" s="162">
        <v>16247.146000000128</v>
      </c>
      <c r="AJ196" s="162">
        <v>0</v>
      </c>
      <c r="AK196" s="162">
        <v>7610.3420000000124</v>
      </c>
      <c r="AL196" s="268">
        <v>46.079000000000015</v>
      </c>
      <c r="AM196" s="261">
        <f t="shared" si="547"/>
        <v>0.9355219827613126</v>
      </c>
      <c r="AN196" s="194">
        <f t="shared" si="548"/>
        <v>5.9751688249804993E-2</v>
      </c>
      <c r="AO196" s="195">
        <f t="shared" si="549"/>
        <v>3.7354388940669524E-2</v>
      </c>
      <c r="AP196" s="196">
        <f t="shared" si="550"/>
        <v>3.7354388940669524E-2</v>
      </c>
      <c r="AQ196" s="196">
        <f t="shared" si="551"/>
        <v>0</v>
      </c>
      <c r="AR196" s="197">
        <f t="shared" si="552"/>
        <v>2.2397393189574191E-2</v>
      </c>
      <c r="AS196" s="198">
        <f t="shared" si="553"/>
        <v>1.5252891871661862E-2</v>
      </c>
      <c r="AT196" s="198">
        <f t="shared" si="554"/>
        <v>0</v>
      </c>
      <c r="AU196" s="198">
        <f t="shared" si="555"/>
        <v>7.1446224236777437E-3</v>
      </c>
      <c r="AV196" s="253">
        <f t="shared" si="556"/>
        <v>4.3259167151837111E-5</v>
      </c>
      <c r="AY196" s="448"/>
      <c r="AZ196" s="131" t="s">
        <v>15</v>
      </c>
      <c r="BA196" s="156">
        <v>254983.82799999826</v>
      </c>
      <c r="BB196" s="157">
        <v>207563.4529999978</v>
      </c>
      <c r="BC196" s="158">
        <v>44429.354000000181</v>
      </c>
      <c r="BD196" s="159">
        <v>41986.356000000189</v>
      </c>
      <c r="BE196" s="160">
        <v>41986.356000000189</v>
      </c>
      <c r="BF196" s="160">
        <v>0</v>
      </c>
      <c r="BG196" s="161">
        <v>2443.234000000004</v>
      </c>
      <c r="BH196" s="162">
        <v>423.43699999999922</v>
      </c>
      <c r="BI196" s="162">
        <v>227.85599999999982</v>
      </c>
      <c r="BJ196" s="162">
        <v>1791.9450000000004</v>
      </c>
      <c r="BK196" s="268">
        <v>1318.7429999999997</v>
      </c>
      <c r="BL196" s="261">
        <f t="shared" si="557"/>
        <v>0.81402595069676031</v>
      </c>
      <c r="BM196" s="194">
        <f t="shared" si="558"/>
        <v>0.17424381125849472</v>
      </c>
      <c r="BN196" s="195">
        <f t="shared" si="559"/>
        <v>0.16466281932201784</v>
      </c>
      <c r="BO196" s="196">
        <f t="shared" si="560"/>
        <v>0.16466281932201784</v>
      </c>
      <c r="BP196" s="196">
        <f t="shared" si="561"/>
        <v>0</v>
      </c>
      <c r="BQ196" s="197">
        <f t="shared" si="562"/>
        <v>9.5819174853709575E-3</v>
      </c>
      <c r="BR196" s="198">
        <f t="shared" si="563"/>
        <v>1.6606425722026658E-3</v>
      </c>
      <c r="BS196" s="198">
        <f t="shared" si="564"/>
        <v>8.93609613547732E-4</v>
      </c>
      <c r="BT196" s="198">
        <f t="shared" si="565"/>
        <v>7.0276809868899314E-3</v>
      </c>
      <c r="BU196" s="253">
        <f t="shared" si="566"/>
        <v>5.1718691743854782E-3</v>
      </c>
      <c r="BX196" s="448"/>
      <c r="BY196" s="131" t="s">
        <v>15</v>
      </c>
      <c r="BZ196" s="156">
        <v>104888.98799999924</v>
      </c>
      <c r="CA196" s="157">
        <v>96633.287000000491</v>
      </c>
      <c r="CB196" s="158">
        <v>7051.2420000000193</v>
      </c>
      <c r="CC196" s="159">
        <v>3515.8200000000106</v>
      </c>
      <c r="CD196" s="160">
        <v>3515.8200000000106</v>
      </c>
      <c r="CE196" s="160">
        <v>0</v>
      </c>
      <c r="CF196" s="161">
        <v>3535.4070000000042</v>
      </c>
      <c r="CG196" s="162">
        <v>1821.5199999999957</v>
      </c>
      <c r="CH196" s="162">
        <v>0.40800000000000014</v>
      </c>
      <c r="CI196" s="162">
        <v>1713.4840000000011</v>
      </c>
      <c r="CJ196" s="268">
        <v>52.924999999999997</v>
      </c>
      <c r="CK196" s="261">
        <f t="shared" si="567"/>
        <v>0.92129106060210242</v>
      </c>
      <c r="CL196" s="194">
        <f t="shared" si="568"/>
        <v>6.7225760629896353E-2</v>
      </c>
      <c r="CM196" s="195">
        <f t="shared" si="569"/>
        <v>3.3519438665954485E-2</v>
      </c>
      <c r="CN196" s="196">
        <f t="shared" si="570"/>
        <v>3.3519438665954485E-2</v>
      </c>
      <c r="CO196" s="196">
        <f t="shared" si="571"/>
        <v>0</v>
      </c>
      <c r="CP196" s="197">
        <f t="shared" si="572"/>
        <v>3.3706178955602371E-2</v>
      </c>
      <c r="CQ196" s="198">
        <f t="shared" si="573"/>
        <v>1.736617003111908E-2</v>
      </c>
      <c r="CR196" s="198">
        <f t="shared" si="574"/>
        <v>3.8898268329178952E-6</v>
      </c>
      <c r="CS196" s="198">
        <f t="shared" si="575"/>
        <v>1.6336166767096785E-2</v>
      </c>
      <c r="CT196" s="253">
        <f t="shared" si="576"/>
        <v>5.0458109101024387E-4</v>
      </c>
      <c r="CW196" s="451"/>
      <c r="CX196" s="131" t="s">
        <v>15</v>
      </c>
      <c r="CY196" s="156">
        <v>93744.274999998699</v>
      </c>
      <c r="CZ196" s="157">
        <v>87064.092999997854</v>
      </c>
      <c r="DA196" s="158">
        <v>6084.6300000000238</v>
      </c>
      <c r="DB196" s="159">
        <v>2667.2680000000064</v>
      </c>
      <c r="DC196" s="160">
        <v>2667.2680000000064</v>
      </c>
      <c r="DD196" s="160">
        <v>0</v>
      </c>
      <c r="DE196" s="161">
        <v>3417.348000000005</v>
      </c>
      <c r="DF196" s="162">
        <v>1797.1709999999953</v>
      </c>
      <c r="DG196" s="162">
        <v>0</v>
      </c>
      <c r="DH196" s="162">
        <v>1620.1810000000005</v>
      </c>
      <c r="DI196" s="268">
        <v>31.286000000000005</v>
      </c>
      <c r="DJ196" s="261">
        <f t="shared" si="577"/>
        <v>0.92874037374548002</v>
      </c>
      <c r="DK196" s="194">
        <f t="shared" si="578"/>
        <v>6.4906683634815124E-2</v>
      </c>
      <c r="DL196" s="195">
        <f t="shared" si="579"/>
        <v>2.8452596171873359E-2</v>
      </c>
      <c r="DM196" s="196">
        <f t="shared" si="580"/>
        <v>2.8452596171873359E-2</v>
      </c>
      <c r="DN196" s="196">
        <f t="shared" si="581"/>
        <v>0</v>
      </c>
      <c r="DO196" s="197">
        <f t="shared" si="582"/>
        <v>3.6453938120488451E-2</v>
      </c>
      <c r="DP196" s="198">
        <f t="shared" si="583"/>
        <v>1.9170994708743762E-2</v>
      </c>
      <c r="DQ196" s="198">
        <f t="shared" si="584"/>
        <v>0</v>
      </c>
      <c r="DR196" s="198">
        <f t="shared" si="585"/>
        <v>1.7282986081016926E-2</v>
      </c>
      <c r="DS196" s="253">
        <f t="shared" si="586"/>
        <v>3.3373771358304749E-4</v>
      </c>
      <c r="DV196" s="451"/>
      <c r="DW196" s="131" t="s">
        <v>15</v>
      </c>
      <c r="DX196" s="156">
        <v>11144.712999999945</v>
      </c>
      <c r="DY196" s="157">
        <v>9569.1939999999904</v>
      </c>
      <c r="DZ196" s="158">
        <v>966.61199999999815</v>
      </c>
      <c r="EA196" s="159">
        <v>848.55199999999923</v>
      </c>
      <c r="EB196" s="160">
        <v>848.55199999999923</v>
      </c>
      <c r="EC196" s="160">
        <v>0</v>
      </c>
      <c r="ED196" s="161">
        <v>118.05900000000017</v>
      </c>
      <c r="EE196" s="162">
        <v>24.349000000000018</v>
      </c>
      <c r="EF196" s="162">
        <v>0.40800000000000014</v>
      </c>
      <c r="EG196" s="162">
        <v>93.303000000000139</v>
      </c>
      <c r="EH196" s="268">
        <v>21.639000000000003</v>
      </c>
      <c r="EI196" s="261">
        <f t="shared" si="587"/>
        <v>0.85863081444986855</v>
      </c>
      <c r="EJ196" s="194">
        <f t="shared" si="588"/>
        <v>8.6732785312641336E-2</v>
      </c>
      <c r="EK196" s="195">
        <f t="shared" si="589"/>
        <v>7.6139421445846414E-2</v>
      </c>
      <c r="EL196" s="196">
        <f t="shared" si="590"/>
        <v>7.6139421445846414E-2</v>
      </c>
      <c r="EM196" s="196">
        <f t="shared" si="591"/>
        <v>0</v>
      </c>
      <c r="EN196" s="197">
        <f t="shared" si="592"/>
        <v>1.05932741381497E-2</v>
      </c>
      <c r="EO196" s="198">
        <f t="shared" si="593"/>
        <v>2.1848027849618143E-3</v>
      </c>
      <c r="EP196" s="198">
        <f t="shared" si="594"/>
        <v>3.6609287291651401E-5</v>
      </c>
      <c r="EQ196" s="198">
        <f t="shared" si="595"/>
        <v>8.3719517945415548E-3</v>
      </c>
      <c r="ER196" s="253">
        <f t="shared" si="596"/>
        <v>1.941638156137364E-3</v>
      </c>
    </row>
    <row r="197" spans="1:148">
      <c r="A197" s="448"/>
      <c r="B197" s="132" t="s">
        <v>16</v>
      </c>
      <c r="C197" s="163">
        <f t="shared" ref="C197:M197" si="597">IF(COUNT(C194:C196)=0,"",SUM(C194:C196))</f>
        <v>4544838.194000016</v>
      </c>
      <c r="D197" s="164">
        <f t="shared" si="597"/>
        <v>4167585.6980000697</v>
      </c>
      <c r="E197" s="165">
        <f t="shared" si="597"/>
        <v>350324.1369999965</v>
      </c>
      <c r="F197" s="166">
        <f t="shared" si="597"/>
        <v>237080.93799999857</v>
      </c>
      <c r="G197" s="167">
        <f t="shared" si="597"/>
        <v>237080.93799999857</v>
      </c>
      <c r="H197" s="167">
        <f t="shared" si="597"/>
        <v>0</v>
      </c>
      <c r="I197" s="168">
        <f t="shared" si="597"/>
        <v>113244.21800000017</v>
      </c>
      <c r="J197" s="169">
        <f t="shared" si="597"/>
        <v>97872.885000000533</v>
      </c>
      <c r="K197" s="169">
        <f t="shared" si="597"/>
        <v>229.56399999999982</v>
      </c>
      <c r="L197" s="169">
        <f t="shared" si="597"/>
        <v>15142.034999999894</v>
      </c>
      <c r="M197" s="269">
        <f t="shared" si="597"/>
        <v>3349.5090000000018</v>
      </c>
      <c r="N197" s="262">
        <f t="shared" si="537"/>
        <v>0.91699319537976387</v>
      </c>
      <c r="O197" s="199">
        <f t="shared" si="538"/>
        <v>7.7081762220376923E-2</v>
      </c>
      <c r="P197" s="200">
        <f t="shared" si="539"/>
        <v>5.2164879777895509E-2</v>
      </c>
      <c r="Q197" s="201">
        <f t="shared" si="540"/>
        <v>5.2164879777895509E-2</v>
      </c>
      <c r="R197" s="201">
        <f t="shared" si="541"/>
        <v>0</v>
      </c>
      <c r="S197" s="202">
        <f t="shared" si="542"/>
        <v>2.4917106652884234E-2</v>
      </c>
      <c r="T197" s="203">
        <f t="shared" si="543"/>
        <v>2.1534954782154822E-2</v>
      </c>
      <c r="U197" s="203">
        <f t="shared" si="544"/>
        <v>5.0510929146622776E-5</v>
      </c>
      <c r="V197" s="203">
        <f t="shared" si="545"/>
        <v>3.3316994695190773E-3</v>
      </c>
      <c r="W197" s="254">
        <f t="shared" si="546"/>
        <v>7.3699191412841532E-4</v>
      </c>
      <c r="Z197" s="448"/>
      <c r="AA197" s="132" t="s">
        <v>16</v>
      </c>
      <c r="AB197" s="163">
        <f t="shared" ref="AB197:AL197" si="598">IF(COUNT(AB194:AB196)=0,"",SUM(AB194:AB196))</f>
        <v>3706918.3570000473</v>
      </c>
      <c r="AC197" s="164">
        <f t="shared" si="598"/>
        <v>3485039.3350000624</v>
      </c>
      <c r="AD197" s="165">
        <f t="shared" si="598"/>
        <v>203762.49699999945</v>
      </c>
      <c r="AE197" s="166">
        <f t="shared" si="598"/>
        <v>105956.66000000006</v>
      </c>
      <c r="AF197" s="167">
        <f t="shared" si="598"/>
        <v>105956.66000000006</v>
      </c>
      <c r="AG197" s="167">
        <f t="shared" si="598"/>
        <v>0</v>
      </c>
      <c r="AH197" s="168">
        <f t="shared" si="598"/>
        <v>97806.190000000031</v>
      </c>
      <c r="AI197" s="169">
        <f t="shared" si="598"/>
        <v>85409.528000000573</v>
      </c>
      <c r="AJ197" s="169">
        <f t="shared" si="598"/>
        <v>0.72100000000000009</v>
      </c>
      <c r="AK197" s="169">
        <f t="shared" si="598"/>
        <v>12396.13600000002</v>
      </c>
      <c r="AL197" s="269">
        <f t="shared" si="598"/>
        <v>373.20800000000003</v>
      </c>
      <c r="AM197" s="262">
        <f t="shared" si="547"/>
        <v>0.94014461592309029</v>
      </c>
      <c r="AN197" s="199">
        <f t="shared" si="548"/>
        <v>5.4968164220617295E-2</v>
      </c>
      <c r="AO197" s="200">
        <f t="shared" si="549"/>
        <v>2.8583488978092621E-2</v>
      </c>
      <c r="AP197" s="201">
        <f t="shared" si="550"/>
        <v>2.8583488978092621E-2</v>
      </c>
      <c r="AQ197" s="201">
        <f t="shared" si="551"/>
        <v>0</v>
      </c>
      <c r="AR197" s="202">
        <f t="shared" si="552"/>
        <v>2.6384770469871664E-2</v>
      </c>
      <c r="AS197" s="203">
        <f t="shared" si="553"/>
        <v>2.3040574346266749E-2</v>
      </c>
      <c r="AT197" s="203">
        <f t="shared" si="554"/>
        <v>1.9450118145668964E-7</v>
      </c>
      <c r="AU197" s="203">
        <f t="shared" si="555"/>
        <v>3.3440542267653352E-3</v>
      </c>
      <c r="AV197" s="254">
        <f t="shared" si="556"/>
        <v>1.0067877521371461E-4</v>
      </c>
      <c r="AY197" s="448"/>
      <c r="AZ197" s="132" t="s">
        <v>16</v>
      </c>
      <c r="BA197" s="163">
        <f t="shared" ref="BA197:BK197" si="599">IF(COUNT(BA194:BA196)=0,"",SUM(BA194:BA196))</f>
        <v>837919.83699999901</v>
      </c>
      <c r="BB197" s="164">
        <f t="shared" si="599"/>
        <v>682546.36299999489</v>
      </c>
      <c r="BC197" s="165">
        <f t="shared" si="599"/>
        <v>146561.64000000007</v>
      </c>
      <c r="BD197" s="166">
        <f t="shared" si="599"/>
        <v>131124.27800000005</v>
      </c>
      <c r="BE197" s="167">
        <f t="shared" si="599"/>
        <v>131124.27800000005</v>
      </c>
      <c r="BF197" s="167">
        <f t="shared" si="599"/>
        <v>0</v>
      </c>
      <c r="BG197" s="168">
        <f t="shared" si="599"/>
        <v>15438.027999999966</v>
      </c>
      <c r="BH197" s="169">
        <f t="shared" si="599"/>
        <v>12463.356999999975</v>
      </c>
      <c r="BI197" s="169">
        <f t="shared" si="599"/>
        <v>228.84299999999982</v>
      </c>
      <c r="BJ197" s="169">
        <f t="shared" si="599"/>
        <v>2745.8989999999994</v>
      </c>
      <c r="BK197" s="269">
        <f t="shared" si="599"/>
        <v>2976.3010000000022</v>
      </c>
      <c r="BL197" s="262">
        <f t="shared" si="557"/>
        <v>0.81457238850402791</v>
      </c>
      <c r="BM197" s="199">
        <f t="shared" si="558"/>
        <v>0.17491129046990236</v>
      </c>
      <c r="BN197" s="200">
        <f t="shared" si="559"/>
        <v>0.15648785505480306</v>
      </c>
      <c r="BO197" s="201">
        <f t="shared" si="560"/>
        <v>0.15648785505480306</v>
      </c>
      <c r="BP197" s="201">
        <f t="shared" si="561"/>
        <v>0</v>
      </c>
      <c r="BQ197" s="202">
        <f t="shared" si="562"/>
        <v>1.8424230240535508E-2</v>
      </c>
      <c r="BR197" s="203">
        <f t="shared" si="563"/>
        <v>1.4874163911219098E-2</v>
      </c>
      <c r="BS197" s="203">
        <f t="shared" si="564"/>
        <v>2.7310846443178322E-4</v>
      </c>
      <c r="BT197" s="203">
        <f t="shared" si="565"/>
        <v>3.2770425985272416E-3</v>
      </c>
      <c r="BU197" s="254">
        <f t="shared" si="566"/>
        <v>3.5520116228015806E-3</v>
      </c>
      <c r="BX197" s="448"/>
      <c r="BY197" s="132" t="s">
        <v>16</v>
      </c>
      <c r="BZ197" s="163">
        <f t="shared" ref="BZ197:CJ197" si="600">IF(COUNT(BZ194:BZ196)=0,"",SUM(BZ194:BZ196))</f>
        <v>187733.22000000102</v>
      </c>
      <c r="CA197" s="164">
        <f t="shared" si="600"/>
        <v>171142.706000003</v>
      </c>
      <c r="CB197" s="165">
        <f t="shared" si="600"/>
        <v>13359.621000000023</v>
      </c>
      <c r="CC197" s="166">
        <f t="shared" si="600"/>
        <v>6040.818000000012</v>
      </c>
      <c r="CD197" s="167">
        <f t="shared" si="600"/>
        <v>6040.818000000012</v>
      </c>
      <c r="CE197" s="167">
        <f t="shared" si="600"/>
        <v>0</v>
      </c>
      <c r="CF197" s="168">
        <f t="shared" si="600"/>
        <v>7318.8370000000068</v>
      </c>
      <c r="CG197" s="169">
        <f t="shared" si="600"/>
        <v>5454.028999999995</v>
      </c>
      <c r="CH197" s="169">
        <f t="shared" si="600"/>
        <v>0.42000000000000015</v>
      </c>
      <c r="CI197" s="169">
        <f t="shared" si="600"/>
        <v>1864.390000000001</v>
      </c>
      <c r="CJ197" s="269">
        <f t="shared" si="600"/>
        <v>67.945999999999998</v>
      </c>
      <c r="CK197" s="262">
        <f t="shared" si="567"/>
        <v>0.91162718031471512</v>
      </c>
      <c r="CL197" s="199">
        <f t="shared" si="568"/>
        <v>7.1162796866745009E-2</v>
      </c>
      <c r="CM197" s="200">
        <f t="shared" si="569"/>
        <v>3.2177672124304793E-2</v>
      </c>
      <c r="CN197" s="201">
        <f t="shared" si="570"/>
        <v>3.2177672124304793E-2</v>
      </c>
      <c r="CO197" s="201">
        <f t="shared" si="571"/>
        <v>0</v>
      </c>
      <c r="CP197" s="202">
        <f t="shared" si="572"/>
        <v>3.8985305850504068E-2</v>
      </c>
      <c r="CQ197" s="203">
        <f t="shared" si="573"/>
        <v>2.9052018603846274E-2</v>
      </c>
      <c r="CR197" s="203">
        <f t="shared" si="574"/>
        <v>2.2372172596837038E-6</v>
      </c>
      <c r="CS197" s="203">
        <f t="shared" si="575"/>
        <v>9.9310606828135733E-3</v>
      </c>
      <c r="CT197" s="254">
        <f t="shared" si="576"/>
        <v>3.6192848553921161E-4</v>
      </c>
      <c r="CW197" s="451"/>
      <c r="CX197" s="132" t="s">
        <v>16</v>
      </c>
      <c r="CY197" s="163">
        <f t="shared" ref="CY197:DI197" si="601">IF(COUNT(CY194:CY196)=0,"",SUM(CY194:CY196))</f>
        <v>167664.18400000126</v>
      </c>
      <c r="CZ197" s="164">
        <f t="shared" si="601"/>
        <v>155557.01999999984</v>
      </c>
      <c r="DA197" s="165">
        <f t="shared" si="601"/>
        <v>11236.93500000004</v>
      </c>
      <c r="DB197" s="166">
        <f t="shared" si="601"/>
        <v>4301.9550000000063</v>
      </c>
      <c r="DC197" s="167">
        <f t="shared" si="601"/>
        <v>4301.9550000000063</v>
      </c>
      <c r="DD197" s="167">
        <f t="shared" si="601"/>
        <v>0</v>
      </c>
      <c r="DE197" s="168">
        <f t="shared" si="601"/>
        <v>6934.9640000000109</v>
      </c>
      <c r="DF197" s="169">
        <f t="shared" si="601"/>
        <v>5163.9249999999975</v>
      </c>
      <c r="DG197" s="169">
        <f t="shared" si="601"/>
        <v>0</v>
      </c>
      <c r="DH197" s="169">
        <f t="shared" si="601"/>
        <v>1771.0410000000004</v>
      </c>
      <c r="DI197" s="269">
        <f t="shared" si="601"/>
        <v>39.785000000000004</v>
      </c>
      <c r="DJ197" s="262">
        <f t="shared" si="577"/>
        <v>0.9277892051172878</v>
      </c>
      <c r="DK197" s="199">
        <f t="shared" si="578"/>
        <v>6.7020485424602996E-2</v>
      </c>
      <c r="DL197" s="200">
        <f t="shared" si="579"/>
        <v>2.565816322465133E-2</v>
      </c>
      <c r="DM197" s="201">
        <f t="shared" si="580"/>
        <v>2.565816322465133E-2</v>
      </c>
      <c r="DN197" s="201">
        <f t="shared" si="581"/>
        <v>0</v>
      </c>
      <c r="DO197" s="202">
        <f t="shared" si="582"/>
        <v>4.1362226771103114E-2</v>
      </c>
      <c r="DP197" s="203">
        <f t="shared" si="583"/>
        <v>3.0799213504059751E-2</v>
      </c>
      <c r="DQ197" s="203">
        <f t="shared" si="584"/>
        <v>0</v>
      </c>
      <c r="DR197" s="203">
        <f t="shared" si="585"/>
        <v>1.0563025195649341E-2</v>
      </c>
      <c r="DS197" s="254">
        <f t="shared" si="586"/>
        <v>2.3728979589343724E-4</v>
      </c>
      <c r="DV197" s="451"/>
      <c r="DW197" s="132" t="s">
        <v>16</v>
      </c>
      <c r="DX197" s="163">
        <f t="shared" ref="DX197:EH197" si="602">IF(COUNT(DX194:DX196)=0,"",SUM(DX194:DX196))</f>
        <v>20069.036</v>
      </c>
      <c r="DY197" s="164">
        <f t="shared" si="602"/>
        <v>15585.685999999987</v>
      </c>
      <c r="DZ197" s="165">
        <f t="shared" si="602"/>
        <v>2122.6860000000001</v>
      </c>
      <c r="EA197" s="166">
        <f t="shared" si="602"/>
        <v>1738.8629999999971</v>
      </c>
      <c r="EB197" s="167">
        <f t="shared" si="602"/>
        <v>1738.8629999999971</v>
      </c>
      <c r="EC197" s="167">
        <f t="shared" si="602"/>
        <v>0</v>
      </c>
      <c r="ED197" s="168">
        <f t="shared" si="602"/>
        <v>383.87300000000027</v>
      </c>
      <c r="EE197" s="169">
        <f t="shared" si="602"/>
        <v>290.10400000000016</v>
      </c>
      <c r="EF197" s="169">
        <f t="shared" si="602"/>
        <v>0.42000000000000015</v>
      </c>
      <c r="EG197" s="169">
        <f t="shared" si="602"/>
        <v>93.349000000000146</v>
      </c>
      <c r="EH197" s="269">
        <f t="shared" si="602"/>
        <v>28.161000000000005</v>
      </c>
      <c r="EI197" s="262">
        <f t="shared" si="587"/>
        <v>0.77660361962577507</v>
      </c>
      <c r="EJ197" s="199">
        <f t="shared" si="588"/>
        <v>0.10576920585522893</v>
      </c>
      <c r="EK197" s="200">
        <f t="shared" si="589"/>
        <v>8.6644071992296845E-2</v>
      </c>
      <c r="EL197" s="201">
        <f t="shared" si="590"/>
        <v>8.6644071992296845E-2</v>
      </c>
      <c r="EM197" s="201">
        <f t="shared" si="591"/>
        <v>0</v>
      </c>
      <c r="EN197" s="202">
        <f t="shared" si="592"/>
        <v>1.9127625263116788E-2</v>
      </c>
      <c r="EO197" s="203">
        <f t="shared" si="593"/>
        <v>1.4455303184467862E-2</v>
      </c>
      <c r="EP197" s="203">
        <f t="shared" si="594"/>
        <v>2.0927761552672494E-5</v>
      </c>
      <c r="EQ197" s="203">
        <f t="shared" si="595"/>
        <v>4.6513943170962543E-3</v>
      </c>
      <c r="ER197" s="254">
        <f t="shared" si="596"/>
        <v>1.4032064121066903E-3</v>
      </c>
    </row>
    <row r="198" spans="1:148">
      <c r="A198" s="448"/>
      <c r="B198" s="129" t="s">
        <v>17</v>
      </c>
      <c r="C198" s="170">
        <v>1062212.1300000018</v>
      </c>
      <c r="D198" s="171">
        <v>922291.99199998251</v>
      </c>
      <c r="E198" s="172">
        <v>131065.56399999789</v>
      </c>
      <c r="F198" s="173">
        <v>65910.106000000029</v>
      </c>
      <c r="G198" s="174">
        <v>65910.106000000029</v>
      </c>
      <c r="H198" s="174">
        <v>0</v>
      </c>
      <c r="I198" s="175">
        <v>65155.774999999507</v>
      </c>
      <c r="J198" s="176">
        <v>65155.774999999507</v>
      </c>
      <c r="K198" s="176">
        <v>0</v>
      </c>
      <c r="L198" s="176">
        <v>0</v>
      </c>
      <c r="M198" s="270">
        <v>361.54700000000008</v>
      </c>
      <c r="N198" s="263">
        <f t="shared" si="537"/>
        <v>0.86827476918379853</v>
      </c>
      <c r="O198" s="204">
        <f t="shared" si="538"/>
        <v>0.12338925559059251</v>
      </c>
      <c r="P198" s="205">
        <f t="shared" si="539"/>
        <v>6.2049852509215762E-2</v>
      </c>
      <c r="Q198" s="206">
        <f t="shared" si="540"/>
        <v>6.2049852509215762E-2</v>
      </c>
      <c r="R198" s="206">
        <f t="shared" si="541"/>
        <v>0</v>
      </c>
      <c r="S198" s="207">
        <f t="shared" si="542"/>
        <v>6.1339701515176072E-2</v>
      </c>
      <c r="T198" s="208">
        <f t="shared" si="543"/>
        <v>6.1339701515176072E-2</v>
      </c>
      <c r="U198" s="208">
        <f t="shared" si="544"/>
        <v>0</v>
      </c>
      <c r="V198" s="208">
        <f t="shared" si="545"/>
        <v>0</v>
      </c>
      <c r="W198" s="255">
        <f t="shared" si="546"/>
        <v>3.4037174853199942E-4</v>
      </c>
      <c r="Z198" s="448"/>
      <c r="AA198" s="129" t="s">
        <v>17</v>
      </c>
      <c r="AB198" s="170">
        <v>858407.0619999941</v>
      </c>
      <c r="AC198" s="171">
        <v>766530.86499998032</v>
      </c>
      <c r="AD198" s="172">
        <v>86651.62099999869</v>
      </c>
      <c r="AE198" s="173">
        <v>32956.017000000022</v>
      </c>
      <c r="AF198" s="174">
        <v>32956.017000000022</v>
      </c>
      <c r="AG198" s="174">
        <v>0</v>
      </c>
      <c r="AH198" s="175">
        <v>53695.637999999759</v>
      </c>
      <c r="AI198" s="176">
        <v>53695.637999999759</v>
      </c>
      <c r="AJ198" s="176">
        <v>0</v>
      </c>
      <c r="AK198" s="176">
        <v>0</v>
      </c>
      <c r="AL198" s="270">
        <v>0</v>
      </c>
      <c r="AM198" s="263">
        <f t="shared" si="547"/>
        <v>0.89296896418122151</v>
      </c>
      <c r="AN198" s="204">
        <f t="shared" si="548"/>
        <v>0.10094467396168659</v>
      </c>
      <c r="AO198" s="205">
        <f t="shared" si="549"/>
        <v>3.8392061830451539E-2</v>
      </c>
      <c r="AP198" s="206">
        <f t="shared" si="550"/>
        <v>3.8392061830451539E-2</v>
      </c>
      <c r="AQ198" s="206">
        <f t="shared" si="551"/>
        <v>0</v>
      </c>
      <c r="AR198" s="207">
        <f t="shared" si="552"/>
        <v>6.2552651739484558E-2</v>
      </c>
      <c r="AS198" s="208">
        <f t="shared" si="553"/>
        <v>6.2552651739484558E-2</v>
      </c>
      <c r="AT198" s="208">
        <f t="shared" si="554"/>
        <v>0</v>
      </c>
      <c r="AU198" s="208">
        <f t="shared" si="555"/>
        <v>0</v>
      </c>
      <c r="AV198" s="255">
        <f t="shared" si="556"/>
        <v>0</v>
      </c>
      <c r="AY198" s="448"/>
      <c r="AZ198" s="129" t="s">
        <v>17</v>
      </c>
      <c r="BA198" s="170">
        <v>203805.06799999956</v>
      </c>
      <c r="BB198" s="171">
        <v>155761.12700000042</v>
      </c>
      <c r="BC198" s="172">
        <v>44413.943000000014</v>
      </c>
      <c r="BD198" s="173">
        <v>32954.089000000095</v>
      </c>
      <c r="BE198" s="174">
        <v>32954.089000000095</v>
      </c>
      <c r="BF198" s="174">
        <v>0</v>
      </c>
      <c r="BG198" s="175">
        <v>11460.137000000028</v>
      </c>
      <c r="BH198" s="176">
        <v>11460.137000000028</v>
      </c>
      <c r="BI198" s="176">
        <v>0</v>
      </c>
      <c r="BJ198" s="176">
        <v>0</v>
      </c>
      <c r="BK198" s="270">
        <v>361.54700000000008</v>
      </c>
      <c r="BL198" s="263">
        <f t="shared" si="557"/>
        <v>0.76426522916496242</v>
      </c>
      <c r="BM198" s="204">
        <f t="shared" si="558"/>
        <v>0.21792364358672431</v>
      </c>
      <c r="BN198" s="205">
        <f t="shared" si="559"/>
        <v>0.16169415865556477</v>
      </c>
      <c r="BO198" s="206">
        <f t="shared" si="560"/>
        <v>0.16169415865556477</v>
      </c>
      <c r="BP198" s="206">
        <f t="shared" si="561"/>
        <v>0</v>
      </c>
      <c r="BQ198" s="207">
        <f t="shared" si="562"/>
        <v>5.6230873512919964E-2</v>
      </c>
      <c r="BR198" s="208">
        <f t="shared" si="563"/>
        <v>5.6230873512919964E-2</v>
      </c>
      <c r="BS198" s="208">
        <f t="shared" si="564"/>
        <v>0</v>
      </c>
      <c r="BT198" s="208">
        <f t="shared" si="565"/>
        <v>0</v>
      </c>
      <c r="BU198" s="255">
        <f t="shared" si="566"/>
        <v>1.7739843446876447E-3</v>
      </c>
      <c r="BX198" s="448"/>
      <c r="BY198" s="129" t="s">
        <v>17</v>
      </c>
      <c r="BZ198" s="170">
        <v>160667.71400000073</v>
      </c>
      <c r="CA198" s="171">
        <v>135792.81000000282</v>
      </c>
      <c r="CB198" s="172">
        <v>23219.624000000211</v>
      </c>
      <c r="CC198" s="173">
        <v>12266.078999999978</v>
      </c>
      <c r="CD198" s="174">
        <v>12266.078999999978</v>
      </c>
      <c r="CE198" s="174">
        <v>0</v>
      </c>
      <c r="CF198" s="175">
        <v>10953.637000000082</v>
      </c>
      <c r="CG198" s="176">
        <v>10953.637000000082</v>
      </c>
      <c r="CH198" s="176">
        <v>0</v>
      </c>
      <c r="CI198" s="176">
        <v>0</v>
      </c>
      <c r="CJ198" s="270">
        <v>257.44600000000003</v>
      </c>
      <c r="CK198" s="263">
        <f t="shared" si="567"/>
        <v>0.84517795529226358</v>
      </c>
      <c r="CL198" s="204">
        <f t="shared" si="568"/>
        <v>0.14451953925229871</v>
      </c>
      <c r="CM198" s="205">
        <f t="shared" si="569"/>
        <v>7.634439237742513E-2</v>
      </c>
      <c r="CN198" s="206">
        <f t="shared" si="570"/>
        <v>7.634439237742513E-2</v>
      </c>
      <c r="CO198" s="206">
        <f t="shared" si="571"/>
        <v>0</v>
      </c>
      <c r="CP198" s="207">
        <f t="shared" si="572"/>
        <v>6.8175719485247879E-2</v>
      </c>
      <c r="CQ198" s="208">
        <f t="shared" si="573"/>
        <v>6.8175719485247879E-2</v>
      </c>
      <c r="CR198" s="208">
        <f t="shared" si="574"/>
        <v>0</v>
      </c>
      <c r="CS198" s="208">
        <f t="shared" si="575"/>
        <v>0</v>
      </c>
      <c r="CT198" s="255">
        <f t="shared" si="576"/>
        <v>1.6023505506526274E-3</v>
      </c>
      <c r="CW198" s="451"/>
      <c r="CX198" s="129" t="s">
        <v>17</v>
      </c>
      <c r="CY198" s="170">
        <v>141200.45200000305</v>
      </c>
      <c r="CZ198" s="171">
        <v>119580.45900000313</v>
      </c>
      <c r="DA198" s="172">
        <v>20681.429000000127</v>
      </c>
      <c r="DB198" s="173">
        <v>10702.765999999998</v>
      </c>
      <c r="DC198" s="174">
        <v>10702.765999999998</v>
      </c>
      <c r="DD198" s="174">
        <v>0</v>
      </c>
      <c r="DE198" s="175">
        <v>9978.6680000000197</v>
      </c>
      <c r="DF198" s="176">
        <v>9978.6680000000197</v>
      </c>
      <c r="DG198" s="176">
        <v>0</v>
      </c>
      <c r="DH198" s="176">
        <v>0</v>
      </c>
      <c r="DI198" s="270">
        <v>239.58900000000003</v>
      </c>
      <c r="DJ198" s="263">
        <f t="shared" si="577"/>
        <v>0.84688439240973923</v>
      </c>
      <c r="DK198" s="204">
        <f t="shared" si="578"/>
        <v>0.14646857504393598</v>
      </c>
      <c r="DL198" s="205">
        <f t="shared" si="579"/>
        <v>7.5798383421603832E-2</v>
      </c>
      <c r="DM198" s="206">
        <f t="shared" si="580"/>
        <v>7.5798383421603832E-2</v>
      </c>
      <c r="DN198" s="206">
        <f t="shared" si="581"/>
        <v>0</v>
      </c>
      <c r="DO198" s="207">
        <f t="shared" si="582"/>
        <v>7.0670227032982896E-2</v>
      </c>
      <c r="DP198" s="208">
        <f t="shared" si="583"/>
        <v>7.0670227032982896E-2</v>
      </c>
      <c r="DQ198" s="208">
        <f t="shared" si="584"/>
        <v>0</v>
      </c>
      <c r="DR198" s="208">
        <f t="shared" si="585"/>
        <v>0</v>
      </c>
      <c r="DS198" s="255">
        <f t="shared" si="586"/>
        <v>1.6968005173240866E-3</v>
      </c>
      <c r="DV198" s="451"/>
      <c r="DW198" s="129" t="s">
        <v>17</v>
      </c>
      <c r="DX198" s="170">
        <v>19467.262000000119</v>
      </c>
      <c r="DY198" s="171">
        <v>16212.35100000003</v>
      </c>
      <c r="DZ198" s="172">
        <v>2538.1949999999911</v>
      </c>
      <c r="EA198" s="173">
        <v>1563.3130000000001</v>
      </c>
      <c r="EB198" s="174">
        <v>1563.3130000000001</v>
      </c>
      <c r="EC198" s="174">
        <v>0</v>
      </c>
      <c r="ED198" s="175">
        <v>974.96899999999971</v>
      </c>
      <c r="EE198" s="176">
        <v>974.96899999999971</v>
      </c>
      <c r="EF198" s="176">
        <v>0</v>
      </c>
      <c r="EG198" s="176">
        <v>0</v>
      </c>
      <c r="EH198" s="270">
        <v>17.856999999999999</v>
      </c>
      <c r="EI198" s="263">
        <f t="shared" si="587"/>
        <v>0.83280078112679279</v>
      </c>
      <c r="EJ198" s="204">
        <f t="shared" si="588"/>
        <v>0.13038274206203088</v>
      </c>
      <c r="EK198" s="205">
        <f t="shared" si="589"/>
        <v>8.0304718763223634E-2</v>
      </c>
      <c r="EL198" s="206">
        <f t="shared" si="590"/>
        <v>8.0304718763223634E-2</v>
      </c>
      <c r="EM198" s="206">
        <f t="shared" si="591"/>
        <v>0</v>
      </c>
      <c r="EN198" s="207">
        <f t="shared" si="592"/>
        <v>5.0082492340216812E-2</v>
      </c>
      <c r="EO198" s="208">
        <f t="shared" si="593"/>
        <v>5.0082492340216812E-2</v>
      </c>
      <c r="EP198" s="208">
        <f t="shared" si="594"/>
        <v>0</v>
      </c>
      <c r="EQ198" s="208">
        <f t="shared" si="595"/>
        <v>0</v>
      </c>
      <c r="ER198" s="255">
        <f t="shared" si="596"/>
        <v>9.1728359129290447E-4</v>
      </c>
    </row>
    <row r="199" spans="1:148">
      <c r="A199" s="448"/>
      <c r="B199" s="130" t="s">
        <v>18</v>
      </c>
      <c r="C199" s="149">
        <v>853735.72199998517</v>
      </c>
      <c r="D199" s="150">
        <v>698404.52299998689</v>
      </c>
      <c r="E199" s="151">
        <v>148251.87499999852</v>
      </c>
      <c r="F199" s="152">
        <v>85237.085000000399</v>
      </c>
      <c r="G199" s="153">
        <v>85237.018000000404</v>
      </c>
      <c r="H199" s="153">
        <v>6.7000000000000004E-2</v>
      </c>
      <c r="I199" s="154">
        <v>63015.531999998631</v>
      </c>
      <c r="J199" s="155">
        <v>52823.941999999064</v>
      </c>
      <c r="K199" s="155">
        <v>0</v>
      </c>
      <c r="L199" s="155">
        <v>10192.131000000045</v>
      </c>
      <c r="M199" s="267">
        <v>351.6869999999999</v>
      </c>
      <c r="N199" s="260">
        <f t="shared" si="537"/>
        <v>0.81805704622958142</v>
      </c>
      <c r="O199" s="189">
        <f t="shared" si="538"/>
        <v>0.17365078112545124</v>
      </c>
      <c r="P199" s="190">
        <f t="shared" si="539"/>
        <v>9.9840129449335471E-2</v>
      </c>
      <c r="Q199" s="191">
        <f t="shared" si="540"/>
        <v>9.9840050970717006E-2</v>
      </c>
      <c r="R199" s="191">
        <f t="shared" si="541"/>
        <v>7.8478618468773843E-8</v>
      </c>
      <c r="S199" s="192">
        <f t="shared" si="542"/>
        <v>7.3811520797532851E-2</v>
      </c>
      <c r="T199" s="193">
        <f t="shared" si="543"/>
        <v>6.1873880451262159E-2</v>
      </c>
      <c r="U199" s="193">
        <f t="shared" si="544"/>
        <v>0</v>
      </c>
      <c r="V199" s="193">
        <f t="shared" si="545"/>
        <v>1.1938274031832325E-2</v>
      </c>
      <c r="W199" s="252">
        <f t="shared" si="546"/>
        <v>4.1193895363324858E-4</v>
      </c>
      <c r="Z199" s="448"/>
      <c r="AA199" s="130" t="s">
        <v>18</v>
      </c>
      <c r="AB199" s="149">
        <v>705943.48799998732</v>
      </c>
      <c r="AC199" s="150">
        <v>602826.41199998907</v>
      </c>
      <c r="AD199" s="151">
        <v>97941.808999999121</v>
      </c>
      <c r="AE199" s="152">
        <v>42620.251000000149</v>
      </c>
      <c r="AF199" s="153">
        <v>42620.184000000147</v>
      </c>
      <c r="AG199" s="153">
        <v>6.7000000000000004E-2</v>
      </c>
      <c r="AH199" s="154">
        <v>55321.828999998987</v>
      </c>
      <c r="AI199" s="155">
        <v>46467.786999999356</v>
      </c>
      <c r="AJ199" s="155">
        <v>0</v>
      </c>
      <c r="AK199" s="155">
        <v>8854.5560000000223</v>
      </c>
      <c r="AL199" s="267">
        <v>23.352</v>
      </c>
      <c r="AM199" s="260">
        <f t="shared" si="547"/>
        <v>0.85393012648627176</v>
      </c>
      <c r="AN199" s="189">
        <f t="shared" si="548"/>
        <v>0.1387388801863994</v>
      </c>
      <c r="AO199" s="190">
        <f t="shared" si="549"/>
        <v>6.0373460092036313E-2</v>
      </c>
      <c r="AP199" s="191">
        <f t="shared" si="550"/>
        <v>6.0373365183589468E-2</v>
      </c>
      <c r="AQ199" s="191">
        <f t="shared" si="551"/>
        <v>9.4908446835904809E-8</v>
      </c>
      <c r="AR199" s="192">
        <f t="shared" si="552"/>
        <v>7.8365803977782394E-2</v>
      </c>
      <c r="AS199" s="193">
        <f t="shared" si="553"/>
        <v>6.5823664060769962E-2</v>
      </c>
      <c r="AT199" s="193">
        <f t="shared" si="554"/>
        <v>0</v>
      </c>
      <c r="AU199" s="193">
        <f t="shared" si="555"/>
        <v>1.254286802062006E-2</v>
      </c>
      <c r="AV199" s="252">
        <f t="shared" si="556"/>
        <v>3.3079135082269392E-5</v>
      </c>
      <c r="AY199" s="448"/>
      <c r="AZ199" s="130" t="s">
        <v>18</v>
      </c>
      <c r="BA199" s="149">
        <v>147792.23399999921</v>
      </c>
      <c r="BB199" s="150">
        <v>95578.110999999568</v>
      </c>
      <c r="BC199" s="151">
        <v>50310.066000000079</v>
      </c>
      <c r="BD199" s="152">
        <v>42616.833999999915</v>
      </c>
      <c r="BE199" s="153">
        <v>42616.833999999915</v>
      </c>
      <c r="BF199" s="153">
        <v>0</v>
      </c>
      <c r="BG199" s="154">
        <v>7693.702999999975</v>
      </c>
      <c r="BH199" s="155">
        <v>6356.1549999999916</v>
      </c>
      <c r="BI199" s="155">
        <v>0</v>
      </c>
      <c r="BJ199" s="155">
        <v>1337.5749999999991</v>
      </c>
      <c r="BK199" s="267">
        <v>328.33499999999987</v>
      </c>
      <c r="BL199" s="260">
        <f t="shared" si="557"/>
        <v>0.64670590878273126</v>
      </c>
      <c r="BM199" s="189">
        <f t="shared" si="558"/>
        <v>0.34041075527690007</v>
      </c>
      <c r="BN199" s="190">
        <f t="shared" si="559"/>
        <v>0.28835638278531023</v>
      </c>
      <c r="BO199" s="191">
        <f t="shared" si="560"/>
        <v>0.28835638278531023</v>
      </c>
      <c r="BP199" s="191">
        <f t="shared" si="561"/>
        <v>0</v>
      </c>
      <c r="BQ199" s="192">
        <f t="shared" si="562"/>
        <v>5.205755939787754E-2</v>
      </c>
      <c r="BR199" s="193">
        <f t="shared" si="563"/>
        <v>4.3007368032612764E-2</v>
      </c>
      <c r="BS199" s="193">
        <f t="shared" si="564"/>
        <v>0</v>
      </c>
      <c r="BT199" s="193">
        <f t="shared" si="565"/>
        <v>9.0503740541604261E-3</v>
      </c>
      <c r="BU199" s="252">
        <f t="shared" si="566"/>
        <v>2.2215984636919529E-3</v>
      </c>
      <c r="BX199" s="448"/>
      <c r="BY199" s="130" t="s">
        <v>18</v>
      </c>
      <c r="BZ199" s="149">
        <v>224891.67399999371</v>
      </c>
      <c r="CA199" s="150">
        <v>194117.82999999248</v>
      </c>
      <c r="CB199" s="151">
        <v>28499.59200000007</v>
      </c>
      <c r="CC199" s="152">
        <v>19379.223999999951</v>
      </c>
      <c r="CD199" s="153">
        <v>19379.223999999951</v>
      </c>
      <c r="CE199" s="153">
        <v>0</v>
      </c>
      <c r="CF199" s="154">
        <v>9120.4170000000504</v>
      </c>
      <c r="CG199" s="155">
        <v>8127.4940000000697</v>
      </c>
      <c r="CH199" s="155">
        <v>0</v>
      </c>
      <c r="CI199" s="155">
        <v>992.94899999999984</v>
      </c>
      <c r="CJ199" s="267">
        <v>796.69200000000012</v>
      </c>
      <c r="CK199" s="260">
        <f t="shared" si="567"/>
        <v>0.86316147924621656</v>
      </c>
      <c r="CL199" s="189">
        <f t="shared" si="568"/>
        <v>0.12672586536040845</v>
      </c>
      <c r="CM199" s="190">
        <f t="shared" si="569"/>
        <v>8.6171371555536086E-2</v>
      </c>
      <c r="CN199" s="191">
        <f t="shared" si="570"/>
        <v>8.6171371555536086E-2</v>
      </c>
      <c r="CO199" s="191">
        <f t="shared" si="571"/>
        <v>0</v>
      </c>
      <c r="CP199" s="192">
        <f t="shared" si="572"/>
        <v>4.0554711687549205E-2</v>
      </c>
      <c r="CQ199" s="193">
        <f t="shared" si="573"/>
        <v>3.6139594923377628E-2</v>
      </c>
      <c r="CR199" s="193">
        <f t="shared" si="574"/>
        <v>0</v>
      </c>
      <c r="CS199" s="193">
        <f t="shared" si="575"/>
        <v>4.4152323753881059E-3</v>
      </c>
      <c r="CT199" s="252">
        <f t="shared" si="576"/>
        <v>3.5425588943769539E-3</v>
      </c>
      <c r="CW199" s="451"/>
      <c r="CX199" s="130" t="s">
        <v>18</v>
      </c>
      <c r="CY199" s="149">
        <v>200132.8319999958</v>
      </c>
      <c r="CZ199" s="150">
        <v>173376.85299999229</v>
      </c>
      <c r="DA199" s="151">
        <v>25485.011000000093</v>
      </c>
      <c r="DB199" s="152">
        <v>16522.023000000001</v>
      </c>
      <c r="DC199" s="153">
        <v>16522.023000000001</v>
      </c>
      <c r="DD199" s="153">
        <v>0</v>
      </c>
      <c r="DE199" s="154">
        <v>8962.9970000000467</v>
      </c>
      <c r="DF199" s="155">
        <v>7995.9630000000634</v>
      </c>
      <c r="DG199" s="155">
        <v>0</v>
      </c>
      <c r="DH199" s="155">
        <v>967.05999999999983</v>
      </c>
      <c r="DI199" s="267">
        <v>689.38199999999995</v>
      </c>
      <c r="DJ199" s="260">
        <f t="shared" si="577"/>
        <v>0.86630889728276028</v>
      </c>
      <c r="DK199" s="189">
        <f t="shared" si="578"/>
        <v>0.12734048054644342</v>
      </c>
      <c r="DL199" s="190">
        <f t="shared" si="579"/>
        <v>8.2555285081861773E-2</v>
      </c>
      <c r="DM199" s="191">
        <f t="shared" si="580"/>
        <v>8.2555285081861773E-2</v>
      </c>
      <c r="DN199" s="191">
        <f t="shared" si="581"/>
        <v>0</v>
      </c>
      <c r="DO199" s="192">
        <f t="shared" si="582"/>
        <v>4.4785240434714053E-2</v>
      </c>
      <c r="DP199" s="193">
        <f t="shared" si="583"/>
        <v>3.9953279629802226E-2</v>
      </c>
      <c r="DQ199" s="193">
        <f t="shared" si="584"/>
        <v>0</v>
      </c>
      <c r="DR199" s="193">
        <f t="shared" si="585"/>
        <v>4.8320907186284161E-3</v>
      </c>
      <c r="DS199" s="252">
        <f t="shared" si="586"/>
        <v>3.4446222197066318E-3</v>
      </c>
      <c r="DV199" s="451"/>
      <c r="DW199" s="130" t="s">
        <v>18</v>
      </c>
      <c r="DX199" s="149">
        <v>24758.842000000172</v>
      </c>
      <c r="DY199" s="150">
        <v>20740.977000000174</v>
      </c>
      <c r="DZ199" s="151">
        <v>3014.5810000000079</v>
      </c>
      <c r="EA199" s="152">
        <v>2857.2010000000037</v>
      </c>
      <c r="EB199" s="153">
        <v>2857.2010000000037</v>
      </c>
      <c r="EC199" s="153">
        <v>0</v>
      </c>
      <c r="ED199" s="154">
        <v>157.42000000000019</v>
      </c>
      <c r="EE199" s="155">
        <v>131.53100000000009</v>
      </c>
      <c r="EF199" s="155">
        <v>0</v>
      </c>
      <c r="EG199" s="155">
        <v>25.888999999999989</v>
      </c>
      <c r="EH199" s="267">
        <v>107.31000000000003</v>
      </c>
      <c r="EI199" s="260">
        <f t="shared" si="587"/>
        <v>0.83771999514355433</v>
      </c>
      <c r="EJ199" s="189">
        <f t="shared" si="588"/>
        <v>0.12175775426007351</v>
      </c>
      <c r="EK199" s="190">
        <f t="shared" si="589"/>
        <v>0.11540123726303451</v>
      </c>
      <c r="EL199" s="191">
        <f t="shared" si="590"/>
        <v>0.11540123726303451</v>
      </c>
      <c r="EM199" s="191">
        <f t="shared" si="591"/>
        <v>0</v>
      </c>
      <c r="EN199" s="192">
        <f t="shared" si="592"/>
        <v>6.3581325814833787E-3</v>
      </c>
      <c r="EO199" s="193">
        <f t="shared" si="593"/>
        <v>5.312485939366598E-3</v>
      </c>
      <c r="EP199" s="193">
        <f t="shared" si="594"/>
        <v>0</v>
      </c>
      <c r="EQ199" s="193">
        <f t="shared" si="595"/>
        <v>1.0456466421167763E-3</v>
      </c>
      <c r="ER199" s="252">
        <f t="shared" si="596"/>
        <v>4.3342091685870969E-3</v>
      </c>
    </row>
    <row r="200" spans="1:148">
      <c r="A200" s="448"/>
      <c r="B200" s="131" t="s">
        <v>19</v>
      </c>
      <c r="C200" s="156">
        <v>1164694.2370000076</v>
      </c>
      <c r="D200" s="157">
        <v>945385.69800000405</v>
      </c>
      <c r="E200" s="158">
        <v>210377.46599999847</v>
      </c>
      <c r="F200" s="159">
        <v>133588.13399999929</v>
      </c>
      <c r="G200" s="160">
        <v>133588.13399999929</v>
      </c>
      <c r="H200" s="160">
        <v>0</v>
      </c>
      <c r="I200" s="161">
        <v>76789.698999999629</v>
      </c>
      <c r="J200" s="162">
        <v>61568.441999999661</v>
      </c>
      <c r="K200" s="162">
        <v>0</v>
      </c>
      <c r="L200" s="162">
        <v>15221.319000000211</v>
      </c>
      <c r="M200" s="268">
        <v>108.11</v>
      </c>
      <c r="N200" s="261">
        <f t="shared" si="537"/>
        <v>0.81170290705233206</v>
      </c>
      <c r="O200" s="194">
        <f t="shared" si="538"/>
        <v>0.18062892329740024</v>
      </c>
      <c r="P200" s="195">
        <f t="shared" si="539"/>
        <v>0.1146980295395747</v>
      </c>
      <c r="Q200" s="196">
        <f t="shared" si="540"/>
        <v>0.1146980295395747</v>
      </c>
      <c r="R200" s="196">
        <f t="shared" si="541"/>
        <v>0</v>
      </c>
      <c r="S200" s="197">
        <f t="shared" si="542"/>
        <v>6.5931208861986598E-2</v>
      </c>
      <c r="T200" s="198">
        <f t="shared" si="543"/>
        <v>5.2862322182160207E-2</v>
      </c>
      <c r="U200" s="198">
        <f t="shared" si="544"/>
        <v>0</v>
      </c>
      <c r="V200" s="198">
        <f t="shared" si="545"/>
        <v>1.3068939912682088E-2</v>
      </c>
      <c r="W200" s="253">
        <f t="shared" si="546"/>
        <v>9.2822645262216827E-5</v>
      </c>
      <c r="Z200" s="448"/>
      <c r="AA200" s="131" t="s">
        <v>19</v>
      </c>
      <c r="AB200" s="156">
        <v>943309.60199998587</v>
      </c>
      <c r="AC200" s="157">
        <v>791190.62099999411</v>
      </c>
      <c r="AD200" s="158">
        <v>145466.28799999756</v>
      </c>
      <c r="AE200" s="159">
        <v>73829.648999999699</v>
      </c>
      <c r="AF200" s="160">
        <v>73829.648999999699</v>
      </c>
      <c r="AG200" s="160">
        <v>0</v>
      </c>
      <c r="AH200" s="161">
        <v>71636.667999999656</v>
      </c>
      <c r="AI200" s="162">
        <v>57653.685999999645</v>
      </c>
      <c r="AJ200" s="162">
        <v>0</v>
      </c>
      <c r="AK200" s="162">
        <v>13983.041000000256</v>
      </c>
      <c r="AL200" s="268">
        <v>23.923000000000002</v>
      </c>
      <c r="AM200" s="261">
        <f t="shared" si="547"/>
        <v>0.83873907285850569</v>
      </c>
      <c r="AN200" s="194">
        <f t="shared" si="548"/>
        <v>0.1542084249874939</v>
      </c>
      <c r="AO200" s="195">
        <f t="shared" si="549"/>
        <v>7.8266614527688017E-2</v>
      </c>
      <c r="AP200" s="196">
        <f t="shared" si="550"/>
        <v>7.8266614527688017E-2</v>
      </c>
      <c r="AQ200" s="196">
        <f t="shared" si="551"/>
        <v>0</v>
      </c>
      <c r="AR200" s="197">
        <f t="shared" si="552"/>
        <v>7.5941841202630658E-2</v>
      </c>
      <c r="AS200" s="198">
        <f t="shared" si="553"/>
        <v>6.111851917733422E-2</v>
      </c>
      <c r="AT200" s="198">
        <f t="shared" si="554"/>
        <v>0</v>
      </c>
      <c r="AU200" s="198">
        <f t="shared" si="555"/>
        <v>1.482338457103977E-2</v>
      </c>
      <c r="AV200" s="253">
        <f t="shared" si="556"/>
        <v>2.5360708667948404E-5</v>
      </c>
      <c r="AY200" s="448"/>
      <c r="AZ200" s="131" t="s">
        <v>19</v>
      </c>
      <c r="BA200" s="156">
        <v>221384.63499999428</v>
      </c>
      <c r="BB200" s="157">
        <v>154195.07699999824</v>
      </c>
      <c r="BC200" s="158">
        <v>64911.177999999541</v>
      </c>
      <c r="BD200" s="159">
        <v>59758.484999999164</v>
      </c>
      <c r="BE200" s="160">
        <v>59758.484999999164</v>
      </c>
      <c r="BF200" s="160">
        <v>0</v>
      </c>
      <c r="BG200" s="161">
        <v>5153.0310000000136</v>
      </c>
      <c r="BH200" s="162">
        <v>3914.7559999999967</v>
      </c>
      <c r="BI200" s="162">
        <v>0</v>
      </c>
      <c r="BJ200" s="162">
        <v>1238.2779999999993</v>
      </c>
      <c r="BK200" s="268">
        <v>84.187000000000012</v>
      </c>
      <c r="BL200" s="261">
        <f t="shared" si="557"/>
        <v>0.6965030658067225</v>
      </c>
      <c r="BM200" s="194">
        <f t="shared" si="558"/>
        <v>0.29320543406276239</v>
      </c>
      <c r="BN200" s="195">
        <f t="shared" si="559"/>
        <v>0.26993058935639641</v>
      </c>
      <c r="BO200" s="196">
        <f t="shared" si="560"/>
        <v>0.26993058935639641</v>
      </c>
      <c r="BP200" s="196">
        <f t="shared" si="561"/>
        <v>0</v>
      </c>
      <c r="BQ200" s="197">
        <f t="shared" si="562"/>
        <v>2.3276371460919799E-2</v>
      </c>
      <c r="BR200" s="198">
        <f t="shared" si="563"/>
        <v>1.7683051942607029E-2</v>
      </c>
      <c r="BS200" s="198">
        <f t="shared" si="564"/>
        <v>0</v>
      </c>
      <c r="BT200" s="198">
        <f t="shared" si="565"/>
        <v>5.5933330693886292E-3</v>
      </c>
      <c r="BU200" s="253">
        <f t="shared" si="566"/>
        <v>3.8027480994786377E-4</v>
      </c>
      <c r="BX200" s="448"/>
      <c r="BY200" s="131" t="s">
        <v>19</v>
      </c>
      <c r="BZ200" s="156">
        <v>187995.64099999517</v>
      </c>
      <c r="CA200" s="157">
        <v>155817.18599999411</v>
      </c>
      <c r="CB200" s="158">
        <v>30508.085000000261</v>
      </c>
      <c r="CC200" s="159">
        <v>16171.239000000058</v>
      </c>
      <c r="CD200" s="160">
        <v>16171.239000000058</v>
      </c>
      <c r="CE200" s="160">
        <v>0</v>
      </c>
      <c r="CF200" s="161">
        <v>14336.870999999994</v>
      </c>
      <c r="CG200" s="162">
        <v>8842.0090000000109</v>
      </c>
      <c r="CH200" s="162">
        <v>0</v>
      </c>
      <c r="CI200" s="162">
        <v>5494.8630000000185</v>
      </c>
      <c r="CJ200" s="268">
        <v>144.166</v>
      </c>
      <c r="CK200" s="261">
        <f t="shared" si="567"/>
        <v>0.82883403663597766</v>
      </c>
      <c r="CL200" s="194">
        <f t="shared" si="568"/>
        <v>0.16228081054284149</v>
      </c>
      <c r="CM200" s="195">
        <f t="shared" si="569"/>
        <v>8.6019223179756993E-2</v>
      </c>
      <c r="CN200" s="196">
        <f t="shared" si="570"/>
        <v>8.6019223179756993E-2</v>
      </c>
      <c r="CO200" s="196">
        <f t="shared" si="571"/>
        <v>0</v>
      </c>
      <c r="CP200" s="197">
        <f t="shared" si="572"/>
        <v>7.6261720344890135E-2</v>
      </c>
      <c r="CQ200" s="198">
        <f t="shared" si="573"/>
        <v>4.7033053282337742E-2</v>
      </c>
      <c r="CR200" s="198">
        <f t="shared" si="574"/>
        <v>0</v>
      </c>
      <c r="CS200" s="198">
        <f t="shared" si="575"/>
        <v>2.922867238182485E-2</v>
      </c>
      <c r="CT200" s="253">
        <f t="shared" si="576"/>
        <v>7.668582060368288E-4</v>
      </c>
      <c r="CW200" s="451"/>
      <c r="CX200" s="131" t="s">
        <v>19</v>
      </c>
      <c r="CY200" s="156">
        <v>169495.10399999519</v>
      </c>
      <c r="CZ200" s="157">
        <v>141144.70999999749</v>
      </c>
      <c r="DA200" s="158">
        <v>27313.363000000245</v>
      </c>
      <c r="DB200" s="159">
        <v>13164.822000000009</v>
      </c>
      <c r="DC200" s="160">
        <v>13164.822000000009</v>
      </c>
      <c r="DD200" s="160">
        <v>0</v>
      </c>
      <c r="DE200" s="161">
        <v>14148.54</v>
      </c>
      <c r="DF200" s="162">
        <v>8694.1520000000037</v>
      </c>
      <c r="DG200" s="162">
        <v>0</v>
      </c>
      <c r="DH200" s="162">
        <v>5454.3880000000172</v>
      </c>
      <c r="DI200" s="268">
        <v>107.74799999999999</v>
      </c>
      <c r="DJ200" s="261">
        <f t="shared" si="577"/>
        <v>0.83273620694082995</v>
      </c>
      <c r="DK200" s="194">
        <f t="shared" si="578"/>
        <v>0.16114543933965797</v>
      </c>
      <c r="DL200" s="195">
        <f t="shared" si="579"/>
        <v>7.7670809889590575E-2</v>
      </c>
      <c r="DM200" s="196">
        <f t="shared" si="580"/>
        <v>7.7670809889590575E-2</v>
      </c>
      <c r="DN200" s="196">
        <f t="shared" si="581"/>
        <v>0</v>
      </c>
      <c r="DO200" s="197">
        <f t="shared" si="582"/>
        <v>8.3474623550190585E-2</v>
      </c>
      <c r="DP200" s="198">
        <f t="shared" si="583"/>
        <v>5.1294413790266474E-2</v>
      </c>
      <c r="DQ200" s="198">
        <f t="shared" si="584"/>
        <v>0</v>
      </c>
      <c r="DR200" s="198">
        <f t="shared" si="585"/>
        <v>3.2180209759924229E-2</v>
      </c>
      <c r="DS200" s="253">
        <f t="shared" si="586"/>
        <v>6.3569977808918335E-4</v>
      </c>
      <c r="DV200" s="451"/>
      <c r="DW200" s="131" t="s">
        <v>19</v>
      </c>
      <c r="DX200" s="156">
        <v>18500.537000000008</v>
      </c>
      <c r="DY200" s="157">
        <v>14672.476000000004</v>
      </c>
      <c r="DZ200" s="158">
        <v>3194.7219999999966</v>
      </c>
      <c r="EA200" s="159">
        <v>3006.4169999999945</v>
      </c>
      <c r="EB200" s="160">
        <v>3006.4169999999945</v>
      </c>
      <c r="EC200" s="160">
        <v>0</v>
      </c>
      <c r="ED200" s="161">
        <v>188.33100000000013</v>
      </c>
      <c r="EE200" s="162">
        <v>147.85700000000011</v>
      </c>
      <c r="EF200" s="162">
        <v>0</v>
      </c>
      <c r="EG200" s="162">
        <v>40.475000000000016</v>
      </c>
      <c r="EH200" s="268">
        <v>36.417999999999999</v>
      </c>
      <c r="EI200" s="261">
        <f t="shared" si="587"/>
        <v>0.79308378994620521</v>
      </c>
      <c r="EJ200" s="194">
        <f t="shared" si="588"/>
        <v>0.17268266321134329</v>
      </c>
      <c r="EK200" s="195">
        <f t="shared" si="589"/>
        <v>0.16250431001002799</v>
      </c>
      <c r="EL200" s="196">
        <f t="shared" si="590"/>
        <v>0.16250431001002799</v>
      </c>
      <c r="EM200" s="196">
        <f t="shared" si="591"/>
        <v>0</v>
      </c>
      <c r="EN200" s="197">
        <f t="shared" si="592"/>
        <v>1.0179758565927035E-2</v>
      </c>
      <c r="EO200" s="198">
        <f t="shared" si="593"/>
        <v>7.9920382851589693E-3</v>
      </c>
      <c r="EP200" s="198">
        <f t="shared" si="594"/>
        <v>0</v>
      </c>
      <c r="EQ200" s="198">
        <f t="shared" si="595"/>
        <v>2.1877743332531373E-3</v>
      </c>
      <c r="ER200" s="253">
        <f t="shared" si="596"/>
        <v>1.9684834013196473E-3</v>
      </c>
    </row>
    <row r="201" spans="1:148">
      <c r="A201" s="448"/>
      <c r="B201" s="132" t="s">
        <v>20</v>
      </c>
      <c r="C201" s="163">
        <f t="shared" ref="C201:M201" si="603">IF(COUNT(C198:C200)=0,"",SUM(C198:C200))</f>
        <v>3080642.0889999946</v>
      </c>
      <c r="D201" s="164">
        <f t="shared" si="603"/>
        <v>2566082.2129999734</v>
      </c>
      <c r="E201" s="165">
        <f t="shared" si="603"/>
        <v>489694.90499999491</v>
      </c>
      <c r="F201" s="166">
        <f t="shared" si="603"/>
        <v>284735.32499999972</v>
      </c>
      <c r="G201" s="167">
        <f t="shared" si="603"/>
        <v>284735.25799999968</v>
      </c>
      <c r="H201" s="167">
        <f t="shared" si="603"/>
        <v>6.7000000000000004E-2</v>
      </c>
      <c r="I201" s="168">
        <f t="shared" si="603"/>
        <v>204961.00599999778</v>
      </c>
      <c r="J201" s="169">
        <f t="shared" si="603"/>
        <v>179548.15899999824</v>
      </c>
      <c r="K201" s="169">
        <f t="shared" si="603"/>
        <v>0</v>
      </c>
      <c r="L201" s="169">
        <f t="shared" si="603"/>
        <v>25413.450000000255</v>
      </c>
      <c r="M201" s="269">
        <f t="shared" si="603"/>
        <v>821.34399999999994</v>
      </c>
      <c r="N201" s="262">
        <f t="shared" si="537"/>
        <v>0.83296992603024123</v>
      </c>
      <c r="O201" s="199">
        <f t="shared" si="538"/>
        <v>0.15895871407734824</v>
      </c>
      <c r="P201" s="200">
        <f t="shared" si="539"/>
        <v>9.2427265736808623E-2</v>
      </c>
      <c r="Q201" s="201">
        <f t="shared" si="540"/>
        <v>9.242724398809582E-2</v>
      </c>
      <c r="R201" s="201">
        <f t="shared" si="541"/>
        <v>2.1748712789205848E-8</v>
      </c>
      <c r="S201" s="202">
        <f t="shared" si="542"/>
        <v>6.6531911231054452E-2</v>
      </c>
      <c r="T201" s="203">
        <f t="shared" si="543"/>
        <v>5.8282706595845175E-2</v>
      </c>
      <c r="U201" s="203">
        <f t="shared" si="544"/>
        <v>0</v>
      </c>
      <c r="V201" s="203">
        <f t="shared" si="545"/>
        <v>8.2494003736246109E-3</v>
      </c>
      <c r="W201" s="254">
        <f t="shared" si="546"/>
        <v>2.6661454861399232E-4</v>
      </c>
      <c r="Z201" s="448"/>
      <c r="AA201" s="132" t="s">
        <v>20</v>
      </c>
      <c r="AB201" s="163">
        <f t="shared" ref="AB201:AL201" si="604">IF(COUNT(AB198:AB200)=0,"",SUM(AB198:AB200))</f>
        <v>2507660.1519999672</v>
      </c>
      <c r="AC201" s="164">
        <f t="shared" si="604"/>
        <v>2160547.8979999637</v>
      </c>
      <c r="AD201" s="165">
        <f t="shared" si="604"/>
        <v>330059.71799999534</v>
      </c>
      <c r="AE201" s="166">
        <f t="shared" si="604"/>
        <v>149405.91699999987</v>
      </c>
      <c r="AF201" s="167">
        <f t="shared" si="604"/>
        <v>149405.84999999986</v>
      </c>
      <c r="AG201" s="167">
        <f t="shared" si="604"/>
        <v>6.7000000000000004E-2</v>
      </c>
      <c r="AH201" s="168">
        <f t="shared" si="604"/>
        <v>180654.13499999841</v>
      </c>
      <c r="AI201" s="169">
        <f t="shared" si="604"/>
        <v>157817.11099999875</v>
      </c>
      <c r="AJ201" s="169">
        <f t="shared" si="604"/>
        <v>0</v>
      </c>
      <c r="AK201" s="169">
        <f t="shared" si="604"/>
        <v>22837.597000000278</v>
      </c>
      <c r="AL201" s="269">
        <f t="shared" si="604"/>
        <v>47.275000000000006</v>
      </c>
      <c r="AM201" s="262">
        <f t="shared" si="547"/>
        <v>0.86157922806120024</v>
      </c>
      <c r="AN201" s="199">
        <f t="shared" si="548"/>
        <v>0.13162059369837595</v>
      </c>
      <c r="AO201" s="200">
        <f t="shared" si="549"/>
        <v>5.9579810637754166E-2</v>
      </c>
      <c r="AP201" s="201">
        <f t="shared" si="550"/>
        <v>5.9579783919620148E-2</v>
      </c>
      <c r="AQ201" s="201">
        <f t="shared" si="551"/>
        <v>2.671813401292221E-8</v>
      </c>
      <c r="AR201" s="202">
        <f t="shared" si="552"/>
        <v>7.2040916252514894E-2</v>
      </c>
      <c r="AS201" s="203">
        <f t="shared" si="553"/>
        <v>6.293401076462965E-2</v>
      </c>
      <c r="AT201" s="203">
        <f t="shared" si="554"/>
        <v>0</v>
      </c>
      <c r="AU201" s="203">
        <f t="shared" si="555"/>
        <v>9.1071339877480239E-3</v>
      </c>
      <c r="AV201" s="254">
        <f t="shared" si="556"/>
        <v>1.8852235603893994E-5</v>
      </c>
      <c r="AY201" s="448"/>
      <c r="AZ201" s="132" t="s">
        <v>20</v>
      </c>
      <c r="BA201" s="163">
        <f t="shared" ref="BA201:BK201" si="605">IF(COUNT(BA198:BA200)=0,"",SUM(BA198:BA200))</f>
        <v>572981.93699999305</v>
      </c>
      <c r="BB201" s="164">
        <f t="shared" si="605"/>
        <v>405534.3149999982</v>
      </c>
      <c r="BC201" s="165">
        <f t="shared" si="605"/>
        <v>159635.18699999963</v>
      </c>
      <c r="BD201" s="166">
        <f t="shared" si="605"/>
        <v>135329.40799999918</v>
      </c>
      <c r="BE201" s="167">
        <f t="shared" si="605"/>
        <v>135329.40799999918</v>
      </c>
      <c r="BF201" s="167">
        <f t="shared" si="605"/>
        <v>0</v>
      </c>
      <c r="BG201" s="168">
        <f t="shared" si="605"/>
        <v>24306.871000000017</v>
      </c>
      <c r="BH201" s="169">
        <f t="shared" si="605"/>
        <v>21731.048000000017</v>
      </c>
      <c r="BI201" s="169">
        <f t="shared" si="605"/>
        <v>0</v>
      </c>
      <c r="BJ201" s="169">
        <f t="shared" si="605"/>
        <v>2575.8529999999982</v>
      </c>
      <c r="BK201" s="269">
        <f t="shared" si="605"/>
        <v>774.06899999999996</v>
      </c>
      <c r="BL201" s="262">
        <f t="shared" si="557"/>
        <v>0.70776108078255728</v>
      </c>
      <c r="BM201" s="199">
        <f t="shared" si="558"/>
        <v>0.27860422238755767</v>
      </c>
      <c r="BN201" s="200">
        <f t="shared" si="559"/>
        <v>0.23618442268626144</v>
      </c>
      <c r="BO201" s="201">
        <f t="shared" si="560"/>
        <v>0.23618442268626144</v>
      </c>
      <c r="BP201" s="201">
        <f t="shared" si="561"/>
        <v>0</v>
      </c>
      <c r="BQ201" s="202">
        <f t="shared" si="562"/>
        <v>4.2421705520536E-2</v>
      </c>
      <c r="BR201" s="203">
        <f t="shared" si="563"/>
        <v>3.7926235709591451E-2</v>
      </c>
      <c r="BS201" s="203">
        <f t="shared" si="564"/>
        <v>0</v>
      </c>
      <c r="BT201" s="203">
        <f t="shared" si="565"/>
        <v>4.4955221686159884E-3</v>
      </c>
      <c r="BU201" s="254">
        <f t="shared" si="566"/>
        <v>1.3509483458638406E-3</v>
      </c>
      <c r="BX201" s="448"/>
      <c r="BY201" s="132" t="s">
        <v>20</v>
      </c>
      <c r="BZ201" s="163">
        <f t="shared" ref="BZ201:CJ201" si="606">IF(COUNT(BZ198:BZ200)=0,"",SUM(BZ198:BZ200))</f>
        <v>573555.02899998962</v>
      </c>
      <c r="CA201" s="164">
        <f t="shared" si="606"/>
        <v>485727.82599998941</v>
      </c>
      <c r="CB201" s="165">
        <f t="shared" si="606"/>
        <v>82227.301000000531</v>
      </c>
      <c r="CC201" s="166">
        <f t="shared" si="606"/>
        <v>47816.541999999987</v>
      </c>
      <c r="CD201" s="167">
        <f t="shared" si="606"/>
        <v>47816.541999999987</v>
      </c>
      <c r="CE201" s="167">
        <f t="shared" si="606"/>
        <v>0</v>
      </c>
      <c r="CF201" s="168">
        <f t="shared" si="606"/>
        <v>34410.925000000127</v>
      </c>
      <c r="CG201" s="169">
        <f t="shared" si="606"/>
        <v>27923.140000000167</v>
      </c>
      <c r="CH201" s="169">
        <f t="shared" si="606"/>
        <v>0</v>
      </c>
      <c r="CI201" s="169">
        <f t="shared" si="606"/>
        <v>6487.8120000000181</v>
      </c>
      <c r="CJ201" s="269">
        <f t="shared" si="606"/>
        <v>1198.3040000000001</v>
      </c>
      <c r="CK201" s="262">
        <f t="shared" si="567"/>
        <v>0.84687222923817862</v>
      </c>
      <c r="CL201" s="199">
        <f t="shared" si="568"/>
        <v>0.14336427516530767</v>
      </c>
      <c r="CM201" s="200">
        <f t="shared" si="569"/>
        <v>8.3368708462672816E-2</v>
      </c>
      <c r="CN201" s="201">
        <f t="shared" si="570"/>
        <v>8.3368708462672816E-2</v>
      </c>
      <c r="CO201" s="201">
        <f t="shared" si="571"/>
        <v>0</v>
      </c>
      <c r="CP201" s="202">
        <f t="shared" si="572"/>
        <v>5.9995856125604208E-2</v>
      </c>
      <c r="CQ201" s="203">
        <f t="shared" si="573"/>
        <v>4.8684325981214041E-2</v>
      </c>
      <c r="CR201" s="203">
        <f t="shared" si="574"/>
        <v>0</v>
      </c>
      <c r="CS201" s="203">
        <f t="shared" si="575"/>
        <v>1.1311577219210705E-2</v>
      </c>
      <c r="CT201" s="254">
        <f t="shared" si="576"/>
        <v>2.0892572454456184E-3</v>
      </c>
      <c r="CW201" s="451"/>
      <c r="CX201" s="132" t="s">
        <v>20</v>
      </c>
      <c r="CY201" s="163">
        <f t="shared" ref="CY201:DI201" si="607">IF(COUNT(CY198:CY200)=0,"",SUM(CY198:CY200))</f>
        <v>510828.38799999398</v>
      </c>
      <c r="CZ201" s="164">
        <f t="shared" si="607"/>
        <v>434102.0219999929</v>
      </c>
      <c r="DA201" s="165">
        <f t="shared" si="607"/>
        <v>73479.803000000466</v>
      </c>
      <c r="DB201" s="166">
        <f t="shared" si="607"/>
        <v>40389.611000000004</v>
      </c>
      <c r="DC201" s="167">
        <f t="shared" si="607"/>
        <v>40389.611000000004</v>
      </c>
      <c r="DD201" s="167">
        <f t="shared" si="607"/>
        <v>0</v>
      </c>
      <c r="DE201" s="168">
        <f t="shared" si="607"/>
        <v>33090.205000000067</v>
      </c>
      <c r="DF201" s="169">
        <f t="shared" si="607"/>
        <v>26668.783000000083</v>
      </c>
      <c r="DG201" s="169">
        <f t="shared" si="607"/>
        <v>0</v>
      </c>
      <c r="DH201" s="169">
        <f t="shared" si="607"/>
        <v>6421.4480000000167</v>
      </c>
      <c r="DI201" s="269">
        <f t="shared" si="607"/>
        <v>1036.7190000000001</v>
      </c>
      <c r="DJ201" s="262">
        <f t="shared" si="577"/>
        <v>0.84980011330145189</v>
      </c>
      <c r="DK201" s="199">
        <f t="shared" si="578"/>
        <v>0.14384440004928101</v>
      </c>
      <c r="DL201" s="200">
        <f t="shared" si="579"/>
        <v>7.9066888115075701E-2</v>
      </c>
      <c r="DM201" s="201">
        <f t="shared" si="580"/>
        <v>7.9066888115075701E-2</v>
      </c>
      <c r="DN201" s="201">
        <f t="shared" si="581"/>
        <v>0</v>
      </c>
      <c r="DO201" s="202">
        <f t="shared" si="582"/>
        <v>6.4777537383064271E-2</v>
      </c>
      <c r="DP201" s="203">
        <f t="shared" si="583"/>
        <v>5.2206932164467722E-2</v>
      </c>
      <c r="DQ201" s="203">
        <f t="shared" si="584"/>
        <v>0</v>
      </c>
      <c r="DR201" s="203">
        <f t="shared" si="585"/>
        <v>1.2570656116316097E-2</v>
      </c>
      <c r="DS201" s="254">
        <f t="shared" si="586"/>
        <v>2.0294858789249829E-3</v>
      </c>
      <c r="DV201" s="451"/>
      <c r="DW201" s="132" t="s">
        <v>20</v>
      </c>
      <c r="DX201" s="163">
        <f t="shared" ref="DX201:EH201" si="608">IF(COUNT(DX198:DX200)=0,"",SUM(DX198:DX200))</f>
        <v>62726.641000000294</v>
      </c>
      <c r="DY201" s="164">
        <f t="shared" si="608"/>
        <v>51625.804000000207</v>
      </c>
      <c r="DZ201" s="165">
        <f t="shared" si="608"/>
        <v>8747.497999999996</v>
      </c>
      <c r="EA201" s="166">
        <f t="shared" si="608"/>
        <v>7426.9309999999987</v>
      </c>
      <c r="EB201" s="167">
        <f t="shared" si="608"/>
        <v>7426.9309999999987</v>
      </c>
      <c r="EC201" s="167">
        <f t="shared" si="608"/>
        <v>0</v>
      </c>
      <c r="ED201" s="168">
        <f t="shared" si="608"/>
        <v>1320.72</v>
      </c>
      <c r="EE201" s="169">
        <f t="shared" si="608"/>
        <v>1254.357</v>
      </c>
      <c r="EF201" s="169">
        <f t="shared" si="608"/>
        <v>0</v>
      </c>
      <c r="EG201" s="169">
        <f t="shared" si="608"/>
        <v>66.364000000000004</v>
      </c>
      <c r="EH201" s="269">
        <f t="shared" si="608"/>
        <v>161.58500000000004</v>
      </c>
      <c r="EI201" s="262">
        <f t="shared" si="587"/>
        <v>0.82302835249858131</v>
      </c>
      <c r="EJ201" s="199">
        <f t="shared" si="588"/>
        <v>0.13945427111265141</v>
      </c>
      <c r="EK201" s="200">
        <f t="shared" si="589"/>
        <v>0.11840154169900416</v>
      </c>
      <c r="EL201" s="201">
        <f t="shared" si="590"/>
        <v>0.11840154169900416</v>
      </c>
      <c r="EM201" s="201">
        <f t="shared" si="591"/>
        <v>0</v>
      </c>
      <c r="EN201" s="202">
        <f t="shared" si="592"/>
        <v>2.1055168568646834E-2</v>
      </c>
      <c r="EO201" s="203">
        <f t="shared" si="593"/>
        <v>1.9997197044235065E-2</v>
      </c>
      <c r="EP201" s="203">
        <f t="shared" si="594"/>
        <v>0</v>
      </c>
      <c r="EQ201" s="203">
        <f t="shared" si="595"/>
        <v>1.0579874666013073E-3</v>
      </c>
      <c r="ER201" s="254">
        <f t="shared" si="596"/>
        <v>2.5760186967448053E-3</v>
      </c>
    </row>
    <row r="202" spans="1:148">
      <c r="A202" s="448"/>
      <c r="B202" s="129" t="s">
        <v>21</v>
      </c>
      <c r="C202" s="170">
        <v>877665.65200005448</v>
      </c>
      <c r="D202" s="171">
        <v>791672.8170000005</v>
      </c>
      <c r="E202" s="172">
        <v>81581.609999998676</v>
      </c>
      <c r="F202" s="173">
        <v>55192.595999999663</v>
      </c>
      <c r="G202" s="174">
        <v>55192.595999999663</v>
      </c>
      <c r="H202" s="174">
        <v>0</v>
      </c>
      <c r="I202" s="175">
        <v>26389.281000000316</v>
      </c>
      <c r="J202" s="176">
        <v>12485.639000000112</v>
      </c>
      <c r="K202" s="176">
        <v>0.315</v>
      </c>
      <c r="L202" s="176">
        <v>13903.486000000104</v>
      </c>
      <c r="M202" s="270">
        <v>157.77699999999996</v>
      </c>
      <c r="N202" s="263">
        <f t="shared" si="537"/>
        <v>0.90202096344537286</v>
      </c>
      <c r="O202" s="204">
        <f t="shared" si="538"/>
        <v>9.2952948328429749E-2</v>
      </c>
      <c r="P202" s="205">
        <f t="shared" si="539"/>
        <v>6.2885673917197155E-2</v>
      </c>
      <c r="Q202" s="206">
        <f t="shared" si="540"/>
        <v>6.2885673917197155E-2</v>
      </c>
      <c r="R202" s="206">
        <f t="shared" si="541"/>
        <v>0</v>
      </c>
      <c r="S202" s="207">
        <f t="shared" si="542"/>
        <v>3.0067578627309296E-2</v>
      </c>
      <c r="T202" s="208">
        <f t="shared" si="543"/>
        <v>1.422596289549148E-2</v>
      </c>
      <c r="U202" s="208">
        <f t="shared" si="544"/>
        <v>3.5890660558740935E-7</v>
      </c>
      <c r="V202" s="208">
        <f t="shared" si="545"/>
        <v>1.5841437987593982E-2</v>
      </c>
      <c r="W202" s="255">
        <f t="shared" si="546"/>
        <v>1.7976891272941163E-4</v>
      </c>
      <c r="Z202" s="448"/>
      <c r="AA202" s="129" t="s">
        <v>21</v>
      </c>
      <c r="AB202" s="170">
        <v>722928.90199998242</v>
      </c>
      <c r="AC202" s="171">
        <v>659631.69199997303</v>
      </c>
      <c r="AD202" s="172">
        <v>59719.572999999225</v>
      </c>
      <c r="AE202" s="173">
        <v>38053.695000000022</v>
      </c>
      <c r="AF202" s="174">
        <v>38053.695000000022</v>
      </c>
      <c r="AG202" s="174">
        <v>0</v>
      </c>
      <c r="AH202" s="175">
        <v>21666.037000000346</v>
      </c>
      <c r="AI202" s="176">
        <v>11630.122000000074</v>
      </c>
      <c r="AJ202" s="176">
        <v>0.315</v>
      </c>
      <c r="AK202" s="176">
        <v>10035.754000000068</v>
      </c>
      <c r="AL202" s="270">
        <v>137.46799999999999</v>
      </c>
      <c r="AM202" s="263">
        <f t="shared" si="547"/>
        <v>0.91244338160378191</v>
      </c>
      <c r="AN202" s="204">
        <f t="shared" si="548"/>
        <v>8.2607809474465693E-2</v>
      </c>
      <c r="AO202" s="205">
        <f t="shared" si="549"/>
        <v>5.2638226103181786E-2</v>
      </c>
      <c r="AP202" s="206">
        <f t="shared" si="550"/>
        <v>5.2638226103181786E-2</v>
      </c>
      <c r="AQ202" s="206">
        <f t="shared" si="551"/>
        <v>0</v>
      </c>
      <c r="AR202" s="207">
        <f t="shared" si="552"/>
        <v>2.9969803309926143E-2</v>
      </c>
      <c r="AS202" s="208">
        <f t="shared" si="553"/>
        <v>1.6087504549652597E-2</v>
      </c>
      <c r="AT202" s="208">
        <f t="shared" si="554"/>
        <v>4.3572749564798514E-7</v>
      </c>
      <c r="AU202" s="208">
        <f t="shared" si="555"/>
        <v>1.3882076055108822E-2</v>
      </c>
      <c r="AV202" s="255">
        <f t="shared" si="556"/>
        <v>1.9015424562456257E-4</v>
      </c>
      <c r="AY202" s="448"/>
      <c r="AZ202" s="129" t="s">
        <v>21</v>
      </c>
      <c r="BA202" s="170">
        <v>154736.7500000014</v>
      </c>
      <c r="BB202" s="171">
        <v>132041.12500000052</v>
      </c>
      <c r="BC202" s="172">
        <v>21862.037000000055</v>
      </c>
      <c r="BD202" s="173">
        <v>17138.901000000031</v>
      </c>
      <c r="BE202" s="174">
        <v>17138.901000000031</v>
      </c>
      <c r="BF202" s="174">
        <v>0</v>
      </c>
      <c r="BG202" s="175">
        <v>4723.2440000000079</v>
      </c>
      <c r="BH202" s="176">
        <v>855.51699999999948</v>
      </c>
      <c r="BI202" s="176">
        <v>0</v>
      </c>
      <c r="BJ202" s="176">
        <v>3867.7319999999945</v>
      </c>
      <c r="BK202" s="270">
        <v>20.309000000000005</v>
      </c>
      <c r="BL202" s="263">
        <f t="shared" si="557"/>
        <v>0.85332750623235487</v>
      </c>
      <c r="BM202" s="204">
        <f t="shared" si="558"/>
        <v>0.14128535722767771</v>
      </c>
      <c r="BN202" s="205">
        <f t="shared" si="559"/>
        <v>0.1107616710316061</v>
      </c>
      <c r="BO202" s="206">
        <f t="shared" si="560"/>
        <v>0.1107616710316061</v>
      </c>
      <c r="BP202" s="206">
        <f t="shared" si="561"/>
        <v>0</v>
      </c>
      <c r="BQ202" s="207">
        <f t="shared" si="562"/>
        <v>3.0524384155670617E-2</v>
      </c>
      <c r="BR202" s="208">
        <f t="shared" si="563"/>
        <v>5.5288546515290761E-3</v>
      </c>
      <c r="BS202" s="208">
        <f t="shared" si="564"/>
        <v>0</v>
      </c>
      <c r="BT202" s="208">
        <f t="shared" si="565"/>
        <v>2.4995561817085853E-2</v>
      </c>
      <c r="BU202" s="255">
        <f t="shared" si="566"/>
        <v>1.312487175800178E-4</v>
      </c>
      <c r="BX202" s="448"/>
      <c r="BY202" s="129" t="s">
        <v>21</v>
      </c>
      <c r="BZ202" s="170">
        <v>192351.61499999042</v>
      </c>
      <c r="CA202" s="171">
        <v>171677.26999999577</v>
      </c>
      <c r="CB202" s="172">
        <v>19374.329000000049</v>
      </c>
      <c r="CC202" s="173">
        <v>13299.499000000003</v>
      </c>
      <c r="CD202" s="174">
        <v>13299.499000000003</v>
      </c>
      <c r="CE202" s="174">
        <v>0</v>
      </c>
      <c r="CF202" s="175">
        <v>6074.84800000002</v>
      </c>
      <c r="CG202" s="176">
        <v>3992.5280000000007</v>
      </c>
      <c r="CH202" s="176">
        <v>5.0180000000000007</v>
      </c>
      <c r="CI202" s="176">
        <v>2077.2919999999995</v>
      </c>
      <c r="CJ202" s="270">
        <v>210.95400000000004</v>
      </c>
      <c r="CK202" s="263">
        <f t="shared" si="567"/>
        <v>0.89251795468420847</v>
      </c>
      <c r="CL202" s="204">
        <f t="shared" si="568"/>
        <v>0.10072350575273836</v>
      </c>
      <c r="CM202" s="205">
        <f t="shared" si="569"/>
        <v>6.9141602996162344E-2</v>
      </c>
      <c r="CN202" s="206">
        <f t="shared" si="570"/>
        <v>6.9141602996162344E-2</v>
      </c>
      <c r="CO202" s="206">
        <f t="shared" si="571"/>
        <v>0</v>
      </c>
      <c r="CP202" s="207">
        <f t="shared" si="572"/>
        <v>3.1581996335202707E-2</v>
      </c>
      <c r="CQ202" s="208">
        <f t="shared" si="573"/>
        <v>2.0756404878639566E-2</v>
      </c>
      <c r="CR202" s="208">
        <f t="shared" si="574"/>
        <v>2.6087641634827192E-5</v>
      </c>
      <c r="CS202" s="208">
        <f t="shared" si="575"/>
        <v>1.0799451826802198E-2</v>
      </c>
      <c r="CT202" s="255">
        <f t="shared" si="576"/>
        <v>1.0967103135578588E-3</v>
      </c>
      <c r="CW202" s="451"/>
      <c r="CX202" s="129" t="s">
        <v>21</v>
      </c>
      <c r="CY202" s="170">
        <v>175074.32599999179</v>
      </c>
      <c r="CZ202" s="171">
        <v>155467.4259999957</v>
      </c>
      <c r="DA202" s="172">
        <v>18581.40700000005</v>
      </c>
      <c r="DB202" s="173">
        <v>12782.63899999999</v>
      </c>
      <c r="DC202" s="174">
        <v>12782.63899999999</v>
      </c>
      <c r="DD202" s="174">
        <v>0</v>
      </c>
      <c r="DE202" s="175">
        <v>5798.7600000000139</v>
      </c>
      <c r="DF202" s="176">
        <v>3911.7740000000031</v>
      </c>
      <c r="DG202" s="176">
        <v>5.0180000000000007</v>
      </c>
      <c r="DH202" s="176">
        <v>1881.9570000000003</v>
      </c>
      <c r="DI202" s="270">
        <v>166.304</v>
      </c>
      <c r="DJ202" s="263">
        <f t="shared" si="577"/>
        <v>0.88800813661280631</v>
      </c>
      <c r="DK202" s="204">
        <f t="shared" si="578"/>
        <v>0.10613439117281492</v>
      </c>
      <c r="DL202" s="205">
        <f t="shared" si="579"/>
        <v>7.3012641499477143E-2</v>
      </c>
      <c r="DM202" s="206">
        <f t="shared" si="580"/>
        <v>7.3012641499477143E-2</v>
      </c>
      <c r="DN202" s="206">
        <f t="shared" si="581"/>
        <v>0</v>
      </c>
      <c r="DO202" s="207">
        <f t="shared" si="582"/>
        <v>3.312170397845933E-2</v>
      </c>
      <c r="DP202" s="208">
        <f t="shared" si="583"/>
        <v>2.234350455246183E-2</v>
      </c>
      <c r="DQ202" s="208">
        <f t="shared" si="584"/>
        <v>2.8662112341933195E-5</v>
      </c>
      <c r="DR202" s="208">
        <f t="shared" si="585"/>
        <v>1.0749474483198003E-2</v>
      </c>
      <c r="DS202" s="255">
        <f t="shared" si="586"/>
        <v>9.4990512772276956E-4</v>
      </c>
      <c r="DV202" s="451"/>
      <c r="DW202" s="129" t="s">
        <v>21</v>
      </c>
      <c r="DX202" s="170">
        <v>17277.289000000022</v>
      </c>
      <c r="DY202" s="171">
        <v>16209.844000000001</v>
      </c>
      <c r="DZ202" s="172">
        <v>792.92199999999877</v>
      </c>
      <c r="EA202" s="173">
        <v>516.85999999999899</v>
      </c>
      <c r="EB202" s="174">
        <v>516.85999999999899</v>
      </c>
      <c r="EC202" s="174">
        <v>0</v>
      </c>
      <c r="ED202" s="175">
        <v>276.08799999999991</v>
      </c>
      <c r="EE202" s="176">
        <v>80.754000000000076</v>
      </c>
      <c r="EF202" s="176">
        <v>0</v>
      </c>
      <c r="EG202" s="176">
        <v>195.33499999999995</v>
      </c>
      <c r="EH202" s="270">
        <v>44.65</v>
      </c>
      <c r="EI202" s="263">
        <f t="shared" si="587"/>
        <v>0.93821686955632799</v>
      </c>
      <c r="EJ202" s="204">
        <f t="shared" si="588"/>
        <v>4.5893889949979866E-2</v>
      </c>
      <c r="EK202" s="205">
        <f t="shared" si="589"/>
        <v>2.9915572981386043E-2</v>
      </c>
      <c r="EL202" s="206">
        <f t="shared" si="590"/>
        <v>2.9915572981386043E-2</v>
      </c>
      <c r="EM202" s="206">
        <f t="shared" si="591"/>
        <v>0</v>
      </c>
      <c r="EN202" s="207">
        <f t="shared" si="592"/>
        <v>1.597982183431669E-2</v>
      </c>
      <c r="EO202" s="208">
        <f t="shared" si="593"/>
        <v>4.6739971762931078E-3</v>
      </c>
      <c r="EP202" s="208">
        <f t="shared" si="594"/>
        <v>0</v>
      </c>
      <c r="EQ202" s="208">
        <f t="shared" si="595"/>
        <v>1.1305882537474467E-2</v>
      </c>
      <c r="ER202" s="255">
        <f t="shared" si="596"/>
        <v>2.5843174817530654E-3</v>
      </c>
    </row>
    <row r="203" spans="1:148">
      <c r="A203" s="448"/>
      <c r="B203" s="130" t="s">
        <v>22</v>
      </c>
      <c r="C203" s="149">
        <v>1092007.6810001601</v>
      </c>
      <c r="D203" s="150">
        <v>878366.93700010108</v>
      </c>
      <c r="E203" s="151">
        <v>206568.47499999762</v>
      </c>
      <c r="F203" s="152">
        <v>124098.24099999829</v>
      </c>
      <c r="G203" s="153">
        <v>124098.24099999829</v>
      </c>
      <c r="H203" s="153">
        <v>0</v>
      </c>
      <c r="I203" s="154">
        <v>82470.9959999985</v>
      </c>
      <c r="J203" s="155">
        <v>63669.436999999125</v>
      </c>
      <c r="K203" s="155">
        <v>60.465999999999958</v>
      </c>
      <c r="L203" s="155">
        <v>18741.31900000013</v>
      </c>
      <c r="M203" s="267">
        <v>984.29200000000026</v>
      </c>
      <c r="N203" s="260">
        <f t="shared" si="537"/>
        <v>0.80435966915142265</v>
      </c>
      <c r="O203" s="189">
        <f t="shared" si="538"/>
        <v>0.18916393958951222</v>
      </c>
      <c r="P203" s="190">
        <f t="shared" si="539"/>
        <v>0.11364227849234342</v>
      </c>
      <c r="Q203" s="191">
        <f t="shared" si="540"/>
        <v>0.11364227849234342</v>
      </c>
      <c r="R203" s="191">
        <f t="shared" si="541"/>
        <v>0</v>
      </c>
      <c r="S203" s="192">
        <f t="shared" si="542"/>
        <v>7.5522358894457645E-2</v>
      </c>
      <c r="T203" s="193">
        <f t="shared" si="543"/>
        <v>5.8304935128006476E-2</v>
      </c>
      <c r="U203" s="193">
        <f t="shared" si="544"/>
        <v>5.5371405395811588E-5</v>
      </c>
      <c r="V203" s="193">
        <f t="shared" si="545"/>
        <v>1.7162259319307281E-2</v>
      </c>
      <c r="W203" s="252">
        <f t="shared" si="546"/>
        <v>9.0135996030586165E-4</v>
      </c>
      <c r="Z203" s="448"/>
      <c r="AA203" s="130" t="s">
        <v>22</v>
      </c>
      <c r="AB203" s="149">
        <v>894725.86900005187</v>
      </c>
      <c r="AC203" s="150">
        <v>733775.44100003061</v>
      </c>
      <c r="AD203" s="151">
        <v>156152.97699999713</v>
      </c>
      <c r="AE203" s="152">
        <v>86903.728999998886</v>
      </c>
      <c r="AF203" s="153">
        <v>86903.728999998886</v>
      </c>
      <c r="AG203" s="153">
        <v>0</v>
      </c>
      <c r="AH203" s="154">
        <v>69249.570999998454</v>
      </c>
      <c r="AI203" s="155">
        <v>53843.46699999983</v>
      </c>
      <c r="AJ203" s="155">
        <v>0</v>
      </c>
      <c r="AK203" s="155">
        <v>15406.293000000147</v>
      </c>
      <c r="AL203" s="267">
        <v>47.177999999999997</v>
      </c>
      <c r="AM203" s="260">
        <f t="shared" si="547"/>
        <v>0.82011202137264694</v>
      </c>
      <c r="AN203" s="189">
        <f t="shared" si="548"/>
        <v>0.17452605586839032</v>
      </c>
      <c r="AO203" s="190">
        <f t="shared" si="549"/>
        <v>9.7128888312039904E-2</v>
      </c>
      <c r="AP203" s="191">
        <f t="shared" si="550"/>
        <v>9.7128888312039904E-2</v>
      </c>
      <c r="AQ203" s="191">
        <f t="shared" si="551"/>
        <v>0</v>
      </c>
      <c r="AR203" s="192">
        <f t="shared" si="552"/>
        <v>7.7397528560778028E-2</v>
      </c>
      <c r="AS203" s="193">
        <f t="shared" si="553"/>
        <v>6.0178730564899661E-2</v>
      </c>
      <c r="AT203" s="193">
        <f t="shared" si="554"/>
        <v>0</v>
      </c>
      <c r="AU203" s="193">
        <f t="shared" si="555"/>
        <v>1.721900923376482E-2</v>
      </c>
      <c r="AV203" s="252">
        <f t="shared" si="556"/>
        <v>5.2728999612726368E-5</v>
      </c>
      <c r="AY203" s="448"/>
      <c r="AZ203" s="130" t="s">
        <v>22</v>
      </c>
      <c r="BA203" s="149">
        <v>197281.8119999929</v>
      </c>
      <c r="BB203" s="150">
        <v>144591.49599999731</v>
      </c>
      <c r="BC203" s="151">
        <v>50415.497999999883</v>
      </c>
      <c r="BD203" s="152">
        <v>37194.512000000061</v>
      </c>
      <c r="BE203" s="153">
        <v>37194.512000000061</v>
      </c>
      <c r="BF203" s="153">
        <v>0</v>
      </c>
      <c r="BG203" s="154">
        <v>13221.425000000034</v>
      </c>
      <c r="BH203" s="155">
        <v>9825.9699999999866</v>
      </c>
      <c r="BI203" s="155">
        <v>60.465999999999958</v>
      </c>
      <c r="BJ203" s="155">
        <v>3335.0260000000003</v>
      </c>
      <c r="BK203" s="267">
        <v>937.11400000000049</v>
      </c>
      <c r="BL203" s="260">
        <f t="shared" si="557"/>
        <v>0.73291853179046484</v>
      </c>
      <c r="BM203" s="189">
        <f t="shared" si="558"/>
        <v>0.25555066373782948</v>
      </c>
      <c r="BN203" s="190">
        <f t="shared" si="559"/>
        <v>0.18853492687912557</v>
      </c>
      <c r="BO203" s="191">
        <f t="shared" si="560"/>
        <v>0.18853492687912557</v>
      </c>
      <c r="BP203" s="191">
        <f t="shared" si="561"/>
        <v>0</v>
      </c>
      <c r="BQ203" s="192">
        <f t="shared" si="562"/>
        <v>6.7017962101851083E-2</v>
      </c>
      <c r="BR203" s="193">
        <f t="shared" si="563"/>
        <v>4.9806770834000348E-2</v>
      </c>
      <c r="BS203" s="193">
        <f t="shared" si="564"/>
        <v>3.0649556280435081E-4</v>
      </c>
      <c r="BT203" s="193">
        <f t="shared" si="565"/>
        <v>1.6904883254012897E-2</v>
      </c>
      <c r="BU203" s="252">
        <f t="shared" si="566"/>
        <v>4.7501287143491677E-3</v>
      </c>
      <c r="BX203" s="448"/>
      <c r="BY203" s="130" t="s">
        <v>22</v>
      </c>
      <c r="BZ203" s="149">
        <v>174558.84399999082</v>
      </c>
      <c r="CA203" s="150">
        <v>145430.86299999591</v>
      </c>
      <c r="CB203" s="151">
        <v>27874.236000000285</v>
      </c>
      <c r="CC203" s="152">
        <v>8582.4629999999797</v>
      </c>
      <c r="CD203" s="153">
        <v>8582.4629999999797</v>
      </c>
      <c r="CE203" s="153">
        <v>0</v>
      </c>
      <c r="CF203" s="154">
        <v>19291.816000000097</v>
      </c>
      <c r="CG203" s="155">
        <v>11312.761000000064</v>
      </c>
      <c r="CH203" s="155">
        <v>1.1359999999999999</v>
      </c>
      <c r="CI203" s="155">
        <v>7977.9480000000103</v>
      </c>
      <c r="CJ203" s="267">
        <v>34.506999999999998</v>
      </c>
      <c r="CK203" s="260">
        <f t="shared" si="567"/>
        <v>0.8331337425676556</v>
      </c>
      <c r="CL203" s="189">
        <f t="shared" si="568"/>
        <v>0.15968389433194088</v>
      </c>
      <c r="CM203" s="190">
        <f t="shared" si="569"/>
        <v>4.9166589347947508E-2</v>
      </c>
      <c r="CN203" s="191">
        <f t="shared" si="570"/>
        <v>4.9166589347947508E-2</v>
      </c>
      <c r="CO203" s="191">
        <f t="shared" si="571"/>
        <v>0</v>
      </c>
      <c r="CP203" s="192">
        <f t="shared" si="572"/>
        <v>0.11051755131926236</v>
      </c>
      <c r="CQ203" s="193">
        <f t="shared" si="573"/>
        <v>6.4807721801827811E-2</v>
      </c>
      <c r="CR203" s="193">
        <f t="shared" si="574"/>
        <v>6.5078341146671414E-6</v>
      </c>
      <c r="CS203" s="193">
        <f t="shared" si="575"/>
        <v>4.5703487816408948E-2</v>
      </c>
      <c r="CT203" s="252">
        <f t="shared" si="576"/>
        <v>1.9768118996022806E-4</v>
      </c>
      <c r="CW203" s="451"/>
      <c r="CX203" s="130" t="s">
        <v>22</v>
      </c>
      <c r="CY203" s="149">
        <v>157685.70499999431</v>
      </c>
      <c r="CZ203" s="150">
        <v>131588.41100000433</v>
      </c>
      <c r="DA203" s="151">
        <v>25500.588000000174</v>
      </c>
      <c r="DB203" s="152">
        <v>6703.0919999999996</v>
      </c>
      <c r="DC203" s="153">
        <v>6703.0919999999996</v>
      </c>
      <c r="DD203" s="153">
        <v>0</v>
      </c>
      <c r="DE203" s="154">
        <v>18797.506000000125</v>
      </c>
      <c r="DF203" s="155">
        <v>11034.388000000059</v>
      </c>
      <c r="DG203" s="155">
        <v>0</v>
      </c>
      <c r="DH203" s="155">
        <v>7763.1420000000071</v>
      </c>
      <c r="DI203" s="267">
        <v>29.321000000000002</v>
      </c>
      <c r="DJ203" s="260">
        <f t="shared" si="577"/>
        <v>0.83449803518974075</v>
      </c>
      <c r="DK203" s="189">
        <f t="shared" si="578"/>
        <v>0.16171781709699742</v>
      </c>
      <c r="DL203" s="190">
        <f t="shared" si="579"/>
        <v>4.2509192573925721E-2</v>
      </c>
      <c r="DM203" s="191">
        <f t="shared" si="580"/>
        <v>4.2509192573925721E-2</v>
      </c>
      <c r="DN203" s="191">
        <f t="shared" si="581"/>
        <v>0</v>
      </c>
      <c r="DO203" s="192">
        <f t="shared" si="582"/>
        <v>0.11920868794036088</v>
      </c>
      <c r="DP203" s="193">
        <f t="shared" si="583"/>
        <v>6.9977097797168472E-2</v>
      </c>
      <c r="DQ203" s="193">
        <f t="shared" si="584"/>
        <v>0</v>
      </c>
      <c r="DR203" s="193">
        <f t="shared" si="585"/>
        <v>4.9231742344686774E-2</v>
      </c>
      <c r="DS203" s="252">
        <f t="shared" si="586"/>
        <v>1.8594583446864164E-4</v>
      </c>
      <c r="DV203" s="451"/>
      <c r="DW203" s="130" t="s">
        <v>22</v>
      </c>
      <c r="DX203" s="149">
        <v>16873.13900000009</v>
      </c>
      <c r="DY203" s="150">
        <v>13842.452000000056</v>
      </c>
      <c r="DZ203" s="151">
        <v>2373.6480000000047</v>
      </c>
      <c r="EA203" s="152">
        <v>1879.3709999999974</v>
      </c>
      <c r="EB203" s="153">
        <v>1879.3709999999974</v>
      </c>
      <c r="EC203" s="153">
        <v>0</v>
      </c>
      <c r="ED203" s="154">
        <v>494.30999999999949</v>
      </c>
      <c r="EE203" s="155">
        <v>278.37299999999993</v>
      </c>
      <c r="EF203" s="155">
        <v>1.1359999999999999</v>
      </c>
      <c r="EG203" s="155">
        <v>214.80600000000027</v>
      </c>
      <c r="EH203" s="267">
        <v>5.1859999999999999</v>
      </c>
      <c r="EI203" s="260">
        <f t="shared" si="587"/>
        <v>0.82038392500648405</v>
      </c>
      <c r="EJ203" s="189">
        <f t="shared" si="588"/>
        <v>0.14067613619493041</v>
      </c>
      <c r="EK203" s="190">
        <f t="shared" si="589"/>
        <v>0.1113824167512629</v>
      </c>
      <c r="EL203" s="191">
        <f t="shared" si="590"/>
        <v>0.1113824167512629</v>
      </c>
      <c r="EM203" s="191">
        <f t="shared" si="591"/>
        <v>0</v>
      </c>
      <c r="EN203" s="192">
        <f t="shared" si="592"/>
        <v>2.929567521490796E-2</v>
      </c>
      <c r="EO203" s="193">
        <f t="shared" si="593"/>
        <v>1.6497997201350527E-2</v>
      </c>
      <c r="EP203" s="193">
        <f t="shared" si="594"/>
        <v>6.7325943323289988E-5</v>
      </c>
      <c r="EQ203" s="193">
        <f t="shared" si="595"/>
        <v>1.2730648399210077E-2</v>
      </c>
      <c r="ER203" s="252">
        <f t="shared" si="596"/>
        <v>3.0735241379804742E-4</v>
      </c>
    </row>
    <row r="204" spans="1:148">
      <c r="A204" s="448"/>
      <c r="B204" s="131" t="s">
        <v>23</v>
      </c>
      <c r="C204" s="156">
        <v>1416845.6070000485</v>
      </c>
      <c r="D204" s="157">
        <v>1127150.7080001032</v>
      </c>
      <c r="E204" s="158">
        <v>279024.78899999714</v>
      </c>
      <c r="F204" s="159">
        <v>203066.83499999903</v>
      </c>
      <c r="G204" s="160">
        <v>203066.83499999903</v>
      </c>
      <c r="H204" s="160">
        <v>0</v>
      </c>
      <c r="I204" s="161">
        <v>75958.856999998839</v>
      </c>
      <c r="J204" s="162">
        <v>60271.423999999446</v>
      </c>
      <c r="K204" s="162">
        <v>4.666999999999998</v>
      </c>
      <c r="L204" s="162">
        <v>15683.097000000174</v>
      </c>
      <c r="M204" s="268">
        <v>286.00399999999973</v>
      </c>
      <c r="N204" s="261">
        <f t="shared" si="537"/>
        <v>0.7955353091623516</v>
      </c>
      <c r="O204" s="194">
        <f t="shared" si="538"/>
        <v>0.19693379971780339</v>
      </c>
      <c r="P204" s="195">
        <f t="shared" si="539"/>
        <v>0.14332319202369667</v>
      </c>
      <c r="Q204" s="196">
        <f t="shared" si="540"/>
        <v>0.14332319202369667</v>
      </c>
      <c r="R204" s="196">
        <f t="shared" si="541"/>
        <v>0</v>
      </c>
      <c r="S204" s="197">
        <f t="shared" si="542"/>
        <v>5.3611245025370104E-2</v>
      </c>
      <c r="T204" s="198">
        <f t="shared" si="543"/>
        <v>4.2539161431720755E-2</v>
      </c>
      <c r="U204" s="198">
        <f t="shared" si="544"/>
        <v>3.2939368812962258E-6</v>
      </c>
      <c r="V204" s="198">
        <f t="shared" si="545"/>
        <v>1.1069023274319004E-2</v>
      </c>
      <c r="W204" s="253">
        <f t="shared" si="546"/>
        <v>2.0185967940823771E-4</v>
      </c>
      <c r="Z204" s="448"/>
      <c r="AA204" s="131" t="s">
        <v>23</v>
      </c>
      <c r="AB204" s="156">
        <v>1141461.2410000938</v>
      </c>
      <c r="AC204" s="157">
        <v>921248.69000010926</v>
      </c>
      <c r="AD204" s="158">
        <v>211818.71199999709</v>
      </c>
      <c r="AE204" s="159">
        <v>144264.68800000037</v>
      </c>
      <c r="AF204" s="160">
        <v>144264.68800000037</v>
      </c>
      <c r="AG204" s="160">
        <v>0</v>
      </c>
      <c r="AH204" s="161">
        <v>67554.594999998779</v>
      </c>
      <c r="AI204" s="162">
        <v>53290.008999999365</v>
      </c>
      <c r="AJ204" s="162">
        <v>4.666999999999998</v>
      </c>
      <c r="AK204" s="162">
        <v>14260.201000000141</v>
      </c>
      <c r="AL204" s="268">
        <v>51.319000000000003</v>
      </c>
      <c r="AM204" s="261">
        <f t="shared" si="547"/>
        <v>0.80707838068417914</v>
      </c>
      <c r="AN204" s="194">
        <f t="shared" si="548"/>
        <v>0.18556802841103187</v>
      </c>
      <c r="AO204" s="195">
        <f t="shared" si="549"/>
        <v>0.12638597161091739</v>
      </c>
      <c r="AP204" s="196">
        <f t="shared" si="550"/>
        <v>0.12638597161091739</v>
      </c>
      <c r="AQ204" s="196">
        <f t="shared" si="551"/>
        <v>0</v>
      </c>
      <c r="AR204" s="197">
        <f t="shared" si="552"/>
        <v>5.9182557036111604E-2</v>
      </c>
      <c r="AS204" s="198">
        <f t="shared" si="553"/>
        <v>4.6685780546792115E-2</v>
      </c>
      <c r="AT204" s="198">
        <f t="shared" si="554"/>
        <v>4.0886188968720442E-6</v>
      </c>
      <c r="AU204" s="198">
        <f t="shared" si="555"/>
        <v>1.249293492217575E-2</v>
      </c>
      <c r="AV204" s="253">
        <f t="shared" si="556"/>
        <v>4.4959038604794628E-5</v>
      </c>
      <c r="AY204" s="448"/>
      <c r="AZ204" s="131" t="s">
        <v>23</v>
      </c>
      <c r="BA204" s="156">
        <v>275384.3659999973</v>
      </c>
      <c r="BB204" s="157">
        <v>205902.01799999783</v>
      </c>
      <c r="BC204" s="158">
        <v>67206.077000000078</v>
      </c>
      <c r="BD204" s="159">
        <v>58802.147000000252</v>
      </c>
      <c r="BE204" s="160">
        <v>58802.147000000252</v>
      </c>
      <c r="BF204" s="160">
        <v>0</v>
      </c>
      <c r="BG204" s="161">
        <v>8404.2619999999606</v>
      </c>
      <c r="BH204" s="162">
        <v>6981.4149999999727</v>
      </c>
      <c r="BI204" s="162">
        <v>0</v>
      </c>
      <c r="BJ204" s="162">
        <v>1422.8959999999977</v>
      </c>
      <c r="BK204" s="268">
        <v>234.68499999999986</v>
      </c>
      <c r="BL204" s="261">
        <f t="shared" si="557"/>
        <v>0.74768956927641939</v>
      </c>
      <c r="BM204" s="194">
        <f t="shared" si="558"/>
        <v>0.24404463469070259</v>
      </c>
      <c r="BN204" s="195">
        <f t="shared" si="559"/>
        <v>0.21352754280902361</v>
      </c>
      <c r="BO204" s="196">
        <f t="shared" si="560"/>
        <v>0.21352754280902361</v>
      </c>
      <c r="BP204" s="196">
        <f t="shared" si="561"/>
        <v>0</v>
      </c>
      <c r="BQ204" s="197">
        <f t="shared" si="562"/>
        <v>3.0518297469363395E-2</v>
      </c>
      <c r="BR204" s="198">
        <f t="shared" si="563"/>
        <v>2.5351529941245978E-2</v>
      </c>
      <c r="BS204" s="198">
        <f t="shared" si="564"/>
        <v>0</v>
      </c>
      <c r="BT204" s="198">
        <f t="shared" si="565"/>
        <v>5.1669454612394798E-3</v>
      </c>
      <c r="BU204" s="253">
        <f t="shared" si="566"/>
        <v>8.5220887230759554E-4</v>
      </c>
      <c r="BX204" s="448"/>
      <c r="BY204" s="131" t="s">
        <v>23</v>
      </c>
      <c r="BZ204" s="156">
        <v>131012.53700000422</v>
      </c>
      <c r="CA204" s="157">
        <v>110748.52100000289</v>
      </c>
      <c r="CB204" s="158">
        <v>18999.404000000333</v>
      </c>
      <c r="CC204" s="159">
        <v>4144.5759999999991</v>
      </c>
      <c r="CD204" s="160">
        <v>4144.5759999999991</v>
      </c>
      <c r="CE204" s="160">
        <v>0</v>
      </c>
      <c r="CF204" s="161">
        <v>14854.898000000132</v>
      </c>
      <c r="CG204" s="162">
        <v>11628.002000000177</v>
      </c>
      <c r="CH204" s="162">
        <v>0.153</v>
      </c>
      <c r="CI204" s="162">
        <v>3226.7620000000043</v>
      </c>
      <c r="CJ204" s="268">
        <v>27.353999999999999</v>
      </c>
      <c r="CK204" s="261">
        <f t="shared" si="567"/>
        <v>0.84532765745921956</v>
      </c>
      <c r="CL204" s="194">
        <f t="shared" si="568"/>
        <v>0.14501973959942263</v>
      </c>
      <c r="CM204" s="195">
        <f t="shared" si="569"/>
        <v>3.1634957194973376E-2</v>
      </c>
      <c r="CN204" s="196">
        <f t="shared" si="570"/>
        <v>3.1634957194973376E-2</v>
      </c>
      <c r="CO204" s="196">
        <f t="shared" si="571"/>
        <v>0</v>
      </c>
      <c r="CP204" s="197">
        <f t="shared" si="572"/>
        <v>0.113385316704459</v>
      </c>
      <c r="CQ204" s="198">
        <f t="shared" si="573"/>
        <v>8.8754880000528516E-2</v>
      </c>
      <c r="CR204" s="198">
        <f t="shared" si="574"/>
        <v>1.1678271675633231E-6</v>
      </c>
      <c r="CS204" s="198">
        <f t="shared" si="575"/>
        <v>2.4629413901052083E-2</v>
      </c>
      <c r="CT204" s="253">
        <f t="shared" si="576"/>
        <v>2.0878917870279176E-4</v>
      </c>
      <c r="CW204" s="451"/>
      <c r="CX204" s="131" t="s">
        <v>23</v>
      </c>
      <c r="CY204" s="156">
        <v>117960.75300000506</v>
      </c>
      <c r="CZ204" s="157">
        <v>100748.75200000042</v>
      </c>
      <c r="DA204" s="158">
        <v>16690.28300000021</v>
      </c>
      <c r="DB204" s="159">
        <v>2215.5780000000082</v>
      </c>
      <c r="DC204" s="160">
        <v>2215.5780000000082</v>
      </c>
      <c r="DD204" s="160">
        <v>0</v>
      </c>
      <c r="DE204" s="161">
        <v>14474.742000000131</v>
      </c>
      <c r="DF204" s="162">
        <v>11337.503000000164</v>
      </c>
      <c r="DG204" s="162">
        <v>0.153</v>
      </c>
      <c r="DH204" s="162">
        <v>3137.106000000002</v>
      </c>
      <c r="DI204" s="268">
        <v>19.603999999999999</v>
      </c>
      <c r="DJ204" s="261">
        <f t="shared" si="577"/>
        <v>0.85408705385253092</v>
      </c>
      <c r="DK204" s="194">
        <f t="shared" si="578"/>
        <v>0.14149013613027286</v>
      </c>
      <c r="DL204" s="195">
        <f t="shared" si="579"/>
        <v>1.8782331781146844E-2</v>
      </c>
      <c r="DM204" s="196">
        <f t="shared" si="580"/>
        <v>1.8782331781146844E-2</v>
      </c>
      <c r="DN204" s="196">
        <f t="shared" si="581"/>
        <v>0</v>
      </c>
      <c r="DO204" s="197">
        <f t="shared" si="582"/>
        <v>0.12270811801277252</v>
      </c>
      <c r="DP204" s="198">
        <f t="shared" si="583"/>
        <v>9.61125010790638E-2</v>
      </c>
      <c r="DQ204" s="198">
        <f t="shared" si="584"/>
        <v>1.2970415677152674E-6</v>
      </c>
      <c r="DR204" s="198">
        <f t="shared" si="585"/>
        <v>2.6594489440058655E-2</v>
      </c>
      <c r="DS204" s="253">
        <f t="shared" si="586"/>
        <v>1.6619086858490263E-4</v>
      </c>
      <c r="DV204" s="451"/>
      <c r="DW204" s="131" t="s">
        <v>23</v>
      </c>
      <c r="DX204" s="156">
        <v>13051.783999999911</v>
      </c>
      <c r="DY204" s="157">
        <v>9999.7689999999966</v>
      </c>
      <c r="DZ204" s="158">
        <v>2309.1209999999951</v>
      </c>
      <c r="EA204" s="159">
        <v>1928.997999999993</v>
      </c>
      <c r="EB204" s="160">
        <v>1928.997999999993</v>
      </c>
      <c r="EC204" s="160">
        <v>0</v>
      </c>
      <c r="ED204" s="161">
        <v>380.15599999999984</v>
      </c>
      <c r="EE204" s="162">
        <v>290.4989999999998</v>
      </c>
      <c r="EF204" s="162">
        <v>0</v>
      </c>
      <c r="EG204" s="162">
        <v>89.655999999999935</v>
      </c>
      <c r="EH204" s="268">
        <v>7.7500000000000009</v>
      </c>
      <c r="EI204" s="261">
        <f t="shared" si="587"/>
        <v>0.76616108571824859</v>
      </c>
      <c r="EJ204" s="194">
        <f t="shared" si="588"/>
        <v>0.17691995209237379</v>
      </c>
      <c r="EK204" s="195">
        <f t="shared" si="589"/>
        <v>0.14779573428429449</v>
      </c>
      <c r="EL204" s="196">
        <f t="shared" si="590"/>
        <v>0.14779573428429449</v>
      </c>
      <c r="EM204" s="196">
        <f t="shared" si="591"/>
        <v>0</v>
      </c>
      <c r="EN204" s="197">
        <f t="shared" si="592"/>
        <v>2.9126746198067825E-2</v>
      </c>
      <c r="EO204" s="198">
        <f t="shared" si="593"/>
        <v>2.2257417070340867E-2</v>
      </c>
      <c r="EP204" s="198">
        <f t="shared" si="594"/>
        <v>0</v>
      </c>
      <c r="EQ204" s="198">
        <f t="shared" si="595"/>
        <v>6.8692525098485039E-3</v>
      </c>
      <c r="ER204" s="253">
        <f t="shared" si="596"/>
        <v>5.937885579473315E-4</v>
      </c>
    </row>
    <row r="205" spans="1:148">
      <c r="A205" s="448"/>
      <c r="B205" s="132" t="s">
        <v>24</v>
      </c>
      <c r="C205" s="163">
        <f t="shared" ref="C205:M205" si="609">IF(COUNT(C202:C204)=0,"",SUM(C202:C204))</f>
        <v>3386518.940000263</v>
      </c>
      <c r="D205" s="164">
        <f t="shared" si="609"/>
        <v>2797190.4620002052</v>
      </c>
      <c r="E205" s="165">
        <f t="shared" si="609"/>
        <v>567174.87399999343</v>
      </c>
      <c r="F205" s="166">
        <f t="shared" si="609"/>
        <v>382357.67199999699</v>
      </c>
      <c r="G205" s="167">
        <f t="shared" si="609"/>
        <v>382357.67199999699</v>
      </c>
      <c r="H205" s="167">
        <f t="shared" si="609"/>
        <v>0</v>
      </c>
      <c r="I205" s="168">
        <f t="shared" si="609"/>
        <v>184819.13399999763</v>
      </c>
      <c r="J205" s="169">
        <f t="shared" si="609"/>
        <v>136426.49999999869</v>
      </c>
      <c r="K205" s="169">
        <f t="shared" si="609"/>
        <v>65.447999999999951</v>
      </c>
      <c r="L205" s="169">
        <f t="shared" si="609"/>
        <v>48327.902000000409</v>
      </c>
      <c r="M205" s="269">
        <f t="shared" si="609"/>
        <v>1428.0729999999999</v>
      </c>
      <c r="N205" s="262">
        <f t="shared" si="537"/>
        <v>0.82597809478070949</v>
      </c>
      <c r="O205" s="199">
        <f t="shared" si="538"/>
        <v>0.16748020136569777</v>
      </c>
      <c r="P205" s="200">
        <f t="shared" si="539"/>
        <v>0.1129058123619906</v>
      </c>
      <c r="Q205" s="201">
        <f t="shared" si="540"/>
        <v>0.1129058123619906</v>
      </c>
      <c r="R205" s="201">
        <f t="shared" si="541"/>
        <v>0</v>
      </c>
      <c r="S205" s="202">
        <f t="shared" si="542"/>
        <v>5.457495950103361E-2</v>
      </c>
      <c r="T205" s="203">
        <f t="shared" si="543"/>
        <v>4.0285172596727925E-2</v>
      </c>
      <c r="U205" s="203">
        <f t="shared" si="544"/>
        <v>1.9326039853772342E-5</v>
      </c>
      <c r="V205" s="203">
        <f t="shared" si="545"/>
        <v>1.4270672290997627E-2</v>
      </c>
      <c r="W205" s="254">
        <f t="shared" si="546"/>
        <v>4.2169349272852107E-4</v>
      </c>
      <c r="Z205" s="448"/>
      <c r="AA205" s="132" t="s">
        <v>24</v>
      </c>
      <c r="AB205" s="163">
        <f t="shared" ref="AB205:AL205" si="610">IF(COUNT(AB202:AB204)=0,"",SUM(AB202:AB204))</f>
        <v>2759116.0120001277</v>
      </c>
      <c r="AC205" s="164">
        <f t="shared" si="610"/>
        <v>2314655.823000113</v>
      </c>
      <c r="AD205" s="165">
        <f t="shared" si="610"/>
        <v>427691.26199999347</v>
      </c>
      <c r="AE205" s="166">
        <f t="shared" si="610"/>
        <v>269222.11199999927</v>
      </c>
      <c r="AF205" s="167">
        <f t="shared" si="610"/>
        <v>269222.11199999927</v>
      </c>
      <c r="AG205" s="167">
        <f t="shared" si="610"/>
        <v>0</v>
      </c>
      <c r="AH205" s="168">
        <f t="shared" si="610"/>
        <v>158470.20299999759</v>
      </c>
      <c r="AI205" s="169">
        <f t="shared" si="610"/>
        <v>118763.59799999927</v>
      </c>
      <c r="AJ205" s="169">
        <f t="shared" si="610"/>
        <v>4.9819999999999984</v>
      </c>
      <c r="AK205" s="169">
        <f t="shared" si="610"/>
        <v>39702.248000000356</v>
      </c>
      <c r="AL205" s="269">
        <f t="shared" si="610"/>
        <v>235.96499999999997</v>
      </c>
      <c r="AM205" s="262">
        <f t="shared" si="547"/>
        <v>0.83891210551968842</v>
      </c>
      <c r="AN205" s="199">
        <f t="shared" si="548"/>
        <v>0.15501024971036037</v>
      </c>
      <c r="AO205" s="200">
        <f t="shared" si="549"/>
        <v>9.7575495495325626E-2</v>
      </c>
      <c r="AP205" s="201">
        <f t="shared" si="550"/>
        <v>9.7575495495325626E-2</v>
      </c>
      <c r="AQ205" s="201">
        <f t="shared" si="551"/>
        <v>0</v>
      </c>
      <c r="AR205" s="202">
        <f t="shared" si="552"/>
        <v>5.7435135859010146E-2</v>
      </c>
      <c r="AS205" s="203">
        <f t="shared" si="553"/>
        <v>4.3044075523995681E-2</v>
      </c>
      <c r="AT205" s="203">
        <f t="shared" si="554"/>
        <v>1.8056507875464309E-6</v>
      </c>
      <c r="AU205" s="203">
        <f t="shared" si="555"/>
        <v>1.4389481206054672E-2</v>
      </c>
      <c r="AV205" s="254">
        <f t="shared" si="556"/>
        <v>8.5521956660657101E-5</v>
      </c>
      <c r="AY205" s="448"/>
      <c r="AZ205" s="132" t="s">
        <v>24</v>
      </c>
      <c r="BA205" s="163">
        <f t="shared" ref="BA205:BK205" si="611">IF(COUNT(BA202:BA204)=0,"",SUM(BA202:BA204))</f>
        <v>627402.92799999169</v>
      </c>
      <c r="BB205" s="164">
        <f t="shared" si="611"/>
        <v>482534.63899999566</v>
      </c>
      <c r="BC205" s="165">
        <f t="shared" si="611"/>
        <v>139483.61200000002</v>
      </c>
      <c r="BD205" s="166">
        <f t="shared" si="611"/>
        <v>113135.56000000035</v>
      </c>
      <c r="BE205" s="167">
        <f t="shared" si="611"/>
        <v>113135.56000000035</v>
      </c>
      <c r="BF205" s="167">
        <f t="shared" si="611"/>
        <v>0</v>
      </c>
      <c r="BG205" s="168">
        <f t="shared" si="611"/>
        <v>26348.931000000004</v>
      </c>
      <c r="BH205" s="169">
        <f t="shared" si="611"/>
        <v>17662.901999999958</v>
      </c>
      <c r="BI205" s="169">
        <f t="shared" si="611"/>
        <v>60.465999999999958</v>
      </c>
      <c r="BJ205" s="169">
        <f t="shared" si="611"/>
        <v>8625.6539999999914</v>
      </c>
      <c r="BK205" s="269">
        <f t="shared" si="611"/>
        <v>1192.1080000000004</v>
      </c>
      <c r="BL205" s="262">
        <f t="shared" si="557"/>
        <v>0.76909848115978519</v>
      </c>
      <c r="BM205" s="199">
        <f t="shared" si="558"/>
        <v>0.2223190325946357</v>
      </c>
      <c r="BN205" s="200">
        <f t="shared" si="559"/>
        <v>0.18032360856307933</v>
      </c>
      <c r="BO205" s="201">
        <f t="shared" si="560"/>
        <v>0.18032360856307933</v>
      </c>
      <c r="BP205" s="201">
        <f t="shared" si="561"/>
        <v>0</v>
      </c>
      <c r="BQ205" s="202">
        <f t="shared" si="562"/>
        <v>4.1996825045101403E-2</v>
      </c>
      <c r="BR205" s="203">
        <f t="shared" si="563"/>
        <v>2.8152406072290744E-2</v>
      </c>
      <c r="BS205" s="203">
        <f t="shared" si="564"/>
        <v>9.637506824003977E-5</v>
      </c>
      <c r="BT205" s="203">
        <f t="shared" si="565"/>
        <v>1.3748188946928386E-2</v>
      </c>
      <c r="BU205" s="254">
        <f t="shared" si="566"/>
        <v>1.9000676388300441E-3</v>
      </c>
      <c r="BX205" s="448"/>
      <c r="BY205" s="132" t="s">
        <v>24</v>
      </c>
      <c r="BZ205" s="163">
        <f t="shared" ref="BZ205:CJ205" si="612">IF(COUNT(BZ202:BZ204)=0,"",SUM(BZ202:BZ204))</f>
        <v>497922.99599998543</v>
      </c>
      <c r="CA205" s="164">
        <f t="shared" si="612"/>
        <v>427856.65399999451</v>
      </c>
      <c r="CB205" s="165">
        <f t="shared" si="612"/>
        <v>66247.969000000667</v>
      </c>
      <c r="CC205" s="166">
        <f t="shared" si="612"/>
        <v>26026.537999999986</v>
      </c>
      <c r="CD205" s="167">
        <f t="shared" si="612"/>
        <v>26026.537999999986</v>
      </c>
      <c r="CE205" s="167">
        <f t="shared" si="612"/>
        <v>0</v>
      </c>
      <c r="CF205" s="168">
        <f t="shared" si="612"/>
        <v>40221.562000000253</v>
      </c>
      <c r="CG205" s="169">
        <f t="shared" si="612"/>
        <v>26933.291000000241</v>
      </c>
      <c r="CH205" s="169">
        <f t="shared" si="612"/>
        <v>6.3070000000000004</v>
      </c>
      <c r="CI205" s="169">
        <f t="shared" si="612"/>
        <v>13282.002000000013</v>
      </c>
      <c r="CJ205" s="269">
        <f t="shared" si="612"/>
        <v>272.81500000000005</v>
      </c>
      <c r="CK205" s="262">
        <f t="shared" si="567"/>
        <v>0.85928277552380217</v>
      </c>
      <c r="CL205" s="199">
        <f t="shared" si="568"/>
        <v>0.13304862304452114</v>
      </c>
      <c r="CM205" s="200">
        <f t="shared" si="569"/>
        <v>5.2270206857448993E-2</v>
      </c>
      <c r="CN205" s="201">
        <f t="shared" si="570"/>
        <v>5.2270206857448993E-2</v>
      </c>
      <c r="CO205" s="201">
        <f t="shared" si="571"/>
        <v>0</v>
      </c>
      <c r="CP205" s="202">
        <f t="shared" si="572"/>
        <v>8.0778679279961255E-2</v>
      </c>
      <c r="CQ205" s="203">
        <f t="shared" si="573"/>
        <v>5.4091277599882193E-2</v>
      </c>
      <c r="CR205" s="203">
        <f t="shared" si="574"/>
        <v>1.2666617229303836E-5</v>
      </c>
      <c r="CS205" s="203">
        <f t="shared" si="575"/>
        <v>2.667481137987128E-2</v>
      </c>
      <c r="CT205" s="254">
        <f t="shared" si="576"/>
        <v>5.4790600593190527E-4</v>
      </c>
      <c r="CW205" s="451"/>
      <c r="CX205" s="132" t="s">
        <v>24</v>
      </c>
      <c r="CY205" s="163">
        <f t="shared" ref="CY205:DI205" si="613">IF(COUNT(CY202:CY204)=0,"",SUM(CY202:CY204))</f>
        <v>450720.78399999114</v>
      </c>
      <c r="CZ205" s="164">
        <f t="shared" si="613"/>
        <v>387804.5890000005</v>
      </c>
      <c r="DA205" s="165">
        <f t="shared" si="613"/>
        <v>60772.278000000442</v>
      </c>
      <c r="DB205" s="166">
        <f t="shared" si="613"/>
        <v>21701.308999999997</v>
      </c>
      <c r="DC205" s="167">
        <f t="shared" si="613"/>
        <v>21701.308999999997</v>
      </c>
      <c r="DD205" s="167">
        <f t="shared" si="613"/>
        <v>0</v>
      </c>
      <c r="DE205" s="168">
        <f t="shared" si="613"/>
        <v>39071.008000000271</v>
      </c>
      <c r="DF205" s="169">
        <f t="shared" si="613"/>
        <v>26283.665000000226</v>
      </c>
      <c r="DG205" s="169">
        <f t="shared" si="613"/>
        <v>5.1710000000000003</v>
      </c>
      <c r="DH205" s="169">
        <f t="shared" si="613"/>
        <v>12782.205000000009</v>
      </c>
      <c r="DI205" s="269">
        <f t="shared" si="613"/>
        <v>215.22899999999998</v>
      </c>
      <c r="DJ205" s="262">
        <f t="shared" si="577"/>
        <v>0.86040982081715611</v>
      </c>
      <c r="DK205" s="199">
        <f t="shared" si="578"/>
        <v>0.13483353809573076</v>
      </c>
      <c r="DL205" s="200">
        <f t="shared" si="579"/>
        <v>4.8148010409922483E-2</v>
      </c>
      <c r="DM205" s="201">
        <f t="shared" si="580"/>
        <v>4.8148010409922483E-2</v>
      </c>
      <c r="DN205" s="201">
        <f t="shared" si="581"/>
        <v>0</v>
      </c>
      <c r="DO205" s="202">
        <f t="shared" si="582"/>
        <v>8.6685614213878895E-2</v>
      </c>
      <c r="DP205" s="203">
        <f t="shared" si="583"/>
        <v>5.8314739264388446E-2</v>
      </c>
      <c r="DQ205" s="203">
        <f t="shared" si="584"/>
        <v>1.1472734747461972E-5</v>
      </c>
      <c r="DR205" s="203">
        <f t="shared" si="585"/>
        <v>2.8359475430802989E-2</v>
      </c>
      <c r="DS205" s="254">
        <f t="shared" si="586"/>
        <v>4.7752179983784419E-4</v>
      </c>
      <c r="DV205" s="451"/>
      <c r="DW205" s="132" t="s">
        <v>24</v>
      </c>
      <c r="DX205" s="163">
        <f t="shared" ref="DX205:EH205" si="614">IF(COUNT(DX202:DX204)=0,"",SUM(DX202:DX204))</f>
        <v>47202.212000000029</v>
      </c>
      <c r="DY205" s="164">
        <f t="shared" si="614"/>
        <v>40052.065000000053</v>
      </c>
      <c r="DZ205" s="165">
        <f t="shared" si="614"/>
        <v>5475.6909999999989</v>
      </c>
      <c r="EA205" s="166">
        <f t="shared" si="614"/>
        <v>4325.2289999999894</v>
      </c>
      <c r="EB205" s="167">
        <f t="shared" si="614"/>
        <v>4325.2289999999894</v>
      </c>
      <c r="EC205" s="167">
        <f t="shared" si="614"/>
        <v>0</v>
      </c>
      <c r="ED205" s="168">
        <f t="shared" si="614"/>
        <v>1150.5539999999992</v>
      </c>
      <c r="EE205" s="169">
        <f t="shared" si="614"/>
        <v>649.62599999999975</v>
      </c>
      <c r="EF205" s="169">
        <f t="shared" si="614"/>
        <v>1.1359999999999999</v>
      </c>
      <c r="EG205" s="169">
        <f t="shared" si="614"/>
        <v>499.79700000000014</v>
      </c>
      <c r="EH205" s="269">
        <f t="shared" si="614"/>
        <v>57.585999999999999</v>
      </c>
      <c r="EI205" s="262">
        <f t="shared" si="587"/>
        <v>0.84852093372234394</v>
      </c>
      <c r="EJ205" s="199">
        <f t="shared" si="588"/>
        <v>0.11600496603845591</v>
      </c>
      <c r="EK205" s="200">
        <f t="shared" si="589"/>
        <v>9.1631913351857039E-2</v>
      </c>
      <c r="EL205" s="201">
        <f t="shared" si="590"/>
        <v>9.1631913351857039E-2</v>
      </c>
      <c r="EM205" s="201">
        <f t="shared" si="591"/>
        <v>0</v>
      </c>
      <c r="EN205" s="202">
        <f t="shared" si="592"/>
        <v>2.4375001747799413E-2</v>
      </c>
      <c r="EO205" s="203">
        <f t="shared" si="593"/>
        <v>1.376261773494851E-2</v>
      </c>
      <c r="EP205" s="203">
        <f t="shared" si="594"/>
        <v>2.406666874001581E-5</v>
      </c>
      <c r="EQ205" s="203">
        <f t="shared" si="595"/>
        <v>1.0588423271350076E-2</v>
      </c>
      <c r="ER205" s="254">
        <f t="shared" si="596"/>
        <v>1.2199851989987242E-3</v>
      </c>
    </row>
    <row r="206" spans="1:148">
      <c r="A206" s="448"/>
      <c r="B206" s="129" t="s">
        <v>25</v>
      </c>
      <c r="C206" s="170">
        <v>1604310.0720001026</v>
      </c>
      <c r="D206" s="171">
        <v>1302518.2510000586</v>
      </c>
      <c r="E206" s="172">
        <v>287869.74799999932</v>
      </c>
      <c r="F206" s="173">
        <v>212872.35000000044</v>
      </c>
      <c r="G206" s="174">
        <v>212872.35000000044</v>
      </c>
      <c r="H206" s="174">
        <v>0</v>
      </c>
      <c r="I206" s="175">
        <v>74998.204999999012</v>
      </c>
      <c r="J206" s="176">
        <v>64808.351999998864</v>
      </c>
      <c r="K206" s="176">
        <v>227.64899999999997</v>
      </c>
      <c r="L206" s="176">
        <v>9962.5360000000201</v>
      </c>
      <c r="M206" s="270">
        <v>582.76500000000078</v>
      </c>
      <c r="N206" s="263">
        <f t="shared" si="537"/>
        <v>0.81188685013751838</v>
      </c>
      <c r="O206" s="204">
        <f t="shared" si="538"/>
        <v>0.17943523077250925</v>
      </c>
      <c r="P206" s="205">
        <f t="shared" si="539"/>
        <v>0.13268778505804135</v>
      </c>
      <c r="Q206" s="206">
        <f t="shared" si="540"/>
        <v>0.13268778505804135</v>
      </c>
      <c r="R206" s="206">
        <f t="shared" si="541"/>
        <v>0</v>
      </c>
      <c r="S206" s="207">
        <f t="shared" si="542"/>
        <v>4.6747948734435309E-2</v>
      </c>
      <c r="T206" s="208">
        <f t="shared" si="543"/>
        <v>4.0396400378638724E-2</v>
      </c>
      <c r="U206" s="208">
        <f t="shared" si="544"/>
        <v>1.4189837985383253E-4</v>
      </c>
      <c r="V206" s="208">
        <f t="shared" si="545"/>
        <v>6.2098569184818927E-3</v>
      </c>
      <c r="W206" s="255">
        <f t="shared" si="546"/>
        <v>3.6324960503019489E-4</v>
      </c>
      <c r="Z206" s="448"/>
      <c r="AA206" s="129" t="s">
        <v>25</v>
      </c>
      <c r="AB206" s="170">
        <v>1294054.9800000235</v>
      </c>
      <c r="AC206" s="171">
        <v>1076151.0820000237</v>
      </c>
      <c r="AD206" s="172">
        <v>207298.13699999891</v>
      </c>
      <c r="AE206" s="173">
        <v>147468.7430000004</v>
      </c>
      <c r="AF206" s="174">
        <v>147468.7430000004</v>
      </c>
      <c r="AG206" s="174">
        <v>0</v>
      </c>
      <c r="AH206" s="175">
        <v>59829.820999998803</v>
      </c>
      <c r="AI206" s="176">
        <v>52065.29199999931</v>
      </c>
      <c r="AJ206" s="176">
        <v>227.64899999999997</v>
      </c>
      <c r="AK206" s="176">
        <v>7537.1500000000242</v>
      </c>
      <c r="AL206" s="270">
        <v>89.625999999999991</v>
      </c>
      <c r="AM206" s="263">
        <f t="shared" si="547"/>
        <v>0.83161156104820533</v>
      </c>
      <c r="AN206" s="204">
        <f t="shared" si="548"/>
        <v>0.16019268130322806</v>
      </c>
      <c r="AO206" s="205">
        <f t="shared" si="549"/>
        <v>0.11395863798615243</v>
      </c>
      <c r="AP206" s="206">
        <f t="shared" si="550"/>
        <v>0.11395863798615243</v>
      </c>
      <c r="AQ206" s="206">
        <f t="shared" si="551"/>
        <v>0</v>
      </c>
      <c r="AR206" s="207">
        <f t="shared" si="552"/>
        <v>4.6234373287599974E-2</v>
      </c>
      <c r="AS206" s="208">
        <f t="shared" si="553"/>
        <v>4.0234219414694704E-2</v>
      </c>
      <c r="AT206" s="208">
        <f t="shared" si="554"/>
        <v>1.7591910971201226E-4</v>
      </c>
      <c r="AU206" s="208">
        <f t="shared" si="555"/>
        <v>5.8244434096609149E-3</v>
      </c>
      <c r="AV206" s="255">
        <f t="shared" si="556"/>
        <v>6.9259808420194294E-5</v>
      </c>
      <c r="AY206" s="448"/>
      <c r="AZ206" s="129" t="s">
        <v>25</v>
      </c>
      <c r="BA206" s="170">
        <v>310255.09199999267</v>
      </c>
      <c r="BB206" s="171">
        <v>226367.16899999531</v>
      </c>
      <c r="BC206" s="172">
        <v>80571.610999999859</v>
      </c>
      <c r="BD206" s="173">
        <v>65403.606999999276</v>
      </c>
      <c r="BE206" s="174">
        <v>65403.606999999276</v>
      </c>
      <c r="BF206" s="174">
        <v>0</v>
      </c>
      <c r="BG206" s="175">
        <v>15168.384000000051</v>
      </c>
      <c r="BH206" s="176">
        <v>12743.060000000032</v>
      </c>
      <c r="BI206" s="176">
        <v>0</v>
      </c>
      <c r="BJ206" s="176">
        <v>2425.3860000000036</v>
      </c>
      <c r="BK206" s="270">
        <v>493.13900000000081</v>
      </c>
      <c r="BL206" s="263">
        <f t="shared" si="557"/>
        <v>0.72961628942418988</v>
      </c>
      <c r="BM206" s="204">
        <f t="shared" si="558"/>
        <v>0.2596947256549838</v>
      </c>
      <c r="BN206" s="205">
        <f t="shared" si="559"/>
        <v>0.21080590999615512</v>
      </c>
      <c r="BO206" s="206">
        <f t="shared" si="560"/>
        <v>0.21080590999615512</v>
      </c>
      <c r="BP206" s="206">
        <f t="shared" si="561"/>
        <v>0</v>
      </c>
      <c r="BQ206" s="207">
        <f t="shared" si="562"/>
        <v>4.8890040457419501E-2</v>
      </c>
      <c r="BR206" s="208">
        <f t="shared" si="563"/>
        <v>4.1072847242746728E-2</v>
      </c>
      <c r="BS206" s="208">
        <f t="shared" si="564"/>
        <v>0</v>
      </c>
      <c r="BT206" s="208">
        <f t="shared" si="565"/>
        <v>7.8173930502325514E-3</v>
      </c>
      <c r="BU206" s="255">
        <f t="shared" si="566"/>
        <v>1.5894630345019848E-3</v>
      </c>
      <c r="BX206" s="448"/>
      <c r="BY206" s="129" t="s">
        <v>25</v>
      </c>
      <c r="BZ206" s="170">
        <v>64795.35499998826</v>
      </c>
      <c r="CA206" s="171">
        <v>54114.199999991884</v>
      </c>
      <c r="CB206" s="172">
        <v>9748.0570000001389</v>
      </c>
      <c r="CC206" s="173">
        <v>3015.820999999999</v>
      </c>
      <c r="CD206" s="174">
        <v>3015.820999999999</v>
      </c>
      <c r="CE206" s="174">
        <v>0</v>
      </c>
      <c r="CF206" s="175">
        <v>6732.2460000000665</v>
      </c>
      <c r="CG206" s="176">
        <v>4023.5550000000389</v>
      </c>
      <c r="CH206" s="176">
        <v>0</v>
      </c>
      <c r="CI206" s="176">
        <v>2708.7230000000059</v>
      </c>
      <c r="CJ206" s="270">
        <v>21.940000000000005</v>
      </c>
      <c r="CK206" s="263">
        <f t="shared" si="567"/>
        <v>0.83515554471461251</v>
      </c>
      <c r="CL206" s="204">
        <f t="shared" si="568"/>
        <v>0.15044376251973471</v>
      </c>
      <c r="CM206" s="205">
        <f t="shared" si="569"/>
        <v>4.6543783886986122E-2</v>
      </c>
      <c r="CN206" s="206">
        <f t="shared" si="570"/>
        <v>4.6543783886986122E-2</v>
      </c>
      <c r="CO206" s="206">
        <f t="shared" si="571"/>
        <v>0</v>
      </c>
      <c r="CP206" s="207">
        <f t="shared" si="572"/>
        <v>0.10390013296479796</v>
      </c>
      <c r="CQ206" s="208">
        <f t="shared" si="573"/>
        <v>6.2096349344806706E-2</v>
      </c>
      <c r="CR206" s="208">
        <f t="shared" si="574"/>
        <v>0</v>
      </c>
      <c r="CS206" s="208">
        <f t="shared" si="575"/>
        <v>4.180427748255252E-2</v>
      </c>
      <c r="CT206" s="255">
        <f t="shared" si="576"/>
        <v>3.3860451879620044E-4</v>
      </c>
      <c r="CW206" s="451"/>
      <c r="CX206" s="129" t="s">
        <v>25</v>
      </c>
      <c r="CY206" s="170">
        <v>59218.615999990332</v>
      </c>
      <c r="CZ206" s="171">
        <v>50122.096999992573</v>
      </c>
      <c r="DA206" s="172">
        <v>8781.8950000001132</v>
      </c>
      <c r="DB206" s="173">
        <v>2329.899999999996</v>
      </c>
      <c r="DC206" s="174">
        <v>2329.899999999996</v>
      </c>
      <c r="DD206" s="174">
        <v>0</v>
      </c>
      <c r="DE206" s="175">
        <v>6452.004000000069</v>
      </c>
      <c r="DF206" s="176">
        <v>3923.9920000000247</v>
      </c>
      <c r="DG206" s="176">
        <v>0</v>
      </c>
      <c r="DH206" s="176">
        <v>2528.0429999999983</v>
      </c>
      <c r="DI206" s="270">
        <v>21.087000000000003</v>
      </c>
      <c r="DJ206" s="263">
        <f t="shared" si="577"/>
        <v>0.84639088829770615</v>
      </c>
      <c r="DK206" s="204">
        <f t="shared" si="578"/>
        <v>0.14829618780691442</v>
      </c>
      <c r="DL206" s="205">
        <f t="shared" si="579"/>
        <v>3.9344046811232068E-2</v>
      </c>
      <c r="DM206" s="206">
        <f t="shared" si="580"/>
        <v>3.9344046811232068E-2</v>
      </c>
      <c r="DN206" s="206">
        <f t="shared" si="581"/>
        <v>0</v>
      </c>
      <c r="DO206" s="207">
        <f t="shared" si="582"/>
        <v>0.10895229297491725</v>
      </c>
      <c r="DP206" s="208">
        <f t="shared" si="583"/>
        <v>6.6262811680716502E-2</v>
      </c>
      <c r="DQ206" s="208">
        <f t="shared" si="584"/>
        <v>0</v>
      </c>
      <c r="DR206" s="208">
        <f t="shared" si="585"/>
        <v>4.2690004778234113E-2</v>
      </c>
      <c r="DS206" s="255">
        <f t="shared" si="586"/>
        <v>3.5608734928900478E-4</v>
      </c>
      <c r="DV206" s="451"/>
      <c r="DW206" s="129" t="s">
        <v>25</v>
      </c>
      <c r="DX206" s="170">
        <v>5576.7390000000132</v>
      </c>
      <c r="DY206" s="171">
        <v>3992.1030000000046</v>
      </c>
      <c r="DZ206" s="172">
        <v>966.16199999999844</v>
      </c>
      <c r="EA206" s="173">
        <v>685.92099999999891</v>
      </c>
      <c r="EB206" s="174">
        <v>685.92099999999891</v>
      </c>
      <c r="EC206" s="174">
        <v>0</v>
      </c>
      <c r="ED206" s="175">
        <v>280.241999999999</v>
      </c>
      <c r="EE206" s="176">
        <v>99.563000000000216</v>
      </c>
      <c r="EF206" s="176">
        <v>0</v>
      </c>
      <c r="EG206" s="176">
        <v>180.68</v>
      </c>
      <c r="EH206" s="270">
        <v>0.85300000000000009</v>
      </c>
      <c r="EI206" s="263">
        <f t="shared" si="587"/>
        <v>0.71584899347091469</v>
      </c>
      <c r="EJ206" s="204">
        <f t="shared" si="588"/>
        <v>0.17324855977659995</v>
      </c>
      <c r="EK206" s="205">
        <f t="shared" si="589"/>
        <v>0.12299679077683164</v>
      </c>
      <c r="EL206" s="206">
        <f t="shared" si="590"/>
        <v>0.12299679077683164</v>
      </c>
      <c r="EM206" s="206">
        <f t="shared" si="591"/>
        <v>0</v>
      </c>
      <c r="EN206" s="207">
        <f t="shared" si="592"/>
        <v>5.0251948316031705E-2</v>
      </c>
      <c r="EO206" s="208">
        <f t="shared" si="593"/>
        <v>1.7853265142944646E-2</v>
      </c>
      <c r="EP206" s="208">
        <f t="shared" si="594"/>
        <v>0</v>
      </c>
      <c r="EQ206" s="208">
        <f t="shared" si="595"/>
        <v>3.2398862489350783E-2</v>
      </c>
      <c r="ER206" s="255">
        <f t="shared" si="596"/>
        <v>1.5295677276630628E-4</v>
      </c>
    </row>
    <row r="207" spans="1:148">
      <c r="A207" s="448"/>
      <c r="B207" s="130" t="s">
        <v>26</v>
      </c>
      <c r="C207" s="149">
        <v>1556308.9639999904</v>
      </c>
      <c r="D207" s="150">
        <v>1314111.2010000353</v>
      </c>
      <c r="E207" s="151">
        <v>231814.67999999749</v>
      </c>
      <c r="F207" s="152">
        <v>190281.76799999792</v>
      </c>
      <c r="G207" s="153">
        <v>190274.83899999794</v>
      </c>
      <c r="H207" s="153">
        <v>6.9290000000000003</v>
      </c>
      <c r="I207" s="154">
        <v>41533.850999998773</v>
      </c>
      <c r="J207" s="155">
        <v>32006.696000000258</v>
      </c>
      <c r="K207" s="155">
        <v>19.244999999999994</v>
      </c>
      <c r="L207" s="155">
        <v>9508.2760000000708</v>
      </c>
      <c r="M207" s="267">
        <v>718.33100000000138</v>
      </c>
      <c r="N207" s="260">
        <f t="shared" si="537"/>
        <v>0.8443768116727518</v>
      </c>
      <c r="O207" s="189">
        <f t="shared" si="538"/>
        <v>0.14895158054233176</v>
      </c>
      <c r="P207" s="190">
        <f t="shared" si="539"/>
        <v>0.12226477672591436</v>
      </c>
      <c r="Q207" s="191">
        <f t="shared" si="540"/>
        <v>0.12226032452512374</v>
      </c>
      <c r="R207" s="191">
        <f t="shared" si="541"/>
        <v>4.4522007906394371E-6</v>
      </c>
      <c r="S207" s="192">
        <f t="shared" si="542"/>
        <v>2.6687407167050814E-2</v>
      </c>
      <c r="T207" s="193">
        <f t="shared" si="543"/>
        <v>2.0565772440028468E-2</v>
      </c>
      <c r="U207" s="193">
        <f t="shared" si="544"/>
        <v>1.2365796538585068E-5</v>
      </c>
      <c r="V207" s="193">
        <f t="shared" si="545"/>
        <v>6.1095041022973442E-3</v>
      </c>
      <c r="W207" s="252">
        <f t="shared" si="546"/>
        <v>4.6156066476271083E-4</v>
      </c>
      <c r="Z207" s="448"/>
      <c r="AA207" s="130" t="s">
        <v>26</v>
      </c>
      <c r="AB207" s="149">
        <v>1232810.1580000492</v>
      </c>
      <c r="AC207" s="150">
        <v>1069479.5930000781</v>
      </c>
      <c r="AD207" s="151">
        <v>156265.42400000029</v>
      </c>
      <c r="AE207" s="152">
        <v>119454.47499999992</v>
      </c>
      <c r="AF207" s="153">
        <v>119447.5459999999</v>
      </c>
      <c r="AG207" s="153">
        <v>6.9290000000000003</v>
      </c>
      <c r="AH207" s="154">
        <v>36811.404999999279</v>
      </c>
      <c r="AI207" s="155">
        <v>29519.793000000209</v>
      </c>
      <c r="AJ207" s="155">
        <v>0</v>
      </c>
      <c r="AK207" s="155">
        <v>7291.984000000075</v>
      </c>
      <c r="AL207" s="267">
        <v>31.367999999999999</v>
      </c>
      <c r="AM207" s="260">
        <f t="shared" si="547"/>
        <v>0.86751361193767473</v>
      </c>
      <c r="AN207" s="189">
        <f t="shared" si="548"/>
        <v>0.12675546432348106</v>
      </c>
      <c r="AO207" s="190">
        <f t="shared" si="549"/>
        <v>9.6896082681365403E-2</v>
      </c>
      <c r="AP207" s="191">
        <f t="shared" si="550"/>
        <v>9.6890462189065718E-2</v>
      </c>
      <c r="AQ207" s="191">
        <f t="shared" si="551"/>
        <v>5.6204922996746786E-6</v>
      </c>
      <c r="AR207" s="192">
        <f t="shared" si="552"/>
        <v>2.985975152874901E-2</v>
      </c>
      <c r="AS207" s="193">
        <f t="shared" si="553"/>
        <v>2.3945124728603211E-2</v>
      </c>
      <c r="AT207" s="193">
        <f t="shared" si="554"/>
        <v>0</v>
      </c>
      <c r="AU207" s="193">
        <f t="shared" si="555"/>
        <v>5.9149285497692855E-3</v>
      </c>
      <c r="AV207" s="252">
        <f t="shared" si="556"/>
        <v>2.5444306892220423E-5</v>
      </c>
      <c r="AY207" s="448"/>
      <c r="AZ207" s="130" t="s">
        <v>26</v>
      </c>
      <c r="BA207" s="149">
        <v>323498.8060000033</v>
      </c>
      <c r="BB207" s="150">
        <v>244631.60799999972</v>
      </c>
      <c r="BC207" s="151">
        <v>75549.255999999514</v>
      </c>
      <c r="BD207" s="152">
        <v>70827.293000000049</v>
      </c>
      <c r="BE207" s="153">
        <v>70827.293000000049</v>
      </c>
      <c r="BF207" s="153">
        <v>0</v>
      </c>
      <c r="BG207" s="154">
        <v>4722.445999999999</v>
      </c>
      <c r="BH207" s="155">
        <v>2486.9029999999966</v>
      </c>
      <c r="BI207" s="155">
        <v>19.244999999999994</v>
      </c>
      <c r="BJ207" s="155">
        <v>2216.2920000000122</v>
      </c>
      <c r="BK207" s="267">
        <v>686.96300000000167</v>
      </c>
      <c r="BL207" s="260">
        <f t="shared" si="557"/>
        <v>0.7562055978654747</v>
      </c>
      <c r="BM207" s="189">
        <f t="shared" si="558"/>
        <v>0.23353797478930646</v>
      </c>
      <c r="BN207" s="190">
        <f t="shared" si="559"/>
        <v>0.21894143559837229</v>
      </c>
      <c r="BO207" s="191">
        <f t="shared" si="560"/>
        <v>0.21894143559837229</v>
      </c>
      <c r="BP207" s="191">
        <f t="shared" si="561"/>
        <v>0</v>
      </c>
      <c r="BQ207" s="192">
        <f t="shared" si="562"/>
        <v>1.4598032241268769E-2</v>
      </c>
      <c r="BR207" s="193">
        <f t="shared" si="563"/>
        <v>7.6875183273473081E-3</v>
      </c>
      <c r="BS207" s="193">
        <f t="shared" si="564"/>
        <v>5.949017320329707E-5</v>
      </c>
      <c r="BT207" s="193">
        <f t="shared" si="565"/>
        <v>6.8510051935090901E-3</v>
      </c>
      <c r="BU207" s="252">
        <f t="shared" si="566"/>
        <v>2.1235410680310045E-3</v>
      </c>
      <c r="BX207" s="448"/>
      <c r="BY207" s="130" t="s">
        <v>26</v>
      </c>
      <c r="BZ207" s="149">
        <v>41527.826999997349</v>
      </c>
      <c r="CA207" s="150">
        <v>35741.593999996549</v>
      </c>
      <c r="CB207" s="151">
        <v>4855.5660000001089</v>
      </c>
      <c r="CC207" s="152">
        <v>2110.3309999999888</v>
      </c>
      <c r="CD207" s="153">
        <v>2110.3309999999888</v>
      </c>
      <c r="CE207" s="153">
        <v>0</v>
      </c>
      <c r="CF207" s="154">
        <v>2745.3110000000424</v>
      </c>
      <c r="CG207" s="155">
        <v>1974.1209999999937</v>
      </c>
      <c r="CH207" s="155">
        <v>0.10100000000000001</v>
      </c>
      <c r="CI207" s="155">
        <v>771.09699999999873</v>
      </c>
      <c r="CJ207" s="267">
        <v>45.894000000000005</v>
      </c>
      <c r="CK207" s="260">
        <f t="shared" si="567"/>
        <v>0.86066612635423545</v>
      </c>
      <c r="CL207" s="189">
        <f t="shared" si="568"/>
        <v>0.11692318984088473</v>
      </c>
      <c r="CM207" s="190">
        <f t="shared" si="569"/>
        <v>5.0817274884142706E-2</v>
      </c>
      <c r="CN207" s="191">
        <f t="shared" si="570"/>
        <v>5.0817274884142706E-2</v>
      </c>
      <c r="CO207" s="191">
        <f t="shared" si="571"/>
        <v>0</v>
      </c>
      <c r="CP207" s="192">
        <f t="shared" si="572"/>
        <v>6.6107745054905423E-2</v>
      </c>
      <c r="CQ207" s="193">
        <f t="shared" si="573"/>
        <v>4.753730552769158E-2</v>
      </c>
      <c r="CR207" s="193">
        <f t="shared" si="574"/>
        <v>2.4321041406767189E-6</v>
      </c>
      <c r="CS207" s="193">
        <f t="shared" si="575"/>
        <v>1.8568200064984088E-2</v>
      </c>
      <c r="CT207" s="252">
        <f t="shared" si="576"/>
        <v>1.1051384894278946E-3</v>
      </c>
      <c r="CW207" s="451"/>
      <c r="CX207" s="130" t="s">
        <v>26</v>
      </c>
      <c r="CY207" s="149">
        <v>37008.02299999832</v>
      </c>
      <c r="CZ207" s="150">
        <v>32614.189000001435</v>
      </c>
      <c r="DA207" s="151">
        <v>4060.2050000000645</v>
      </c>
      <c r="DB207" s="152">
        <v>1382.9239999999963</v>
      </c>
      <c r="DC207" s="153">
        <v>1382.9239999999963</v>
      </c>
      <c r="DD207" s="153">
        <v>0</v>
      </c>
      <c r="DE207" s="154">
        <v>2677.2830000000354</v>
      </c>
      <c r="DF207" s="155">
        <v>1957.8309999999904</v>
      </c>
      <c r="DG207" s="155">
        <v>0</v>
      </c>
      <c r="DH207" s="155">
        <v>719.45899999999915</v>
      </c>
      <c r="DI207" s="267">
        <v>45.741</v>
      </c>
      <c r="DJ207" s="260">
        <f t="shared" si="577"/>
        <v>0.88127347413297152</v>
      </c>
      <c r="DK207" s="189">
        <f t="shared" si="578"/>
        <v>0.10971148067002252</v>
      </c>
      <c r="DL207" s="190">
        <f t="shared" si="579"/>
        <v>3.7368221479976357E-2</v>
      </c>
      <c r="DM207" s="191">
        <f t="shared" si="580"/>
        <v>3.7368221479976357E-2</v>
      </c>
      <c r="DN207" s="191">
        <f t="shared" si="581"/>
        <v>0</v>
      </c>
      <c r="DO207" s="192">
        <f t="shared" si="582"/>
        <v>7.2343313232380899E-2</v>
      </c>
      <c r="DP207" s="193">
        <f t="shared" si="583"/>
        <v>5.2902880005237761E-2</v>
      </c>
      <c r="DQ207" s="193">
        <f t="shared" si="584"/>
        <v>0</v>
      </c>
      <c r="DR207" s="193">
        <f t="shared" si="585"/>
        <v>1.9440622375316612E-2</v>
      </c>
      <c r="DS207" s="252">
        <f t="shared" si="586"/>
        <v>1.2359752370452773E-3</v>
      </c>
      <c r="DV207" s="451"/>
      <c r="DW207" s="130" t="s">
        <v>26</v>
      </c>
      <c r="DX207" s="149">
        <v>4519.8040000000155</v>
      </c>
      <c r="DY207" s="150">
        <v>3127.4049999999947</v>
      </c>
      <c r="DZ207" s="151">
        <v>795.36099999999988</v>
      </c>
      <c r="EA207" s="152">
        <v>727.40700000000254</v>
      </c>
      <c r="EB207" s="153">
        <v>727.40700000000254</v>
      </c>
      <c r="EC207" s="153">
        <v>0</v>
      </c>
      <c r="ED207" s="154">
        <v>68.027999999999977</v>
      </c>
      <c r="EE207" s="155">
        <v>16.289999999999996</v>
      </c>
      <c r="EF207" s="155">
        <v>0.10100000000000001</v>
      </c>
      <c r="EG207" s="155">
        <v>51.638000000000027</v>
      </c>
      <c r="EH207" s="267">
        <v>0.153</v>
      </c>
      <c r="EI207" s="260">
        <f t="shared" si="587"/>
        <v>0.69193376526946393</v>
      </c>
      <c r="EJ207" s="189">
        <f t="shared" si="588"/>
        <v>0.17597245367276926</v>
      </c>
      <c r="EK207" s="190">
        <f t="shared" si="589"/>
        <v>0.1609377309281553</v>
      </c>
      <c r="EL207" s="191">
        <f t="shared" si="590"/>
        <v>0.1609377309281553</v>
      </c>
      <c r="EM207" s="191">
        <f t="shared" si="591"/>
        <v>0</v>
      </c>
      <c r="EN207" s="192">
        <f t="shared" si="592"/>
        <v>1.5051095135983716E-2</v>
      </c>
      <c r="EO207" s="193">
        <f t="shared" si="593"/>
        <v>3.6041385865404649E-3</v>
      </c>
      <c r="EP207" s="193">
        <f t="shared" si="594"/>
        <v>2.2346101733614923E-5</v>
      </c>
      <c r="EQ207" s="193">
        <f t="shared" si="595"/>
        <v>1.1424831696241661E-2</v>
      </c>
      <c r="ER207" s="252">
        <f t="shared" si="596"/>
        <v>3.3851025398446365E-5</v>
      </c>
    </row>
    <row r="208" spans="1:148">
      <c r="A208" s="448"/>
      <c r="B208" s="131" t="s">
        <v>27</v>
      </c>
      <c r="C208" s="156">
        <v>1748687.3690000006</v>
      </c>
      <c r="D208" s="157">
        <v>1527017.804999982</v>
      </c>
      <c r="E208" s="158">
        <v>211680.57299999316</v>
      </c>
      <c r="F208" s="159">
        <v>117439.47399999815</v>
      </c>
      <c r="G208" s="160">
        <v>117439.44999999815</v>
      </c>
      <c r="H208" s="160">
        <v>2.4000000000000004E-2</v>
      </c>
      <c r="I208" s="161">
        <v>94241.899999999587</v>
      </c>
      <c r="J208" s="162">
        <v>86199.296999999817</v>
      </c>
      <c r="K208" s="162">
        <v>89.037000000000049</v>
      </c>
      <c r="L208" s="162">
        <v>7954.2290000000357</v>
      </c>
      <c r="M208" s="268">
        <v>448.33</v>
      </c>
      <c r="N208" s="261">
        <f t="shared" si="537"/>
        <v>0.87323659567188272</v>
      </c>
      <c r="O208" s="194">
        <f t="shared" si="538"/>
        <v>0.12105112483373412</v>
      </c>
      <c r="P208" s="195">
        <f t="shared" si="539"/>
        <v>6.7158644868097125E-2</v>
      </c>
      <c r="Q208" s="196">
        <f t="shared" si="540"/>
        <v>6.7158631143516945E-2</v>
      </c>
      <c r="R208" s="196">
        <f t="shared" si="541"/>
        <v>1.3724580176801171E-8</v>
      </c>
      <c r="S208" s="197">
        <f t="shared" si="542"/>
        <v>5.389293802350302E-2</v>
      </c>
      <c r="T208" s="198">
        <f t="shared" si="543"/>
        <v>4.9293715119183082E-2</v>
      </c>
      <c r="U208" s="198">
        <f t="shared" si="544"/>
        <v>5.0916476883410262E-5</v>
      </c>
      <c r="V208" s="198">
        <f t="shared" si="545"/>
        <v>4.5486855689640619E-3</v>
      </c>
      <c r="W208" s="253">
        <f t="shared" si="546"/>
        <v>2.563808762777195E-4</v>
      </c>
      <c r="Z208" s="448"/>
      <c r="AA208" s="131" t="s">
        <v>27</v>
      </c>
      <c r="AB208" s="156">
        <v>1403511.1389999883</v>
      </c>
      <c r="AC208" s="157">
        <v>1245546.3549999953</v>
      </c>
      <c r="AD208" s="158">
        <v>150836.23699999868</v>
      </c>
      <c r="AE208" s="159">
        <v>70751.328999999634</v>
      </c>
      <c r="AF208" s="160">
        <v>70751.328999999634</v>
      </c>
      <c r="AG208" s="160">
        <v>0</v>
      </c>
      <c r="AH208" s="161">
        <v>80085.323999999877</v>
      </c>
      <c r="AI208" s="162">
        <v>73265.032999999967</v>
      </c>
      <c r="AJ208" s="162">
        <v>4.0599999999999987</v>
      </c>
      <c r="AK208" s="162">
        <v>6816.7870000000657</v>
      </c>
      <c r="AL208" s="268">
        <v>131.06200000000001</v>
      </c>
      <c r="AM208" s="261">
        <f t="shared" si="547"/>
        <v>0.88745028121932534</v>
      </c>
      <c r="AN208" s="194">
        <f t="shared" si="548"/>
        <v>0.10747063760923949</v>
      </c>
      <c r="AO208" s="195">
        <f t="shared" si="549"/>
        <v>5.0410236893745256E-2</v>
      </c>
      <c r="AP208" s="196">
        <f t="shared" si="550"/>
        <v>5.0410236893745256E-2</v>
      </c>
      <c r="AQ208" s="196">
        <f t="shared" si="551"/>
        <v>0</v>
      </c>
      <c r="AR208" s="197">
        <f t="shared" si="552"/>
        <v>5.7060697114994924E-2</v>
      </c>
      <c r="AS208" s="198">
        <f t="shared" si="553"/>
        <v>5.220124797313816E-2</v>
      </c>
      <c r="AT208" s="198">
        <f t="shared" si="554"/>
        <v>2.892745121276898E-6</v>
      </c>
      <c r="AU208" s="198">
        <f t="shared" si="555"/>
        <v>4.8569525460674823E-3</v>
      </c>
      <c r="AV208" s="253">
        <f t="shared" si="556"/>
        <v>9.3381517508569695E-5</v>
      </c>
      <c r="AY208" s="448"/>
      <c r="AZ208" s="131" t="s">
        <v>27</v>
      </c>
      <c r="BA208" s="156">
        <v>345176.22999999108</v>
      </c>
      <c r="BB208" s="157">
        <v>281471.44999999512</v>
      </c>
      <c r="BC208" s="158">
        <v>60844.336000000192</v>
      </c>
      <c r="BD208" s="159">
        <v>46688.145000000157</v>
      </c>
      <c r="BE208" s="160">
        <v>46688.121000000159</v>
      </c>
      <c r="BF208" s="160">
        <v>2.4000000000000004E-2</v>
      </c>
      <c r="BG208" s="161">
        <v>14156.57599999995</v>
      </c>
      <c r="BH208" s="162">
        <v>12934.263999999996</v>
      </c>
      <c r="BI208" s="162">
        <v>84.977000000000061</v>
      </c>
      <c r="BJ208" s="162">
        <v>1137.4420000000061</v>
      </c>
      <c r="BK208" s="268">
        <v>317.26799999999997</v>
      </c>
      <c r="BL208" s="261">
        <f t="shared" si="557"/>
        <v>0.81544273775747078</v>
      </c>
      <c r="BM208" s="194">
        <f t="shared" si="558"/>
        <v>0.17627035326274282</v>
      </c>
      <c r="BN208" s="195">
        <f t="shared" si="559"/>
        <v>0.13525886472542262</v>
      </c>
      <c r="BO208" s="196">
        <f t="shared" si="560"/>
        <v>0.13525879519572181</v>
      </c>
      <c r="BP208" s="196">
        <f t="shared" si="561"/>
        <v>6.952970081398892E-8</v>
      </c>
      <c r="BQ208" s="197">
        <f t="shared" si="562"/>
        <v>4.1012603909603845E-2</v>
      </c>
      <c r="BR208" s="198">
        <f t="shared" si="563"/>
        <v>3.7471479423714461E-2</v>
      </c>
      <c r="BS208" s="198">
        <f t="shared" si="564"/>
        <v>2.4618439108626411E-4</v>
      </c>
      <c r="BT208" s="198">
        <f t="shared" si="565"/>
        <v>3.2952500813860663E-3</v>
      </c>
      <c r="BU208" s="253">
        <f t="shared" si="566"/>
        <v>9.1914787991052621E-4</v>
      </c>
      <c r="BX208" s="448"/>
      <c r="BY208" s="131" t="s">
        <v>27</v>
      </c>
      <c r="BZ208" s="156">
        <v>21542.543000001366</v>
      </c>
      <c r="CA208" s="157">
        <v>19166.153000001745</v>
      </c>
      <c r="CB208" s="158">
        <v>1843.9109999999782</v>
      </c>
      <c r="CC208" s="159">
        <v>759.42299999999739</v>
      </c>
      <c r="CD208" s="160">
        <v>759.42299999999739</v>
      </c>
      <c r="CE208" s="160">
        <v>0</v>
      </c>
      <c r="CF208" s="161">
        <v>1084.5319999999838</v>
      </c>
      <c r="CG208" s="162">
        <v>700.04699999998866</v>
      </c>
      <c r="CH208" s="162">
        <v>0.97700000000000009</v>
      </c>
      <c r="CI208" s="162">
        <v>383.53999999999473</v>
      </c>
      <c r="CJ208" s="268">
        <v>0.36799999999999999</v>
      </c>
      <c r="CK208" s="261">
        <f t="shared" si="567"/>
        <v>0.8896885107761201</v>
      </c>
      <c r="CL208" s="194">
        <f t="shared" si="568"/>
        <v>8.5593933826654603E-2</v>
      </c>
      <c r="CM208" s="195">
        <f t="shared" si="569"/>
        <v>3.5252244825504084E-2</v>
      </c>
      <c r="CN208" s="196">
        <f t="shared" si="570"/>
        <v>3.5252244825504084E-2</v>
      </c>
      <c r="CO208" s="196">
        <f t="shared" si="571"/>
        <v>0</v>
      </c>
      <c r="CP208" s="197">
        <f t="shared" si="572"/>
        <v>5.034373147125272E-2</v>
      </c>
      <c r="CQ208" s="198">
        <f t="shared" si="573"/>
        <v>3.2496024262314079E-2</v>
      </c>
      <c r="CR208" s="198">
        <f t="shared" si="574"/>
        <v>4.5352120220901412E-5</v>
      </c>
      <c r="CS208" s="198">
        <f t="shared" si="575"/>
        <v>1.7803840521519228E-2</v>
      </c>
      <c r="CT208" s="253">
        <f t="shared" si="576"/>
        <v>1.7082477217289374E-5</v>
      </c>
      <c r="CW208" s="451"/>
      <c r="CX208" s="131" t="s">
        <v>27</v>
      </c>
      <c r="CY208" s="156">
        <v>19014.709000001443</v>
      </c>
      <c r="CZ208" s="157">
        <v>17334.0250000013</v>
      </c>
      <c r="DA208" s="158">
        <v>1509.1149999999809</v>
      </c>
      <c r="DB208" s="159">
        <v>462.45399999999887</v>
      </c>
      <c r="DC208" s="160">
        <v>462.45399999999887</v>
      </c>
      <c r="DD208" s="160">
        <v>0</v>
      </c>
      <c r="DE208" s="161">
        <v>1046.6469999999813</v>
      </c>
      <c r="DF208" s="162">
        <v>666.82999999999197</v>
      </c>
      <c r="DG208" s="162">
        <v>1.2E-2</v>
      </c>
      <c r="DH208" s="162">
        <v>379.80499999999586</v>
      </c>
      <c r="DI208" s="268">
        <v>0.22600000000000001</v>
      </c>
      <c r="DJ208" s="261">
        <f t="shared" si="577"/>
        <v>0.9116113741209495</v>
      </c>
      <c r="DK208" s="194">
        <f t="shared" si="578"/>
        <v>7.936566370802027E-2</v>
      </c>
      <c r="DL208" s="195">
        <f t="shared" si="579"/>
        <v>2.432085602782371E-2</v>
      </c>
      <c r="DM208" s="196">
        <f t="shared" si="580"/>
        <v>2.432085602782371E-2</v>
      </c>
      <c r="DN208" s="196">
        <f t="shared" si="581"/>
        <v>0</v>
      </c>
      <c r="DO208" s="197">
        <f t="shared" si="582"/>
        <v>5.5044071408082124E-2</v>
      </c>
      <c r="DP208" s="198">
        <f t="shared" si="583"/>
        <v>3.5069166717194636E-2</v>
      </c>
      <c r="DQ208" s="198">
        <f t="shared" si="584"/>
        <v>6.3109038376548859E-7</v>
      </c>
      <c r="DR208" s="198">
        <f t="shared" si="585"/>
        <v>1.9974273600504064E-2</v>
      </c>
      <c r="DS208" s="253">
        <f t="shared" si="586"/>
        <v>1.1885535560916701E-5</v>
      </c>
      <c r="DV208" s="451"/>
      <c r="DW208" s="131" t="s">
        <v>27</v>
      </c>
      <c r="DX208" s="156">
        <v>2527.8339999999985</v>
      </c>
      <c r="DY208" s="157">
        <v>1832.1279999999949</v>
      </c>
      <c r="DZ208" s="158">
        <v>334.79599999999976</v>
      </c>
      <c r="EA208" s="159">
        <v>296.96899999999982</v>
      </c>
      <c r="EB208" s="160">
        <v>296.96899999999982</v>
      </c>
      <c r="EC208" s="160">
        <v>0</v>
      </c>
      <c r="ED208" s="161">
        <v>37.884999999999927</v>
      </c>
      <c r="EE208" s="162">
        <v>33.216999999999985</v>
      </c>
      <c r="EF208" s="162">
        <v>0.96500000000000008</v>
      </c>
      <c r="EG208" s="162">
        <v>3.734999999999987</v>
      </c>
      <c r="EH208" s="268">
        <v>0.14199999999999999</v>
      </c>
      <c r="EI208" s="261">
        <f t="shared" si="587"/>
        <v>0.72478176968898911</v>
      </c>
      <c r="EJ208" s="194">
        <f t="shared" si="588"/>
        <v>0.13244382344726749</v>
      </c>
      <c r="EK208" s="195">
        <f t="shared" si="589"/>
        <v>0.11747962880473956</v>
      </c>
      <c r="EL208" s="196">
        <f t="shared" si="590"/>
        <v>0.11747962880473956</v>
      </c>
      <c r="EM208" s="196">
        <f t="shared" si="591"/>
        <v>0</v>
      </c>
      <c r="EN208" s="197">
        <f t="shared" si="592"/>
        <v>1.4987139187145972E-2</v>
      </c>
      <c r="EO208" s="198">
        <f t="shared" si="593"/>
        <v>1.314049894099059E-2</v>
      </c>
      <c r="EP208" s="198">
        <f t="shared" si="594"/>
        <v>3.8174975097257202E-4</v>
      </c>
      <c r="EQ208" s="198">
        <f t="shared" si="595"/>
        <v>1.4775495542824367E-3</v>
      </c>
      <c r="ER208" s="253">
        <f t="shared" si="596"/>
        <v>5.6174574754513183E-5</v>
      </c>
    </row>
    <row r="209" spans="1:148">
      <c r="A209" s="448"/>
      <c r="B209" s="132" t="s">
        <v>28</v>
      </c>
      <c r="C209" s="163">
        <f t="shared" ref="C209:M209" si="615">IF(COUNT(C206:C208)=0,"",SUM(C206:C208))</f>
        <v>4909306.4050000934</v>
      </c>
      <c r="D209" s="164">
        <f t="shared" si="615"/>
        <v>4143647.2570000757</v>
      </c>
      <c r="E209" s="165">
        <f t="shared" si="615"/>
        <v>731365.00099998992</v>
      </c>
      <c r="F209" s="166">
        <f t="shared" si="615"/>
        <v>520593.59199999657</v>
      </c>
      <c r="G209" s="167">
        <f t="shared" si="615"/>
        <v>520586.63899999653</v>
      </c>
      <c r="H209" s="167">
        <f t="shared" si="615"/>
        <v>6.9530000000000003</v>
      </c>
      <c r="I209" s="168">
        <f t="shared" si="615"/>
        <v>210773.95599999739</v>
      </c>
      <c r="J209" s="169">
        <f t="shared" si="615"/>
        <v>183014.34499999892</v>
      </c>
      <c r="K209" s="169">
        <f t="shared" si="615"/>
        <v>335.93100000000004</v>
      </c>
      <c r="L209" s="169">
        <f t="shared" si="615"/>
        <v>27425.041000000128</v>
      </c>
      <c r="M209" s="269">
        <f t="shared" si="615"/>
        <v>1749.4260000000022</v>
      </c>
      <c r="N209" s="262">
        <f t="shared" si="537"/>
        <v>0.84403924203626823</v>
      </c>
      <c r="O209" s="199">
        <f t="shared" si="538"/>
        <v>0.14897521985083267</v>
      </c>
      <c r="P209" s="200">
        <f t="shared" si="539"/>
        <v>0.1060421878475085</v>
      </c>
      <c r="Q209" s="201">
        <f t="shared" si="540"/>
        <v>0.10604077155782796</v>
      </c>
      <c r="R209" s="201">
        <f t="shared" si="541"/>
        <v>1.4162896805378493E-6</v>
      </c>
      <c r="S209" s="202">
        <f t="shared" si="542"/>
        <v>4.293355081388394E-2</v>
      </c>
      <c r="T209" s="203">
        <f t="shared" si="543"/>
        <v>3.7279063456621922E-2</v>
      </c>
      <c r="U209" s="203">
        <f t="shared" si="544"/>
        <v>6.8427385110421445E-5</v>
      </c>
      <c r="V209" s="203">
        <f t="shared" si="545"/>
        <v>5.5863372007230842E-3</v>
      </c>
      <c r="W209" s="254">
        <f t="shared" si="546"/>
        <v>3.5634891279514035E-4</v>
      </c>
      <c r="Z209" s="448"/>
      <c r="AA209" s="132" t="s">
        <v>28</v>
      </c>
      <c r="AB209" s="163">
        <f t="shared" ref="AB209:AL209" si="616">IF(COUNT(AB206:AB208)=0,"",SUM(AB206:AB208))</f>
        <v>3930376.2770000612</v>
      </c>
      <c r="AC209" s="164">
        <f t="shared" si="616"/>
        <v>3391177.0300000971</v>
      </c>
      <c r="AD209" s="165">
        <f t="shared" si="616"/>
        <v>514399.79799999786</v>
      </c>
      <c r="AE209" s="166">
        <f t="shared" si="616"/>
        <v>337674.54699999996</v>
      </c>
      <c r="AF209" s="167">
        <f t="shared" si="616"/>
        <v>337667.6179999999</v>
      </c>
      <c r="AG209" s="167">
        <f t="shared" si="616"/>
        <v>6.9290000000000003</v>
      </c>
      <c r="AH209" s="168">
        <f t="shared" si="616"/>
        <v>176726.54999999795</v>
      </c>
      <c r="AI209" s="169">
        <f t="shared" si="616"/>
        <v>154850.11799999949</v>
      </c>
      <c r="AJ209" s="169">
        <f t="shared" si="616"/>
        <v>231.70899999999997</v>
      </c>
      <c r="AK209" s="169">
        <f t="shared" si="616"/>
        <v>21645.921000000166</v>
      </c>
      <c r="AL209" s="269">
        <f t="shared" si="616"/>
        <v>252.05599999999998</v>
      </c>
      <c r="AM209" s="262">
        <f t="shared" si="547"/>
        <v>0.8628123087971824</v>
      </c>
      <c r="AN209" s="199">
        <f t="shared" si="548"/>
        <v>0.13087800295615051</v>
      </c>
      <c r="AO209" s="200">
        <f t="shared" si="549"/>
        <v>8.5914050768120573E-2</v>
      </c>
      <c r="AP209" s="201">
        <f t="shared" si="550"/>
        <v>8.5912287832586726E-2</v>
      </c>
      <c r="AQ209" s="201">
        <f t="shared" si="551"/>
        <v>1.7629355338183293E-6</v>
      </c>
      <c r="AR209" s="202">
        <f t="shared" si="552"/>
        <v>4.4964282690737198E-2</v>
      </c>
      <c r="AS209" s="203">
        <f t="shared" si="553"/>
        <v>3.9398293467767409E-2</v>
      </c>
      <c r="AT209" s="203">
        <f t="shared" si="554"/>
        <v>5.8953388599438763E-5</v>
      </c>
      <c r="AU209" s="203">
        <f t="shared" si="555"/>
        <v>5.5073406397928518E-3</v>
      </c>
      <c r="AV209" s="254">
        <f t="shared" si="556"/>
        <v>6.4130246631853474E-5</v>
      </c>
      <c r="AY209" s="448"/>
      <c r="AZ209" s="132" t="s">
        <v>28</v>
      </c>
      <c r="BA209" s="163">
        <f t="shared" ref="BA209:BK209" si="617">IF(COUNT(BA206:BA208)=0,"",SUM(BA206:BA208))</f>
        <v>978930.12799998699</v>
      </c>
      <c r="BB209" s="164">
        <f t="shared" si="617"/>
        <v>752470.22699999018</v>
      </c>
      <c r="BC209" s="165">
        <f t="shared" si="617"/>
        <v>216965.20299999957</v>
      </c>
      <c r="BD209" s="166">
        <f t="shared" si="617"/>
        <v>182919.04499999949</v>
      </c>
      <c r="BE209" s="167">
        <f t="shared" si="617"/>
        <v>182919.02099999948</v>
      </c>
      <c r="BF209" s="167">
        <f t="shared" si="617"/>
        <v>2.4000000000000004E-2</v>
      </c>
      <c r="BG209" s="168">
        <f t="shared" si="617"/>
        <v>34047.406000000003</v>
      </c>
      <c r="BH209" s="169">
        <f t="shared" si="617"/>
        <v>28164.227000000024</v>
      </c>
      <c r="BI209" s="169">
        <f t="shared" si="617"/>
        <v>104.22200000000005</v>
      </c>
      <c r="BJ209" s="169">
        <f t="shared" si="617"/>
        <v>5779.1200000000226</v>
      </c>
      <c r="BK209" s="269">
        <f t="shared" si="617"/>
        <v>1497.3700000000026</v>
      </c>
      <c r="BL209" s="262">
        <f t="shared" si="557"/>
        <v>0.76866591953537278</v>
      </c>
      <c r="BM209" s="199">
        <f t="shared" si="558"/>
        <v>0.22163502459902068</v>
      </c>
      <c r="BN209" s="200">
        <f t="shared" si="559"/>
        <v>0.18685607865978554</v>
      </c>
      <c r="BO209" s="201">
        <f t="shared" si="560"/>
        <v>0.18685605414322473</v>
      </c>
      <c r="BP209" s="201">
        <f t="shared" si="561"/>
        <v>2.4516560797892128E-8</v>
      </c>
      <c r="BQ209" s="202">
        <f t="shared" si="562"/>
        <v>3.4780220800396548E-2</v>
      </c>
      <c r="BR209" s="203">
        <f t="shared" si="563"/>
        <v>2.8770415982130645E-2</v>
      </c>
      <c r="BS209" s="203">
        <f t="shared" si="564"/>
        <v>1.0646520831157976E-4</v>
      </c>
      <c r="BT209" s="203">
        <f t="shared" si="565"/>
        <v>5.90350611826312E-3</v>
      </c>
      <c r="BU209" s="254">
        <f t="shared" si="566"/>
        <v>1.5295984434141581E-3</v>
      </c>
      <c r="BX209" s="448"/>
      <c r="BY209" s="132" t="s">
        <v>28</v>
      </c>
      <c r="BZ209" s="163">
        <f t="shared" ref="BZ209:CJ209" si="618">IF(COUNT(BZ206:BZ208)=0,"",SUM(BZ206:BZ208))</f>
        <v>127865.72499998697</v>
      </c>
      <c r="CA209" s="164">
        <f t="shared" si="618"/>
        <v>109021.94699999018</v>
      </c>
      <c r="CB209" s="165">
        <f t="shared" si="618"/>
        <v>16447.534000000225</v>
      </c>
      <c r="CC209" s="166">
        <f t="shared" si="618"/>
        <v>5885.5749999999844</v>
      </c>
      <c r="CD209" s="167">
        <f t="shared" si="618"/>
        <v>5885.5749999999844</v>
      </c>
      <c r="CE209" s="167">
        <f t="shared" si="618"/>
        <v>0</v>
      </c>
      <c r="CF209" s="168">
        <f t="shared" si="618"/>
        <v>10562.089000000095</v>
      </c>
      <c r="CG209" s="169">
        <f t="shared" si="618"/>
        <v>6697.7230000000209</v>
      </c>
      <c r="CH209" s="169">
        <f t="shared" si="618"/>
        <v>1.0780000000000001</v>
      </c>
      <c r="CI209" s="169">
        <f t="shared" si="618"/>
        <v>3863.3599999999997</v>
      </c>
      <c r="CJ209" s="269">
        <f t="shared" si="618"/>
        <v>68.201999999999998</v>
      </c>
      <c r="CK209" s="262">
        <f t="shared" si="567"/>
        <v>0.85262838810010488</v>
      </c>
      <c r="CL209" s="199">
        <f t="shared" si="568"/>
        <v>0.12863129661996522</v>
      </c>
      <c r="CM209" s="200">
        <f t="shared" si="569"/>
        <v>4.6029340544548464E-2</v>
      </c>
      <c r="CN209" s="201">
        <f t="shared" si="570"/>
        <v>4.6029340544548464E-2</v>
      </c>
      <c r="CO209" s="201">
        <f t="shared" si="571"/>
        <v>0</v>
      </c>
      <c r="CP209" s="202">
        <f t="shared" si="572"/>
        <v>8.2602972766948848E-2</v>
      </c>
      <c r="CQ209" s="203">
        <f t="shared" si="573"/>
        <v>5.2380909739499805E-2</v>
      </c>
      <c r="CR209" s="203">
        <f t="shared" si="574"/>
        <v>8.430719021849756E-6</v>
      </c>
      <c r="CS209" s="203">
        <f t="shared" si="575"/>
        <v>3.0214195399121957E-2</v>
      </c>
      <c r="CT209" s="254">
        <f t="shared" si="576"/>
        <v>5.3338766115788221E-4</v>
      </c>
      <c r="CW209" s="451"/>
      <c r="CX209" s="132" t="s">
        <v>28</v>
      </c>
      <c r="CY209" s="163">
        <f t="shared" ref="CY209:DI209" si="619">IF(COUNT(CY206:CY208)=0,"",SUM(CY206:CY208))</f>
        <v>115241.34799999009</v>
      </c>
      <c r="CZ209" s="164">
        <f t="shared" si="619"/>
        <v>100070.31099999532</v>
      </c>
      <c r="DA209" s="165">
        <f t="shared" si="619"/>
        <v>14351.215000000158</v>
      </c>
      <c r="DB209" s="166">
        <f t="shared" si="619"/>
        <v>4175.2779999999912</v>
      </c>
      <c r="DC209" s="167">
        <f t="shared" si="619"/>
        <v>4175.2779999999912</v>
      </c>
      <c r="DD209" s="167">
        <f t="shared" si="619"/>
        <v>0</v>
      </c>
      <c r="DE209" s="168">
        <f t="shared" si="619"/>
        <v>10175.934000000085</v>
      </c>
      <c r="DF209" s="169">
        <f t="shared" si="619"/>
        <v>6548.6530000000066</v>
      </c>
      <c r="DG209" s="169">
        <f t="shared" si="619"/>
        <v>1.2E-2</v>
      </c>
      <c r="DH209" s="169">
        <f t="shared" si="619"/>
        <v>3627.3069999999934</v>
      </c>
      <c r="DI209" s="269">
        <f t="shared" si="619"/>
        <v>67.054000000000002</v>
      </c>
      <c r="DJ209" s="262">
        <f t="shared" si="577"/>
        <v>0.86835422126443651</v>
      </c>
      <c r="DK209" s="199">
        <f t="shared" si="578"/>
        <v>0.1245318216860965</v>
      </c>
      <c r="DL209" s="200">
        <f t="shared" si="579"/>
        <v>3.6230728574958619E-2</v>
      </c>
      <c r="DM209" s="201">
        <f t="shared" si="580"/>
        <v>3.6230728574958619E-2</v>
      </c>
      <c r="DN209" s="201">
        <f t="shared" si="581"/>
        <v>0</v>
      </c>
      <c r="DO209" s="202">
        <f t="shared" si="582"/>
        <v>8.8301067078814105E-2</v>
      </c>
      <c r="DP209" s="203">
        <f t="shared" si="583"/>
        <v>5.6825550148897681E-2</v>
      </c>
      <c r="DQ209" s="203">
        <f t="shared" si="584"/>
        <v>1.0412929220509493E-7</v>
      </c>
      <c r="DR209" s="203">
        <f t="shared" si="585"/>
        <v>3.1475742543382132E-2</v>
      </c>
      <c r="DS209" s="254">
        <f t="shared" si="586"/>
        <v>5.818571299600363E-4</v>
      </c>
      <c r="DV209" s="451"/>
      <c r="DW209" s="132" t="s">
        <v>28</v>
      </c>
      <c r="DX209" s="163">
        <f t="shared" ref="DX209:EH209" si="620">IF(COUNT(DX206:DX208)=0,"",SUM(DX206:DX208))</f>
        <v>12624.377000000028</v>
      </c>
      <c r="DY209" s="164">
        <f t="shared" si="620"/>
        <v>8951.635999999995</v>
      </c>
      <c r="DZ209" s="165">
        <f t="shared" si="620"/>
        <v>2096.3189999999981</v>
      </c>
      <c r="EA209" s="166">
        <f t="shared" si="620"/>
        <v>1710.2970000000012</v>
      </c>
      <c r="EB209" s="167">
        <f t="shared" si="620"/>
        <v>1710.2970000000012</v>
      </c>
      <c r="EC209" s="167">
        <f t="shared" si="620"/>
        <v>0</v>
      </c>
      <c r="ED209" s="168">
        <f t="shared" si="620"/>
        <v>386.15499999999889</v>
      </c>
      <c r="EE209" s="169">
        <f t="shared" si="620"/>
        <v>149.07000000000019</v>
      </c>
      <c r="EF209" s="169">
        <f t="shared" si="620"/>
        <v>1.0660000000000001</v>
      </c>
      <c r="EG209" s="169">
        <f t="shared" si="620"/>
        <v>236.05300000000003</v>
      </c>
      <c r="EH209" s="269">
        <f t="shared" si="620"/>
        <v>1.1479999999999999</v>
      </c>
      <c r="EI209" s="262">
        <f t="shared" si="587"/>
        <v>0.70907546566456114</v>
      </c>
      <c r="EJ209" s="199">
        <f t="shared" si="588"/>
        <v>0.16605326346004984</v>
      </c>
      <c r="EK209" s="200">
        <f t="shared" si="589"/>
        <v>0.13547575456594788</v>
      </c>
      <c r="EL209" s="201">
        <f t="shared" si="590"/>
        <v>0.13547575456594788</v>
      </c>
      <c r="EM209" s="201">
        <f t="shared" si="591"/>
        <v>0</v>
      </c>
      <c r="EN209" s="202">
        <f t="shared" si="592"/>
        <v>3.0588044067441748E-2</v>
      </c>
      <c r="EO209" s="203">
        <f t="shared" si="593"/>
        <v>1.1808107441658298E-2</v>
      </c>
      <c r="EP209" s="203">
        <f t="shared" si="594"/>
        <v>8.4439810376385119E-5</v>
      </c>
      <c r="EQ209" s="203">
        <f t="shared" si="595"/>
        <v>1.8698190017614295E-2</v>
      </c>
      <c r="ER209" s="254">
        <f t="shared" si="596"/>
        <v>9.0935180405337813E-5</v>
      </c>
    </row>
    <row r="210" spans="1:148" ht="14.5" thickBot="1">
      <c r="A210" s="449"/>
      <c r="B210" s="133" t="s">
        <v>55</v>
      </c>
      <c r="C210" s="177">
        <f t="shared" ref="C210:M210" si="621">SUM(C209,C205,C201,C197)</f>
        <v>15921305.628000367</v>
      </c>
      <c r="D210" s="178">
        <f t="shared" si="621"/>
        <v>13674505.630000323</v>
      </c>
      <c r="E210" s="179">
        <f t="shared" si="621"/>
        <v>2138558.9169999748</v>
      </c>
      <c r="F210" s="180">
        <f t="shared" si="621"/>
        <v>1424767.5269999919</v>
      </c>
      <c r="G210" s="181">
        <f t="shared" si="621"/>
        <v>1424760.5069999918</v>
      </c>
      <c r="H210" s="181">
        <f t="shared" si="621"/>
        <v>7.0200000000000005</v>
      </c>
      <c r="I210" s="182">
        <f t="shared" si="621"/>
        <v>713798.31399999303</v>
      </c>
      <c r="J210" s="183">
        <f t="shared" si="621"/>
        <v>596861.88899999647</v>
      </c>
      <c r="K210" s="183">
        <f t="shared" si="621"/>
        <v>630.94299999999987</v>
      </c>
      <c r="L210" s="183">
        <f t="shared" si="621"/>
        <v>116308.42800000068</v>
      </c>
      <c r="M210" s="271">
        <f t="shared" si="621"/>
        <v>7348.3520000000044</v>
      </c>
      <c r="N210" s="264">
        <f t="shared" si="537"/>
        <v>0.85888092029031471</v>
      </c>
      <c r="O210" s="209">
        <f t="shared" si="538"/>
        <v>0.13432057439051664</v>
      </c>
      <c r="P210" s="210">
        <f t="shared" si="539"/>
        <v>8.9488108594202975E-2</v>
      </c>
      <c r="Q210" s="211">
        <f t="shared" si="540"/>
        <v>8.9487667675589633E-2</v>
      </c>
      <c r="R210" s="211">
        <f t="shared" si="541"/>
        <v>4.4091861333621517E-7</v>
      </c>
      <c r="S210" s="212">
        <f t="shared" si="542"/>
        <v>4.4832900685271397E-2</v>
      </c>
      <c r="T210" s="213">
        <f t="shared" si="543"/>
        <v>3.748825020671117E-2</v>
      </c>
      <c r="U210" s="213">
        <f t="shared" si="544"/>
        <v>3.9628847956437543E-5</v>
      </c>
      <c r="V210" s="213">
        <f t="shared" si="545"/>
        <v>7.3052066656802452E-3</v>
      </c>
      <c r="W210" s="256">
        <f t="shared" si="546"/>
        <v>4.6154204759920301E-4</v>
      </c>
      <c r="Z210" s="449"/>
      <c r="AA210" s="133" t="s">
        <v>55</v>
      </c>
      <c r="AB210" s="177">
        <f t="shared" ref="AB210:AL210" si="622">SUM(AB209,AB205,AB201,AB197)</f>
        <v>12904070.798000203</v>
      </c>
      <c r="AC210" s="178">
        <f t="shared" si="622"/>
        <v>11351420.086000238</v>
      </c>
      <c r="AD210" s="179">
        <f t="shared" si="622"/>
        <v>1475913.2749999862</v>
      </c>
      <c r="AE210" s="180">
        <f t="shared" si="622"/>
        <v>862259.23599999922</v>
      </c>
      <c r="AF210" s="181">
        <f t="shared" si="622"/>
        <v>862252.23999999906</v>
      </c>
      <c r="AG210" s="181">
        <f t="shared" si="622"/>
        <v>6.9960000000000004</v>
      </c>
      <c r="AH210" s="182">
        <f t="shared" si="622"/>
        <v>613657.07799999404</v>
      </c>
      <c r="AI210" s="183">
        <f t="shared" si="622"/>
        <v>516840.35499999806</v>
      </c>
      <c r="AJ210" s="183">
        <f t="shared" si="622"/>
        <v>237.41199999999998</v>
      </c>
      <c r="AK210" s="183">
        <f t="shared" si="622"/>
        <v>96581.902000000817</v>
      </c>
      <c r="AL210" s="271">
        <f t="shared" si="622"/>
        <v>908.50399999999991</v>
      </c>
      <c r="AM210" s="264">
        <f t="shared" si="547"/>
        <v>0.87967744936422798</v>
      </c>
      <c r="AN210" s="209">
        <f t="shared" si="548"/>
        <v>0.11437578870295058</v>
      </c>
      <c r="AO210" s="210">
        <f t="shared" si="549"/>
        <v>6.6820714912198639E-2</v>
      </c>
      <c r="AP210" s="211">
        <f t="shared" si="550"/>
        <v>6.682017275770262E-2</v>
      </c>
      <c r="AQ210" s="211">
        <f t="shared" si="551"/>
        <v>5.4215449601254506E-7</v>
      </c>
      <c r="AR210" s="212">
        <f t="shared" si="552"/>
        <v>4.7555309297829876E-2</v>
      </c>
      <c r="AS210" s="213">
        <f t="shared" si="553"/>
        <v>4.0052504600338594E-2</v>
      </c>
      <c r="AT210" s="213">
        <f t="shared" si="554"/>
        <v>1.8398225158280494E-5</v>
      </c>
      <c r="AU210" s="213">
        <f t="shared" si="555"/>
        <v>7.4846072616843139E-3</v>
      </c>
      <c r="AV210" s="256">
        <f t="shared" si="556"/>
        <v>7.0404449434731441E-5</v>
      </c>
      <c r="AY210" s="449"/>
      <c r="AZ210" s="133" t="s">
        <v>55</v>
      </c>
      <c r="BA210" s="177">
        <f t="shared" ref="BA210:BK210" si="623">SUM(BA209,BA205,BA201,BA197)</f>
        <v>3017234.8299999707</v>
      </c>
      <c r="BB210" s="178">
        <f t="shared" si="623"/>
        <v>2323085.5439999788</v>
      </c>
      <c r="BC210" s="179">
        <f t="shared" si="623"/>
        <v>662645.64199999929</v>
      </c>
      <c r="BD210" s="180">
        <f t="shared" si="623"/>
        <v>562508.29099999904</v>
      </c>
      <c r="BE210" s="181">
        <f t="shared" si="623"/>
        <v>562508.26699999906</v>
      </c>
      <c r="BF210" s="181">
        <f t="shared" si="623"/>
        <v>2.4000000000000004E-2</v>
      </c>
      <c r="BG210" s="182">
        <f t="shared" si="623"/>
        <v>100141.23599999999</v>
      </c>
      <c r="BH210" s="183">
        <f t="shared" si="623"/>
        <v>80021.533999999971</v>
      </c>
      <c r="BI210" s="183">
        <f t="shared" si="623"/>
        <v>393.53099999999984</v>
      </c>
      <c r="BJ210" s="183">
        <f t="shared" si="623"/>
        <v>19726.526000000013</v>
      </c>
      <c r="BK210" s="271">
        <f t="shared" si="623"/>
        <v>6439.8480000000054</v>
      </c>
      <c r="BL210" s="264">
        <f t="shared" si="557"/>
        <v>0.76993859440499746</v>
      </c>
      <c r="BM210" s="209">
        <f t="shared" si="558"/>
        <v>0.21962017520525762</v>
      </c>
      <c r="BN210" s="210">
        <f t="shared" si="559"/>
        <v>0.18643172397688532</v>
      </c>
      <c r="BO210" s="211">
        <f t="shared" si="560"/>
        <v>0.18643171602258235</v>
      </c>
      <c r="BP210" s="211">
        <f t="shared" si="561"/>
        <v>7.9543029801231066E-9</v>
      </c>
      <c r="BQ210" s="212">
        <f t="shared" si="562"/>
        <v>3.3189738831167132E-2</v>
      </c>
      <c r="BR210" s="213">
        <f t="shared" si="563"/>
        <v>2.6521480265425924E-2</v>
      </c>
      <c r="BS210" s="213">
        <f t="shared" si="564"/>
        <v>1.3042770025295102E-4</v>
      </c>
      <c r="BT210" s="213">
        <f t="shared" si="565"/>
        <v>6.5379485228865015E-3</v>
      </c>
      <c r="BU210" s="256">
        <f t="shared" si="566"/>
        <v>2.1343542557474946E-3</v>
      </c>
      <c r="BX210" s="449"/>
      <c r="BY210" s="133" t="s">
        <v>55</v>
      </c>
      <c r="BZ210" s="177">
        <f t="shared" ref="BZ210:CJ210" si="624">SUM(BZ209,BZ205,BZ201,BZ197)</f>
        <v>1387076.969999963</v>
      </c>
      <c r="CA210" s="178">
        <f t="shared" si="624"/>
        <v>1193749.1329999771</v>
      </c>
      <c r="CB210" s="179">
        <f t="shared" si="624"/>
        <v>178282.42500000144</v>
      </c>
      <c r="CC210" s="180">
        <f t="shared" si="624"/>
        <v>85769.472999999969</v>
      </c>
      <c r="CD210" s="181">
        <f t="shared" si="624"/>
        <v>85769.472999999969</v>
      </c>
      <c r="CE210" s="181">
        <f t="shared" si="624"/>
        <v>0</v>
      </c>
      <c r="CF210" s="182">
        <f t="shared" si="624"/>
        <v>92513.413000000466</v>
      </c>
      <c r="CG210" s="183">
        <f t="shared" si="624"/>
        <v>67008.183000000427</v>
      </c>
      <c r="CH210" s="183">
        <f t="shared" si="624"/>
        <v>7.8050000000000006</v>
      </c>
      <c r="CI210" s="183">
        <f t="shared" si="624"/>
        <v>25497.564000000028</v>
      </c>
      <c r="CJ210" s="271">
        <f t="shared" si="624"/>
        <v>1607.2670000000001</v>
      </c>
      <c r="CK210" s="264">
        <f t="shared" si="567"/>
        <v>0.86062212755216383</v>
      </c>
      <c r="CL210" s="209">
        <f t="shared" si="568"/>
        <v>0.12853102521052326</v>
      </c>
      <c r="CM210" s="210">
        <f t="shared" si="569"/>
        <v>6.1834688957457251E-2</v>
      </c>
      <c r="CN210" s="211">
        <f t="shared" si="570"/>
        <v>6.1834688957457251E-2</v>
      </c>
      <c r="CO210" s="211">
        <f t="shared" si="571"/>
        <v>0</v>
      </c>
      <c r="CP210" s="212">
        <f t="shared" si="572"/>
        <v>6.6696668606647649E-2</v>
      </c>
      <c r="CQ210" s="213">
        <f t="shared" si="573"/>
        <v>4.8308914681210673E-2</v>
      </c>
      <c r="CR210" s="213">
        <f t="shared" si="574"/>
        <v>5.6269408034366033E-6</v>
      </c>
      <c r="CS210" s="213">
        <f t="shared" si="575"/>
        <v>1.8382227195366606E-2</v>
      </c>
      <c r="CT210" s="256">
        <f t="shared" si="576"/>
        <v>1.158743915991946E-3</v>
      </c>
      <c r="CW210" s="452"/>
      <c r="CX210" s="133" t="s">
        <v>55</v>
      </c>
      <c r="CY210" s="177">
        <f t="shared" ref="CY210:DI210" si="625">SUM(CY209,CY205,CY201,CY197)</f>
        <v>1244454.7039999766</v>
      </c>
      <c r="CZ210" s="178">
        <f t="shared" si="625"/>
        <v>1077533.9419999886</v>
      </c>
      <c r="DA210" s="179">
        <f t="shared" si="625"/>
        <v>159840.23100000111</v>
      </c>
      <c r="DB210" s="180">
        <f t="shared" si="625"/>
        <v>70568.152999999991</v>
      </c>
      <c r="DC210" s="181">
        <f t="shared" si="625"/>
        <v>70568.152999999991</v>
      </c>
      <c r="DD210" s="181">
        <f t="shared" si="625"/>
        <v>0</v>
      </c>
      <c r="DE210" s="182">
        <f t="shared" si="625"/>
        <v>89272.111000000441</v>
      </c>
      <c r="DF210" s="183">
        <f t="shared" si="625"/>
        <v>64665.026000000311</v>
      </c>
      <c r="DG210" s="183">
        <f t="shared" si="625"/>
        <v>5.1829999999999998</v>
      </c>
      <c r="DH210" s="183">
        <f t="shared" si="625"/>
        <v>24602.001000000022</v>
      </c>
      <c r="DI210" s="271">
        <f t="shared" si="625"/>
        <v>1358.787</v>
      </c>
      <c r="DJ210" s="264">
        <f t="shared" si="577"/>
        <v>0.86586835064107637</v>
      </c>
      <c r="DK210" s="209">
        <f t="shared" si="578"/>
        <v>0.12844198385544783</v>
      </c>
      <c r="DL210" s="210">
        <f t="shared" si="579"/>
        <v>5.6706084016699826E-2</v>
      </c>
      <c r="DM210" s="211">
        <f t="shared" si="580"/>
        <v>5.6706084016699826E-2</v>
      </c>
      <c r="DN210" s="211">
        <f t="shared" si="581"/>
        <v>0</v>
      </c>
      <c r="DO210" s="212">
        <f t="shared" si="582"/>
        <v>7.1735926356385982E-2</v>
      </c>
      <c r="DP210" s="213">
        <f t="shared" si="583"/>
        <v>5.1962538927412441E-2</v>
      </c>
      <c r="DQ210" s="213">
        <f t="shared" si="584"/>
        <v>4.1648763778549687E-6</v>
      </c>
      <c r="DR210" s="213">
        <f t="shared" si="585"/>
        <v>1.9769302105511172E-2</v>
      </c>
      <c r="DS210" s="256">
        <f t="shared" si="586"/>
        <v>1.0918734089979587E-3</v>
      </c>
      <c r="DV210" s="452"/>
      <c r="DW210" s="133" t="s">
        <v>55</v>
      </c>
      <c r="DX210" s="177">
        <f t="shared" ref="DX210:EH210" si="626">SUM(DX209,DX205,DX201,DX197)</f>
        <v>142622.26600000035</v>
      </c>
      <c r="DY210" s="178">
        <f t="shared" si="626"/>
        <v>116215.19100000024</v>
      </c>
      <c r="DZ210" s="179">
        <f t="shared" si="626"/>
        <v>18442.193999999992</v>
      </c>
      <c r="EA210" s="180">
        <f t="shared" si="626"/>
        <v>15201.319999999987</v>
      </c>
      <c r="EB210" s="181">
        <f t="shared" si="626"/>
        <v>15201.319999999987</v>
      </c>
      <c r="EC210" s="181">
        <f t="shared" si="626"/>
        <v>0</v>
      </c>
      <c r="ED210" s="182">
        <f t="shared" si="626"/>
        <v>3241.3019999999988</v>
      </c>
      <c r="EE210" s="183">
        <f t="shared" si="626"/>
        <v>2343.1570000000002</v>
      </c>
      <c r="EF210" s="183">
        <f t="shared" si="626"/>
        <v>2.6219999999999999</v>
      </c>
      <c r="EG210" s="183">
        <f t="shared" si="626"/>
        <v>895.56300000000033</v>
      </c>
      <c r="EH210" s="271">
        <f t="shared" si="626"/>
        <v>248.48000000000005</v>
      </c>
      <c r="EI210" s="264">
        <f t="shared" si="587"/>
        <v>0.81484605636542018</v>
      </c>
      <c r="EJ210" s="209">
        <f t="shared" si="588"/>
        <v>0.12930795812765972</v>
      </c>
      <c r="EK210" s="210">
        <f t="shared" si="589"/>
        <v>0.10658447959310891</v>
      </c>
      <c r="EL210" s="211">
        <f t="shared" si="590"/>
        <v>0.10658447959310891</v>
      </c>
      <c r="EM210" s="211">
        <f t="shared" si="591"/>
        <v>0</v>
      </c>
      <c r="EN210" s="212">
        <f t="shared" si="592"/>
        <v>2.2726479468500316E-2</v>
      </c>
      <c r="EO210" s="213">
        <f t="shared" si="593"/>
        <v>1.6429110725249552E-2</v>
      </c>
      <c r="EP210" s="213">
        <f t="shared" si="594"/>
        <v>1.8384226204904033E-5</v>
      </c>
      <c r="EQ210" s="213">
        <f t="shared" si="595"/>
        <v>6.279264978162653E-3</v>
      </c>
      <c r="ER210" s="256">
        <f t="shared" si="596"/>
        <v>1.7422244574349943E-3</v>
      </c>
    </row>
    <row r="212" spans="1:148" ht="14.5" thickBot="1"/>
    <row r="213" spans="1:148" ht="16.399999999999999" customHeight="1" thickBot="1">
      <c r="A213" s="465" t="s">
        <v>63</v>
      </c>
      <c r="B213" s="466"/>
      <c r="C213" s="469" t="s">
        <v>61</v>
      </c>
      <c r="D213" s="470"/>
      <c r="E213" s="470"/>
      <c r="F213" s="470"/>
      <c r="G213" s="470"/>
      <c r="H213" s="470"/>
      <c r="I213" s="470"/>
      <c r="J213" s="470"/>
      <c r="K213" s="470"/>
      <c r="L213" s="470"/>
      <c r="M213" s="471"/>
      <c r="N213" s="470" t="s">
        <v>62</v>
      </c>
      <c r="O213" s="470"/>
      <c r="P213" s="470"/>
      <c r="Q213" s="470"/>
      <c r="R213" s="470"/>
      <c r="S213" s="470"/>
      <c r="T213" s="470"/>
      <c r="U213" s="470"/>
      <c r="V213" s="470"/>
      <c r="W213" s="472"/>
      <c r="Z213" s="465" t="s">
        <v>64</v>
      </c>
      <c r="AA213" s="466"/>
      <c r="AB213" s="469" t="s">
        <v>61</v>
      </c>
      <c r="AC213" s="470"/>
      <c r="AD213" s="470"/>
      <c r="AE213" s="470"/>
      <c r="AF213" s="470"/>
      <c r="AG213" s="470"/>
      <c r="AH213" s="470"/>
      <c r="AI213" s="470"/>
      <c r="AJ213" s="470"/>
      <c r="AK213" s="470"/>
      <c r="AL213" s="471"/>
      <c r="AM213" s="470" t="s">
        <v>62</v>
      </c>
      <c r="AN213" s="470"/>
      <c r="AO213" s="470"/>
      <c r="AP213" s="470"/>
      <c r="AQ213" s="470"/>
      <c r="AR213" s="470"/>
      <c r="AS213" s="470"/>
      <c r="AT213" s="470"/>
      <c r="AU213" s="470"/>
      <c r="AV213" s="472"/>
      <c r="AY213" s="465" t="s">
        <v>65</v>
      </c>
      <c r="AZ213" s="466"/>
      <c r="BA213" s="469" t="s">
        <v>61</v>
      </c>
      <c r="BB213" s="470"/>
      <c r="BC213" s="470"/>
      <c r="BD213" s="470"/>
      <c r="BE213" s="470"/>
      <c r="BF213" s="470"/>
      <c r="BG213" s="470"/>
      <c r="BH213" s="470"/>
      <c r="BI213" s="470"/>
      <c r="BJ213" s="470"/>
      <c r="BK213" s="471"/>
      <c r="BL213" s="470" t="s">
        <v>62</v>
      </c>
      <c r="BM213" s="470"/>
      <c r="BN213" s="470"/>
      <c r="BO213" s="470"/>
      <c r="BP213" s="470"/>
      <c r="BQ213" s="470"/>
      <c r="BR213" s="470"/>
      <c r="BS213" s="470"/>
      <c r="BT213" s="470"/>
      <c r="BU213" s="472"/>
      <c r="BX213" s="453" t="s">
        <v>401</v>
      </c>
      <c r="BY213" s="454"/>
      <c r="BZ213" s="457" t="s">
        <v>61</v>
      </c>
      <c r="CA213" s="458"/>
      <c r="CB213" s="458"/>
      <c r="CC213" s="458"/>
      <c r="CD213" s="458"/>
      <c r="CE213" s="458"/>
      <c r="CF213" s="458"/>
      <c r="CG213" s="458"/>
      <c r="CH213" s="458"/>
      <c r="CI213" s="458"/>
      <c r="CJ213" s="458"/>
      <c r="CK213" s="458" t="s">
        <v>62</v>
      </c>
      <c r="CL213" s="458"/>
      <c r="CM213" s="458"/>
      <c r="CN213" s="458"/>
      <c r="CO213" s="458"/>
      <c r="CP213" s="458"/>
      <c r="CQ213" s="458"/>
      <c r="CR213" s="458"/>
      <c r="CS213" s="458"/>
      <c r="CT213" s="459"/>
      <c r="CW213" s="453" t="s">
        <v>402</v>
      </c>
      <c r="CX213" s="454"/>
      <c r="CY213" s="460" t="s">
        <v>61</v>
      </c>
      <c r="CZ213" s="461"/>
      <c r="DA213" s="461"/>
      <c r="DB213" s="461"/>
      <c r="DC213" s="461"/>
      <c r="DD213" s="461"/>
      <c r="DE213" s="461"/>
      <c r="DF213" s="461"/>
      <c r="DG213" s="461"/>
      <c r="DH213" s="461"/>
      <c r="DI213" s="462"/>
      <c r="DJ213" s="463" t="s">
        <v>62</v>
      </c>
      <c r="DK213" s="461"/>
      <c r="DL213" s="461"/>
      <c r="DM213" s="461"/>
      <c r="DN213" s="461"/>
      <c r="DO213" s="461"/>
      <c r="DP213" s="461"/>
      <c r="DQ213" s="461"/>
      <c r="DR213" s="461"/>
      <c r="DS213" s="464"/>
      <c r="DV213" s="453" t="s">
        <v>66</v>
      </c>
      <c r="DW213" s="454"/>
      <c r="DX213" s="460" t="s">
        <v>61</v>
      </c>
      <c r="DY213" s="461"/>
      <c r="DZ213" s="461"/>
      <c r="EA213" s="461"/>
      <c r="EB213" s="461"/>
      <c r="EC213" s="461"/>
      <c r="ED213" s="461"/>
      <c r="EE213" s="461"/>
      <c r="EF213" s="461"/>
      <c r="EG213" s="461"/>
      <c r="EH213" s="462"/>
      <c r="EI213" s="463" t="s">
        <v>62</v>
      </c>
      <c r="EJ213" s="461"/>
      <c r="EK213" s="461"/>
      <c r="EL213" s="461"/>
      <c r="EM213" s="461"/>
      <c r="EN213" s="461"/>
      <c r="EO213" s="461"/>
      <c r="EP213" s="461"/>
      <c r="EQ213" s="461"/>
      <c r="ER213" s="464"/>
    </row>
    <row r="214" spans="1:148" ht="66" thickBot="1">
      <c r="A214" s="467"/>
      <c r="B214" s="468"/>
      <c r="C214" s="135" t="s">
        <v>52</v>
      </c>
      <c r="D214" s="136" t="s">
        <v>53</v>
      </c>
      <c r="E214" s="137" t="s">
        <v>51</v>
      </c>
      <c r="F214" s="138" t="s">
        <v>30</v>
      </c>
      <c r="G214" s="139" t="s">
        <v>59</v>
      </c>
      <c r="H214" s="139" t="s">
        <v>56</v>
      </c>
      <c r="I214" s="140" t="s">
        <v>31</v>
      </c>
      <c r="J214" s="141" t="s">
        <v>57</v>
      </c>
      <c r="K214" s="141" t="s">
        <v>58</v>
      </c>
      <c r="L214" s="141" t="s">
        <v>54</v>
      </c>
      <c r="M214" s="265" t="s">
        <v>60</v>
      </c>
      <c r="N214" s="258" t="s">
        <v>53</v>
      </c>
      <c r="O214" s="137" t="s">
        <v>51</v>
      </c>
      <c r="P214" s="138" t="s">
        <v>30</v>
      </c>
      <c r="Q214" s="139" t="s">
        <v>59</v>
      </c>
      <c r="R214" s="139" t="s">
        <v>56</v>
      </c>
      <c r="S214" s="140" t="s">
        <v>31</v>
      </c>
      <c r="T214" s="141" t="s">
        <v>57</v>
      </c>
      <c r="U214" s="141" t="s">
        <v>58</v>
      </c>
      <c r="V214" s="141" t="s">
        <v>54</v>
      </c>
      <c r="W214" s="250" t="s">
        <v>60</v>
      </c>
      <c r="Z214" s="467"/>
      <c r="AA214" s="468"/>
      <c r="AB214" s="135" t="s">
        <v>52</v>
      </c>
      <c r="AC214" s="136" t="s">
        <v>53</v>
      </c>
      <c r="AD214" s="137" t="s">
        <v>51</v>
      </c>
      <c r="AE214" s="138" t="s">
        <v>30</v>
      </c>
      <c r="AF214" s="139" t="s">
        <v>59</v>
      </c>
      <c r="AG214" s="139" t="s">
        <v>56</v>
      </c>
      <c r="AH214" s="140" t="s">
        <v>31</v>
      </c>
      <c r="AI214" s="141" t="s">
        <v>57</v>
      </c>
      <c r="AJ214" s="141" t="s">
        <v>58</v>
      </c>
      <c r="AK214" s="141" t="s">
        <v>54</v>
      </c>
      <c r="AL214" s="265" t="s">
        <v>60</v>
      </c>
      <c r="AM214" s="258" t="s">
        <v>53</v>
      </c>
      <c r="AN214" s="137" t="s">
        <v>51</v>
      </c>
      <c r="AO214" s="138" t="s">
        <v>30</v>
      </c>
      <c r="AP214" s="139" t="s">
        <v>59</v>
      </c>
      <c r="AQ214" s="139" t="s">
        <v>56</v>
      </c>
      <c r="AR214" s="140" t="s">
        <v>31</v>
      </c>
      <c r="AS214" s="141" t="s">
        <v>57</v>
      </c>
      <c r="AT214" s="141" t="s">
        <v>58</v>
      </c>
      <c r="AU214" s="141" t="s">
        <v>54</v>
      </c>
      <c r="AV214" s="250" t="s">
        <v>60</v>
      </c>
      <c r="AY214" s="467"/>
      <c r="AZ214" s="468"/>
      <c r="BA214" s="135" t="s">
        <v>52</v>
      </c>
      <c r="BB214" s="136" t="s">
        <v>53</v>
      </c>
      <c r="BC214" s="137" t="s">
        <v>51</v>
      </c>
      <c r="BD214" s="138" t="s">
        <v>30</v>
      </c>
      <c r="BE214" s="139" t="s">
        <v>59</v>
      </c>
      <c r="BF214" s="139" t="s">
        <v>56</v>
      </c>
      <c r="BG214" s="140" t="s">
        <v>31</v>
      </c>
      <c r="BH214" s="141" t="s">
        <v>57</v>
      </c>
      <c r="BI214" s="141" t="s">
        <v>58</v>
      </c>
      <c r="BJ214" s="141" t="s">
        <v>54</v>
      </c>
      <c r="BK214" s="265" t="s">
        <v>60</v>
      </c>
      <c r="BL214" s="258" t="s">
        <v>53</v>
      </c>
      <c r="BM214" s="137" t="s">
        <v>51</v>
      </c>
      <c r="BN214" s="138" t="s">
        <v>30</v>
      </c>
      <c r="BO214" s="139" t="s">
        <v>59</v>
      </c>
      <c r="BP214" s="139" t="s">
        <v>56</v>
      </c>
      <c r="BQ214" s="140" t="s">
        <v>31</v>
      </c>
      <c r="BR214" s="141" t="s">
        <v>57</v>
      </c>
      <c r="BS214" s="141" t="s">
        <v>58</v>
      </c>
      <c r="BT214" s="141" t="s">
        <v>54</v>
      </c>
      <c r="BU214" s="250" t="s">
        <v>60</v>
      </c>
      <c r="BX214" s="455"/>
      <c r="BY214" s="456"/>
      <c r="BZ214" s="135" t="s">
        <v>52</v>
      </c>
      <c r="CA214" s="136" t="s">
        <v>53</v>
      </c>
      <c r="CB214" s="137" t="s">
        <v>51</v>
      </c>
      <c r="CC214" s="138" t="s">
        <v>30</v>
      </c>
      <c r="CD214" s="139" t="s">
        <v>59</v>
      </c>
      <c r="CE214" s="139" t="s">
        <v>56</v>
      </c>
      <c r="CF214" s="140" t="s">
        <v>31</v>
      </c>
      <c r="CG214" s="141" t="s">
        <v>57</v>
      </c>
      <c r="CH214" s="141" t="s">
        <v>58</v>
      </c>
      <c r="CI214" s="141" t="s">
        <v>54</v>
      </c>
      <c r="CJ214" s="265" t="s">
        <v>60</v>
      </c>
      <c r="CK214" s="258" t="s">
        <v>53</v>
      </c>
      <c r="CL214" s="137" t="s">
        <v>51</v>
      </c>
      <c r="CM214" s="138" t="s">
        <v>30</v>
      </c>
      <c r="CN214" s="139" t="s">
        <v>59</v>
      </c>
      <c r="CO214" s="139" t="s">
        <v>56</v>
      </c>
      <c r="CP214" s="140" t="s">
        <v>31</v>
      </c>
      <c r="CQ214" s="141" t="s">
        <v>57</v>
      </c>
      <c r="CR214" s="141" t="s">
        <v>58</v>
      </c>
      <c r="CS214" s="141" t="s">
        <v>54</v>
      </c>
      <c r="CT214" s="250" t="s">
        <v>60</v>
      </c>
      <c r="CW214" s="455"/>
      <c r="CX214" s="456"/>
      <c r="CY214" s="135" t="s">
        <v>52</v>
      </c>
      <c r="CZ214" s="136" t="s">
        <v>53</v>
      </c>
      <c r="DA214" s="137" t="s">
        <v>51</v>
      </c>
      <c r="DB214" s="138" t="s">
        <v>30</v>
      </c>
      <c r="DC214" s="139" t="s">
        <v>59</v>
      </c>
      <c r="DD214" s="139" t="s">
        <v>56</v>
      </c>
      <c r="DE214" s="140" t="s">
        <v>31</v>
      </c>
      <c r="DF214" s="141" t="s">
        <v>57</v>
      </c>
      <c r="DG214" s="141" t="s">
        <v>58</v>
      </c>
      <c r="DH214" s="141" t="s">
        <v>54</v>
      </c>
      <c r="DI214" s="265" t="s">
        <v>60</v>
      </c>
      <c r="DJ214" s="258" t="s">
        <v>53</v>
      </c>
      <c r="DK214" s="137" t="s">
        <v>51</v>
      </c>
      <c r="DL214" s="138" t="s">
        <v>30</v>
      </c>
      <c r="DM214" s="139" t="s">
        <v>59</v>
      </c>
      <c r="DN214" s="139" t="s">
        <v>56</v>
      </c>
      <c r="DO214" s="140" t="s">
        <v>31</v>
      </c>
      <c r="DP214" s="141" t="s">
        <v>57</v>
      </c>
      <c r="DQ214" s="141" t="s">
        <v>58</v>
      </c>
      <c r="DR214" s="141" t="s">
        <v>54</v>
      </c>
      <c r="DS214" s="250" t="s">
        <v>60</v>
      </c>
      <c r="DV214" s="455"/>
      <c r="DW214" s="456"/>
      <c r="DX214" s="135" t="s">
        <v>52</v>
      </c>
      <c r="DY214" s="136" t="s">
        <v>53</v>
      </c>
      <c r="DZ214" s="137" t="s">
        <v>51</v>
      </c>
      <c r="EA214" s="138" t="s">
        <v>30</v>
      </c>
      <c r="EB214" s="139" t="s">
        <v>59</v>
      </c>
      <c r="EC214" s="139" t="s">
        <v>56</v>
      </c>
      <c r="ED214" s="140" t="s">
        <v>31</v>
      </c>
      <c r="EE214" s="141" t="s">
        <v>57</v>
      </c>
      <c r="EF214" s="141" t="s">
        <v>58</v>
      </c>
      <c r="EG214" s="141" t="s">
        <v>54</v>
      </c>
      <c r="EH214" s="265" t="s">
        <v>60</v>
      </c>
      <c r="EI214" s="258" t="s">
        <v>53</v>
      </c>
      <c r="EJ214" s="137" t="s">
        <v>51</v>
      </c>
      <c r="EK214" s="138" t="s">
        <v>30</v>
      </c>
      <c r="EL214" s="139" t="s">
        <v>59</v>
      </c>
      <c r="EM214" s="139" t="s">
        <v>56</v>
      </c>
      <c r="EN214" s="140" t="s">
        <v>31</v>
      </c>
      <c r="EO214" s="141" t="s">
        <v>57</v>
      </c>
      <c r="EP214" s="141" t="s">
        <v>58</v>
      </c>
      <c r="EQ214" s="141" t="s">
        <v>54</v>
      </c>
      <c r="ER214" s="250" t="s">
        <v>60</v>
      </c>
    </row>
    <row r="215" spans="1:148">
      <c r="A215" s="447">
        <v>2026</v>
      </c>
      <c r="B215" s="134" t="s">
        <v>13</v>
      </c>
      <c r="C215" s="142">
        <v>1556128.0810000012</v>
      </c>
      <c r="D215" s="143">
        <v>1404312.322000012</v>
      </c>
      <c r="E215" s="144">
        <v>143424.11499999996</v>
      </c>
      <c r="F215" s="145">
        <v>127022.05999999937</v>
      </c>
      <c r="G215" s="146">
        <v>127022.05999999937</v>
      </c>
      <c r="H215" s="146">
        <v>0</v>
      </c>
      <c r="I215" s="147">
        <v>16402.342000000157</v>
      </c>
      <c r="J215" s="148">
        <v>8677.1440000000675</v>
      </c>
      <c r="K215" s="148">
        <v>0</v>
      </c>
      <c r="L215" s="148">
        <v>7725.4180000000197</v>
      </c>
      <c r="M215" s="266">
        <v>1246.3470000000048</v>
      </c>
      <c r="N215" s="259">
        <f t="shared" ref="N215:N231" si="627">IF(AND(ISNUMBER($C215),ISNUMBER(D215)),IF($C215=0,0,D215/$C215),"")</f>
        <v>0.90244006206582361</v>
      </c>
      <c r="O215" s="184">
        <f t="shared" ref="O215:O231" si="628">IF(AND(ISNUMBER($C215),ISNUMBER(E215)),IF($C215=0,0,E215/$C215),"")</f>
        <v>9.216729442208417E-2</v>
      </c>
      <c r="P215" s="185">
        <f t="shared" ref="P215:P231" si="629">IF(AND(ISNUMBER($C215),ISNUMBER(F215)),IF($C215=0,0,F215/$C215),"")</f>
        <v>8.1626995586617956E-2</v>
      </c>
      <c r="Q215" s="186">
        <f t="shared" ref="Q215:Q231" si="630">IF(AND(ISNUMBER($C215),ISNUMBER(G215)),IF($C215=0,0,G215/$C215),"")</f>
        <v>8.1626995586617956E-2</v>
      </c>
      <c r="R215" s="186">
        <f t="shared" ref="R215:R231" si="631">IF(AND(ISNUMBER($C215),ISNUMBER(H215)),IF($C215=0,0,H215/$C215),"")</f>
        <v>0</v>
      </c>
      <c r="S215" s="187">
        <f t="shared" ref="S215:S231" si="632">IF(AND(ISNUMBER($C215),ISNUMBER(I215)),IF($C215=0,0,I215/$C215),"")</f>
        <v>1.0540483267585315E-2</v>
      </c>
      <c r="T215" s="188">
        <f t="shared" ref="T215:T231" si="633">IF(AND(ISNUMBER($C215),ISNUMBER(J215)),IF($C215=0,0,J215/$C215),"")</f>
        <v>5.5761117005381387E-3</v>
      </c>
      <c r="U215" s="188">
        <f t="shared" ref="U215:U231" si="634">IF(AND(ISNUMBER($C215),ISNUMBER(K215)),IF($C215=0,0,K215/$C215),"")</f>
        <v>0</v>
      </c>
      <c r="V215" s="188">
        <f t="shared" ref="V215:V231" si="635">IF(AND(ISNUMBER($C215),ISNUMBER(L215)),IF($C215=0,0,L215/$C215),"")</f>
        <v>4.9645129435846314E-3</v>
      </c>
      <c r="W215" s="251">
        <f t="shared" ref="W215:W231" si="636">IF(AND(ISNUMBER($C215),ISNUMBER(M215)),IF($C215=0,0,M215/$C215),"")</f>
        <v>8.0092828811306814E-4</v>
      </c>
      <c r="Z215" s="447">
        <v>2026</v>
      </c>
      <c r="AA215" s="134" t="s">
        <v>13</v>
      </c>
      <c r="AB215" s="142">
        <v>1186555.6110000638</v>
      </c>
      <c r="AC215" s="143">
        <v>1121310.8210000698</v>
      </c>
      <c r="AD215" s="144">
        <v>61089.013999999523</v>
      </c>
      <c r="AE215" s="145">
        <v>47254.093999999815</v>
      </c>
      <c r="AF215" s="146">
        <v>47254.093999999815</v>
      </c>
      <c r="AG215" s="146">
        <v>0</v>
      </c>
      <c r="AH215" s="147">
        <v>13835.024000000194</v>
      </c>
      <c r="AI215" s="148">
        <v>7905.6350000000466</v>
      </c>
      <c r="AJ215" s="148">
        <v>0</v>
      </c>
      <c r="AK215" s="148">
        <v>5929.5169999999989</v>
      </c>
      <c r="AL215" s="266">
        <v>193.13000000000002</v>
      </c>
      <c r="AM215" s="259">
        <f t="shared" ref="AM215:AM231" si="637">IF(AND(ISNUMBER($AB215),ISNUMBER(AC215)),IF($AB215=0,0,AC215/$AB215),"")</f>
        <v>0.94501328939399332</v>
      </c>
      <c r="AN215" s="184">
        <f t="shared" ref="AN215:AN231" si="638">IF(AND(ISNUMBER($AB215),ISNUMBER(AD215)),IF($AB215=0,0,AD215/$AB215),"")</f>
        <v>5.1484324403903763E-2</v>
      </c>
      <c r="AO215" s="185">
        <f t="shared" ref="AO215:AO231" si="639">IF(AND(ISNUMBER($AB215),ISNUMBER(AE215)),IF($AB215=0,0,AE215/$AB215),"")</f>
        <v>3.9824592764070015E-2</v>
      </c>
      <c r="AP215" s="186">
        <f t="shared" ref="AP215:AP231" si="640">IF(AND(ISNUMBER($AB215),ISNUMBER(AF215)),IF($AB215=0,0,AF215/$AB215),"")</f>
        <v>3.9824592764070015E-2</v>
      </c>
      <c r="AQ215" s="186">
        <f t="shared" ref="AQ215:AQ231" si="641">IF(AND(ISNUMBER($AB215),ISNUMBER(AG215)),IF($AB215=0,0,AG215/$AB215),"")</f>
        <v>0</v>
      </c>
      <c r="AR215" s="187">
        <f t="shared" ref="AR215:AR231" si="642">IF(AND(ISNUMBER($AB215),ISNUMBER(AH215)),IF($AB215=0,0,AH215/$AB215),"")</f>
        <v>1.1659819288486303E-2</v>
      </c>
      <c r="AS215" s="188">
        <f t="shared" ref="AS215:AS231" si="643">IF(AND(ISNUMBER($AB215),ISNUMBER(AI215)),IF($AB215=0,0,AI215/$AB215),"")</f>
        <v>6.6626755010133452E-3</v>
      </c>
      <c r="AT215" s="188">
        <f t="shared" ref="AT215:AT231" si="644">IF(AND(ISNUMBER($AB215),ISNUMBER(AJ215)),IF($AB215=0,0,AJ215/$AB215),"")</f>
        <v>0</v>
      </c>
      <c r="AU215" s="188">
        <f t="shared" ref="AU215:AU231" si="645">IF(AND(ISNUMBER($AB215),ISNUMBER(AK215)),IF($AB215=0,0,AK215/$AB215),"")</f>
        <v>4.9972516627370105E-3</v>
      </c>
      <c r="AV215" s="251">
        <f t="shared" ref="AV215:AV231" si="646">IF(AND(ISNUMBER($AB215),ISNUMBER(AL215)),IF($AB215=0,0,AL215/$AB215),"")</f>
        <v>1.6276523258545327E-4</v>
      </c>
      <c r="AY215" s="447">
        <v>2026</v>
      </c>
      <c r="AZ215" s="134" t="s">
        <v>13</v>
      </c>
      <c r="BA215" s="142">
        <v>369572.47000000329</v>
      </c>
      <c r="BB215" s="143">
        <v>283001.5010000008</v>
      </c>
      <c r="BC215" s="144">
        <v>82335.101000000068</v>
      </c>
      <c r="BD215" s="145">
        <v>79767.96600000019</v>
      </c>
      <c r="BE215" s="146">
        <v>79767.96600000019</v>
      </c>
      <c r="BF215" s="146">
        <v>0</v>
      </c>
      <c r="BG215" s="147">
        <v>2567.318000000012</v>
      </c>
      <c r="BH215" s="148">
        <v>771.50899999999956</v>
      </c>
      <c r="BI215" s="148">
        <v>0</v>
      </c>
      <c r="BJ215" s="148">
        <v>1795.9009999999935</v>
      </c>
      <c r="BK215" s="266">
        <v>1053.2170000000037</v>
      </c>
      <c r="BL215" s="259">
        <f t="shared" ref="BL215:BL231" si="647">IF(AND(ISNUMBER($BA215),ISNUMBER(BB215)),IF($BA215=0,0,BB215/$BA215),"")</f>
        <v>0.76575373971983973</v>
      </c>
      <c r="BM215" s="184">
        <f t="shared" ref="BM215:BM231" si="648">IF(AND(ISNUMBER($BA215),ISNUMBER(BC215)),IF($BA215=0,0,BC215/$BA215),"")</f>
        <v>0.22278472473882954</v>
      </c>
      <c r="BN215" s="185">
        <f t="shared" ref="BN215:BN231" si="649">IF(AND(ISNUMBER($BA215),ISNUMBER(BD215)),IF($BA215=0,0,BD215/$BA215),"")</f>
        <v>0.21583849576241293</v>
      </c>
      <c r="BO215" s="186">
        <f t="shared" ref="BO215:BO231" si="650">IF(AND(ISNUMBER($BA215),ISNUMBER(BE215)),IF($BA215=0,0,BE215/$BA215),"")</f>
        <v>0.21583849576241293</v>
      </c>
      <c r="BP215" s="186">
        <f t="shared" ref="BP215:BP231" si="651">IF(AND(ISNUMBER($BA215),ISNUMBER(BF215)),IF($BA215=0,0,BF215/$BA215),"")</f>
        <v>0</v>
      </c>
      <c r="BQ215" s="187">
        <f t="shared" ref="BQ215:BQ231" si="652">IF(AND(ISNUMBER($BA215),ISNUMBER(BG215)),IF($BA215=0,0,BG215/$BA215),"")</f>
        <v>6.9467241431700501E-3</v>
      </c>
      <c r="BR215" s="188">
        <f t="shared" ref="BR215:BR231" si="653">IF(AND(ISNUMBER($BA215),ISNUMBER(BH215)),IF($BA215=0,0,BH215/$BA215),"")</f>
        <v>2.0875716202562187E-3</v>
      </c>
      <c r="BS215" s="188">
        <f t="shared" ref="BS215:BS231" si="654">IF(AND(ISNUMBER($BA215),ISNUMBER(BI215)),IF($BA215=0,0,BI215/$BA215),"")</f>
        <v>0</v>
      </c>
      <c r="BT215" s="188">
        <f t="shared" ref="BT215:BT231" si="655">IF(AND(ISNUMBER($BA215),ISNUMBER(BJ215)),IF($BA215=0,0,BJ215/$BA215),"")</f>
        <v>4.8594014592049494E-3</v>
      </c>
      <c r="BU215" s="251">
        <f t="shared" ref="BU215:BU231" si="656">IF(AND(ISNUMBER($BA215),ISNUMBER(BK215)),IF($BA215=0,0,BK215/$BA215),"")</f>
        <v>2.8498253671329857E-3</v>
      </c>
      <c r="BX215" s="447">
        <v>2026</v>
      </c>
      <c r="BY215" s="134" t="s">
        <v>13</v>
      </c>
      <c r="BZ215" s="142">
        <v>36592.646000000321</v>
      </c>
      <c r="CA215" s="143">
        <v>35696.446000001466</v>
      </c>
      <c r="CB215" s="144">
        <v>452.50299999999856</v>
      </c>
      <c r="CC215" s="145">
        <v>376.35799999999921</v>
      </c>
      <c r="CD215" s="146">
        <v>376.35799999999921</v>
      </c>
      <c r="CE215" s="146">
        <v>0</v>
      </c>
      <c r="CF215" s="147">
        <v>76.181000000000182</v>
      </c>
      <c r="CG215" s="148">
        <v>60.121000000000002</v>
      </c>
      <c r="CH215" s="148">
        <v>0</v>
      </c>
      <c r="CI215" s="148">
        <v>16.069000000000003</v>
      </c>
      <c r="CJ215" s="266">
        <v>6.2420000000000071</v>
      </c>
      <c r="CK215" s="259">
        <f t="shared" ref="CK215:CK231" si="657">IF(AND(ISNUMBER($BZ215),ISNUMBER(CA215)),IF($BZ215=0,0,CA215/$BZ215),"")</f>
        <v>0.97550874019881351</v>
      </c>
      <c r="CL215" s="184">
        <f t="shared" ref="CL215:CL231" si="658">IF(AND(ISNUMBER($BZ215),ISNUMBER(CB215)),IF($BZ215=0,0,CB215/$BZ215),"")</f>
        <v>1.236595462377863E-2</v>
      </c>
      <c r="CM215" s="185">
        <f t="shared" ref="CM215:CM231" si="659">IF(AND(ISNUMBER($BZ215),ISNUMBER(CC215)),IF($BZ215=0,0,CC215/$BZ215),"")</f>
        <v>1.0285072033325928E-2</v>
      </c>
      <c r="CN215" s="186">
        <f t="shared" ref="CN215:CN231" si="660">IF(AND(ISNUMBER($BZ215),ISNUMBER(CD215)),IF($BZ215=0,0,CD215/$BZ215),"")</f>
        <v>1.0285072033325928E-2</v>
      </c>
      <c r="CO215" s="186">
        <f t="shared" ref="CO215:CO231" si="661">IF(AND(ISNUMBER($BZ215),ISNUMBER(CE215)),IF($BZ215=0,0,CE215/$BZ215),"")</f>
        <v>0</v>
      </c>
      <c r="CP215" s="187">
        <f t="shared" ref="CP215:CP231" si="662">IF(AND(ISNUMBER($BZ215),ISNUMBER(CF215)),IF($BZ215=0,0,CF215/$BZ215),"")</f>
        <v>2.0818663946848641E-3</v>
      </c>
      <c r="CQ215" s="188">
        <f t="shared" ref="CQ215:CQ231" si="663">IF(AND(ISNUMBER($BZ215),ISNUMBER(CG215)),IF($BZ215=0,0,CG215/$BZ215),"")</f>
        <v>1.6429803955690845E-3</v>
      </c>
      <c r="CR215" s="188">
        <f t="shared" ref="CR215:CR231" si="664">IF(AND(ISNUMBER($BZ215),ISNUMBER(CH215)),IF($BZ215=0,0,CH215/$BZ215),"")</f>
        <v>0</v>
      </c>
      <c r="CS215" s="188">
        <f t="shared" ref="CS215:CS231" si="665">IF(AND(ISNUMBER($BZ215),ISNUMBER(CI215)),IF($BZ215=0,0,CI215/$BZ215),"")</f>
        <v>4.3913195017380985E-4</v>
      </c>
      <c r="CT215" s="251">
        <f t="shared" ref="CT215:CT231" si="666">IF(AND(ISNUMBER($BZ215),ISNUMBER(CJ215)),IF($BZ215=0,0,CJ215/$BZ215),"")</f>
        <v>1.7058072269493581E-4</v>
      </c>
      <c r="CW215" s="450">
        <v>2026</v>
      </c>
      <c r="CX215" s="134" t="s">
        <v>13</v>
      </c>
      <c r="CY215" s="142">
        <v>33526.127000001201</v>
      </c>
      <c r="CZ215" s="143">
        <v>33403.097000001115</v>
      </c>
      <c r="DA215" s="144">
        <v>93.172000000000111</v>
      </c>
      <c r="DB215" s="145">
        <v>34.27000000000001</v>
      </c>
      <c r="DC215" s="146">
        <v>34.27000000000001</v>
      </c>
      <c r="DD215" s="146">
        <v>0</v>
      </c>
      <c r="DE215" s="147">
        <v>58.906000000000013</v>
      </c>
      <c r="DF215" s="148">
        <v>56.149000000000008</v>
      </c>
      <c r="DG215" s="148">
        <v>0</v>
      </c>
      <c r="DH215" s="148">
        <v>2.7659999999999907</v>
      </c>
      <c r="DI215" s="266">
        <v>3.0089999999999999</v>
      </c>
      <c r="DJ215" s="259">
        <f t="shared" ref="DJ215:DJ231" si="667">IF(AND(ISNUMBER($CY215),ISNUMBER(CZ215)),IF($CY215=0,0,CZ215/$CY215),"")</f>
        <v>0.99633032470466742</v>
      </c>
      <c r="DK215" s="184">
        <f t="shared" ref="DK215:DK231" si="668">IF(AND(ISNUMBER($CY215),ISNUMBER(DA215)),IF($CY215=0,0,DA215/$CY215),"")</f>
        <v>2.7790862929081184E-3</v>
      </c>
      <c r="DL215" s="185">
        <f t="shared" ref="DL215:DL231" si="669">IF(AND(ISNUMBER($CY215),ISNUMBER(DB215)),IF($CY215=0,0,DB215/$CY215),"")</f>
        <v>1.022187859635525E-3</v>
      </c>
      <c r="DM215" s="186">
        <f t="shared" ref="DM215:DM231" si="670">IF(AND(ISNUMBER($CY215),ISNUMBER(DC215)),IF($CY215=0,0,DC215/$CY215),"")</f>
        <v>1.022187859635525E-3</v>
      </c>
      <c r="DN215" s="186">
        <f t="shared" ref="DN215:DN231" si="671">IF(AND(ISNUMBER($CY215),ISNUMBER(DD215)),IF($CY215=0,0,DD215/$CY215),"")</f>
        <v>0</v>
      </c>
      <c r="DO215" s="187">
        <f t="shared" ref="DO215:DO231" si="672">IF(AND(ISNUMBER($CY215),ISNUMBER(DE215)),IF($CY215=0,0,DE215/$CY215),"")</f>
        <v>1.7570177432066013E-3</v>
      </c>
      <c r="DP215" s="188">
        <f t="shared" ref="DP215:DP231" si="673">IF(AND(ISNUMBER($CY215),ISNUMBER(DF215)),IF($CY215=0,0,DF215/$CY215),"")</f>
        <v>1.6747833711898185E-3</v>
      </c>
      <c r="DQ215" s="188">
        <f t="shared" ref="DQ215:DQ231" si="674">IF(AND(ISNUMBER($CY215),ISNUMBER(DG215)),IF($CY215=0,0,DG215/$CY215),"")</f>
        <v>0</v>
      </c>
      <c r="DR215" s="188">
        <f t="shared" ref="DR215:DR231" si="675">IF(AND(ISNUMBER($CY215),ISNUMBER(DH215)),IF($CY215=0,0,DH215/$CY215),"")</f>
        <v>8.2502819368306145E-5</v>
      </c>
      <c r="DS215" s="251">
        <f t="shared" ref="DS215:DS231" si="676">IF(AND(ISNUMBER($CY215),ISNUMBER(DI215)),IF($CY215=0,0,DI215/$CY215),"")</f>
        <v>8.9750897859448302E-5</v>
      </c>
      <c r="DV215" s="450">
        <v>2026</v>
      </c>
      <c r="DW215" s="134" t="s">
        <v>13</v>
      </c>
      <c r="DX215" s="142">
        <v>3066.5190000000021</v>
      </c>
      <c r="DY215" s="143">
        <v>2293.348999999997</v>
      </c>
      <c r="DZ215" s="144">
        <v>359.33099999999848</v>
      </c>
      <c r="EA215" s="145">
        <v>342.08799999999889</v>
      </c>
      <c r="EB215" s="146">
        <v>342.08799999999889</v>
      </c>
      <c r="EC215" s="146">
        <v>0</v>
      </c>
      <c r="ED215" s="147">
        <v>17.274999999999991</v>
      </c>
      <c r="EE215" s="148">
        <v>3.972</v>
      </c>
      <c r="EF215" s="148">
        <v>0</v>
      </c>
      <c r="EG215" s="148">
        <v>13.30299999999999</v>
      </c>
      <c r="EH215" s="266">
        <v>3.2330000000000059</v>
      </c>
      <c r="EI215" s="259">
        <f t="shared" ref="EI215:EI231" si="677">IF(AND(ISNUMBER($DX215),ISNUMBER(DY215)),IF($DX215=0,0,DY215/$DX215),"")</f>
        <v>0.74786720708399179</v>
      </c>
      <c r="EJ215" s="184">
        <f t="shared" ref="EJ215:EJ231" si="678">IF(AND(ISNUMBER($DX215),ISNUMBER(DZ215)),IF($DX215=0,0,DZ215/$DX215),"")</f>
        <v>0.11717879458760837</v>
      </c>
      <c r="EK215" s="185">
        <f t="shared" ref="EK215:EK231" si="679">IF(AND(ISNUMBER($DX215),ISNUMBER(EA215)),IF($DX215=0,0,EA215/$DX215),"")</f>
        <v>0.11155580643720082</v>
      </c>
      <c r="EL215" s="186">
        <f t="shared" ref="EL215:EL231" si="680">IF(AND(ISNUMBER($DX215),ISNUMBER(EB215)),IF($DX215=0,0,EB215/$DX215),"")</f>
        <v>0.11155580643720082</v>
      </c>
      <c r="EM215" s="186">
        <f t="shared" ref="EM215:EM231" si="681">IF(AND(ISNUMBER($DX215),ISNUMBER(EC215)),IF($DX215=0,0,EC215/$DX215),"")</f>
        <v>0</v>
      </c>
      <c r="EN215" s="187">
        <f t="shared" ref="EN215:EN231" si="682">IF(AND(ISNUMBER($DX215),ISNUMBER(ED215)),IF($DX215=0,0,ED215/$DX215),"")</f>
        <v>5.6334234354980285E-3</v>
      </c>
      <c r="EO215" s="188">
        <f t="shared" ref="EO215:EO231" si="683">IF(AND(ISNUMBER($DX215),ISNUMBER(EE215)),IF($DX215=0,0,EE215/$DX215),"")</f>
        <v>1.2952797618407052E-3</v>
      </c>
      <c r="EP215" s="188">
        <f t="shared" ref="EP215:EP231" si="684">IF(AND(ISNUMBER($DX215),ISNUMBER(EF215)),IF($DX215=0,0,EF215/$DX215),"")</f>
        <v>0</v>
      </c>
      <c r="EQ215" s="188">
        <f t="shared" ref="EQ215:EQ231" si="685">IF(AND(ISNUMBER($DX215),ISNUMBER(EG215)),IF($DX215=0,0,EG215/$DX215),"")</f>
        <v>4.3381436736573235E-3</v>
      </c>
      <c r="ER215" s="251">
        <f t="shared" ref="ER215:ER231" si="686">IF(AND(ISNUMBER($DX215),ISNUMBER(EH215)),IF($DX215=0,0,EH215/$DX215),"")</f>
        <v>1.0542898967852486E-3</v>
      </c>
    </row>
    <row r="216" spans="1:148">
      <c r="A216" s="448"/>
      <c r="B216" s="130" t="s">
        <v>14</v>
      </c>
      <c r="C216" s="149"/>
      <c r="D216" s="150"/>
      <c r="E216" s="151"/>
      <c r="F216" s="152"/>
      <c r="G216" s="153"/>
      <c r="H216" s="153"/>
      <c r="I216" s="154"/>
      <c r="J216" s="155"/>
      <c r="K216" s="155"/>
      <c r="L216" s="155"/>
      <c r="M216" s="267"/>
      <c r="N216" s="260" t="str">
        <f t="shared" si="627"/>
        <v/>
      </c>
      <c r="O216" s="189" t="str">
        <f t="shared" si="628"/>
        <v/>
      </c>
      <c r="P216" s="190" t="str">
        <f t="shared" si="629"/>
        <v/>
      </c>
      <c r="Q216" s="191" t="str">
        <f t="shared" si="630"/>
        <v/>
      </c>
      <c r="R216" s="191" t="str">
        <f t="shared" si="631"/>
        <v/>
      </c>
      <c r="S216" s="192" t="str">
        <f t="shared" si="632"/>
        <v/>
      </c>
      <c r="T216" s="193" t="str">
        <f t="shared" si="633"/>
        <v/>
      </c>
      <c r="U216" s="193" t="str">
        <f t="shared" si="634"/>
        <v/>
      </c>
      <c r="V216" s="193" t="str">
        <f t="shared" si="635"/>
        <v/>
      </c>
      <c r="W216" s="252" t="str">
        <f t="shared" si="636"/>
        <v/>
      </c>
      <c r="Z216" s="448"/>
      <c r="AA216" s="130" t="s">
        <v>14</v>
      </c>
      <c r="AB216" s="149"/>
      <c r="AC216" s="150"/>
      <c r="AD216" s="151"/>
      <c r="AE216" s="152"/>
      <c r="AF216" s="153"/>
      <c r="AG216" s="153"/>
      <c r="AH216" s="154"/>
      <c r="AI216" s="155"/>
      <c r="AJ216" s="155"/>
      <c r="AK216" s="155"/>
      <c r="AL216" s="267"/>
      <c r="AM216" s="260" t="str">
        <f t="shared" si="637"/>
        <v/>
      </c>
      <c r="AN216" s="189" t="str">
        <f t="shared" si="638"/>
        <v/>
      </c>
      <c r="AO216" s="190" t="str">
        <f t="shared" si="639"/>
        <v/>
      </c>
      <c r="AP216" s="191" t="str">
        <f t="shared" si="640"/>
        <v/>
      </c>
      <c r="AQ216" s="191" t="str">
        <f t="shared" si="641"/>
        <v/>
      </c>
      <c r="AR216" s="192" t="str">
        <f t="shared" si="642"/>
        <v/>
      </c>
      <c r="AS216" s="193" t="str">
        <f t="shared" si="643"/>
        <v/>
      </c>
      <c r="AT216" s="193" t="str">
        <f t="shared" si="644"/>
        <v/>
      </c>
      <c r="AU216" s="193" t="str">
        <f t="shared" si="645"/>
        <v/>
      </c>
      <c r="AV216" s="252" t="str">
        <f t="shared" si="646"/>
        <v/>
      </c>
      <c r="AY216" s="448"/>
      <c r="AZ216" s="130" t="s">
        <v>14</v>
      </c>
      <c r="BA216" s="149"/>
      <c r="BB216" s="150"/>
      <c r="BC216" s="151"/>
      <c r="BD216" s="152"/>
      <c r="BE216" s="153"/>
      <c r="BF216" s="153"/>
      <c r="BG216" s="154"/>
      <c r="BH216" s="155"/>
      <c r="BI216" s="155"/>
      <c r="BJ216" s="155"/>
      <c r="BK216" s="267"/>
      <c r="BL216" s="260" t="str">
        <f t="shared" si="647"/>
        <v/>
      </c>
      <c r="BM216" s="189" t="str">
        <f t="shared" si="648"/>
        <v/>
      </c>
      <c r="BN216" s="190" t="str">
        <f t="shared" si="649"/>
        <v/>
      </c>
      <c r="BO216" s="191" t="str">
        <f t="shared" si="650"/>
        <v/>
      </c>
      <c r="BP216" s="191" t="str">
        <f t="shared" si="651"/>
        <v/>
      </c>
      <c r="BQ216" s="192" t="str">
        <f t="shared" si="652"/>
        <v/>
      </c>
      <c r="BR216" s="193" t="str">
        <f t="shared" si="653"/>
        <v/>
      </c>
      <c r="BS216" s="193" t="str">
        <f t="shared" si="654"/>
        <v/>
      </c>
      <c r="BT216" s="193" t="str">
        <f t="shared" si="655"/>
        <v/>
      </c>
      <c r="BU216" s="252" t="str">
        <f t="shared" si="656"/>
        <v/>
      </c>
      <c r="BX216" s="448"/>
      <c r="BY216" s="130" t="s">
        <v>14</v>
      </c>
      <c r="BZ216" s="149"/>
      <c r="CA216" s="150"/>
      <c r="CB216" s="151"/>
      <c r="CC216" s="152"/>
      <c r="CD216" s="153"/>
      <c r="CE216" s="153"/>
      <c r="CF216" s="154"/>
      <c r="CG216" s="155"/>
      <c r="CH216" s="155"/>
      <c r="CI216" s="155"/>
      <c r="CJ216" s="267"/>
      <c r="CK216" s="260" t="str">
        <f t="shared" si="657"/>
        <v/>
      </c>
      <c r="CL216" s="189" t="str">
        <f t="shared" si="658"/>
        <v/>
      </c>
      <c r="CM216" s="190" t="str">
        <f t="shared" si="659"/>
        <v/>
      </c>
      <c r="CN216" s="191" t="str">
        <f t="shared" si="660"/>
        <v/>
      </c>
      <c r="CO216" s="191" t="str">
        <f t="shared" si="661"/>
        <v/>
      </c>
      <c r="CP216" s="192" t="str">
        <f t="shared" si="662"/>
        <v/>
      </c>
      <c r="CQ216" s="193" t="str">
        <f t="shared" si="663"/>
        <v/>
      </c>
      <c r="CR216" s="193" t="str">
        <f t="shared" si="664"/>
        <v/>
      </c>
      <c r="CS216" s="193" t="str">
        <f t="shared" si="665"/>
        <v/>
      </c>
      <c r="CT216" s="252" t="str">
        <f t="shared" si="666"/>
        <v/>
      </c>
      <c r="CW216" s="451"/>
      <c r="CX216" s="130" t="s">
        <v>14</v>
      </c>
      <c r="CY216" s="149"/>
      <c r="CZ216" s="150"/>
      <c r="DA216" s="151"/>
      <c r="DB216" s="152"/>
      <c r="DC216" s="153"/>
      <c r="DD216" s="153"/>
      <c r="DE216" s="154"/>
      <c r="DF216" s="155"/>
      <c r="DG216" s="155"/>
      <c r="DH216" s="155"/>
      <c r="DI216" s="267"/>
      <c r="DJ216" s="260" t="str">
        <f t="shared" si="667"/>
        <v/>
      </c>
      <c r="DK216" s="189" t="str">
        <f t="shared" si="668"/>
        <v/>
      </c>
      <c r="DL216" s="190" t="str">
        <f t="shared" si="669"/>
        <v/>
      </c>
      <c r="DM216" s="191" t="str">
        <f t="shared" si="670"/>
        <v/>
      </c>
      <c r="DN216" s="191" t="str">
        <f t="shared" si="671"/>
        <v/>
      </c>
      <c r="DO216" s="192" t="str">
        <f t="shared" si="672"/>
        <v/>
      </c>
      <c r="DP216" s="193" t="str">
        <f t="shared" si="673"/>
        <v/>
      </c>
      <c r="DQ216" s="193" t="str">
        <f t="shared" si="674"/>
        <v/>
      </c>
      <c r="DR216" s="193" t="str">
        <f t="shared" si="675"/>
        <v/>
      </c>
      <c r="DS216" s="252" t="str">
        <f t="shared" si="676"/>
        <v/>
      </c>
      <c r="DV216" s="451"/>
      <c r="DW216" s="130" t="s">
        <v>14</v>
      </c>
      <c r="DX216" s="149"/>
      <c r="DY216" s="150"/>
      <c r="DZ216" s="151"/>
      <c r="EA216" s="152"/>
      <c r="EB216" s="153"/>
      <c r="EC216" s="153"/>
      <c r="ED216" s="154"/>
      <c r="EE216" s="155"/>
      <c r="EF216" s="155"/>
      <c r="EG216" s="155"/>
      <c r="EH216" s="267"/>
      <c r="EI216" s="260" t="str">
        <f t="shared" si="677"/>
        <v/>
      </c>
      <c r="EJ216" s="189" t="str">
        <f t="shared" si="678"/>
        <v/>
      </c>
      <c r="EK216" s="190" t="str">
        <f t="shared" si="679"/>
        <v/>
      </c>
      <c r="EL216" s="191" t="str">
        <f t="shared" si="680"/>
        <v/>
      </c>
      <c r="EM216" s="191" t="str">
        <f t="shared" si="681"/>
        <v/>
      </c>
      <c r="EN216" s="192" t="str">
        <f t="shared" si="682"/>
        <v/>
      </c>
      <c r="EO216" s="193" t="str">
        <f t="shared" si="683"/>
        <v/>
      </c>
      <c r="EP216" s="193" t="str">
        <f t="shared" si="684"/>
        <v/>
      </c>
      <c r="EQ216" s="193" t="str">
        <f t="shared" si="685"/>
        <v/>
      </c>
      <c r="ER216" s="252" t="str">
        <f t="shared" si="686"/>
        <v/>
      </c>
    </row>
    <row r="217" spans="1:148">
      <c r="A217" s="448"/>
      <c r="B217" s="131" t="s">
        <v>15</v>
      </c>
      <c r="C217" s="156"/>
      <c r="D217" s="157"/>
      <c r="E217" s="158"/>
      <c r="F217" s="159"/>
      <c r="G217" s="160"/>
      <c r="H217" s="160"/>
      <c r="I217" s="161"/>
      <c r="J217" s="162"/>
      <c r="K217" s="162"/>
      <c r="L217" s="162"/>
      <c r="M217" s="268"/>
      <c r="N217" s="261" t="str">
        <f t="shared" si="627"/>
        <v/>
      </c>
      <c r="O217" s="194" t="str">
        <f t="shared" si="628"/>
        <v/>
      </c>
      <c r="P217" s="195" t="str">
        <f t="shared" si="629"/>
        <v/>
      </c>
      <c r="Q217" s="196" t="str">
        <f t="shared" si="630"/>
        <v/>
      </c>
      <c r="R217" s="196" t="str">
        <f t="shared" si="631"/>
        <v/>
      </c>
      <c r="S217" s="197" t="str">
        <f t="shared" si="632"/>
        <v/>
      </c>
      <c r="T217" s="198" t="str">
        <f t="shared" si="633"/>
        <v/>
      </c>
      <c r="U217" s="198" t="str">
        <f t="shared" si="634"/>
        <v/>
      </c>
      <c r="V217" s="198" t="str">
        <f t="shared" si="635"/>
        <v/>
      </c>
      <c r="W217" s="253" t="str">
        <f t="shared" si="636"/>
        <v/>
      </c>
      <c r="Z217" s="448"/>
      <c r="AA217" s="131" t="s">
        <v>15</v>
      </c>
      <c r="AB217" s="156"/>
      <c r="AC217" s="157"/>
      <c r="AD217" s="158"/>
      <c r="AE217" s="159"/>
      <c r="AF217" s="160"/>
      <c r="AG217" s="160"/>
      <c r="AH217" s="161"/>
      <c r="AI217" s="162"/>
      <c r="AJ217" s="162"/>
      <c r="AK217" s="162"/>
      <c r="AL217" s="268"/>
      <c r="AM217" s="261" t="str">
        <f t="shared" si="637"/>
        <v/>
      </c>
      <c r="AN217" s="194" t="str">
        <f t="shared" si="638"/>
        <v/>
      </c>
      <c r="AO217" s="195" t="str">
        <f t="shared" si="639"/>
        <v/>
      </c>
      <c r="AP217" s="196" t="str">
        <f t="shared" si="640"/>
        <v/>
      </c>
      <c r="AQ217" s="196" t="str">
        <f t="shared" si="641"/>
        <v/>
      </c>
      <c r="AR217" s="197" t="str">
        <f t="shared" si="642"/>
        <v/>
      </c>
      <c r="AS217" s="198" t="str">
        <f t="shared" si="643"/>
        <v/>
      </c>
      <c r="AT217" s="198" t="str">
        <f t="shared" si="644"/>
        <v/>
      </c>
      <c r="AU217" s="198" t="str">
        <f t="shared" si="645"/>
        <v/>
      </c>
      <c r="AV217" s="253" t="str">
        <f t="shared" si="646"/>
        <v/>
      </c>
      <c r="AY217" s="448"/>
      <c r="AZ217" s="131" t="s">
        <v>15</v>
      </c>
      <c r="BA217" s="156"/>
      <c r="BB217" s="157"/>
      <c r="BC217" s="158"/>
      <c r="BD217" s="159"/>
      <c r="BE217" s="160"/>
      <c r="BF217" s="160"/>
      <c r="BG217" s="161"/>
      <c r="BH217" s="162"/>
      <c r="BI217" s="162"/>
      <c r="BJ217" s="162"/>
      <c r="BK217" s="268"/>
      <c r="BL217" s="261" t="str">
        <f t="shared" si="647"/>
        <v/>
      </c>
      <c r="BM217" s="194" t="str">
        <f t="shared" si="648"/>
        <v/>
      </c>
      <c r="BN217" s="195" t="str">
        <f t="shared" si="649"/>
        <v/>
      </c>
      <c r="BO217" s="196" t="str">
        <f t="shared" si="650"/>
        <v/>
      </c>
      <c r="BP217" s="196" t="str">
        <f t="shared" si="651"/>
        <v/>
      </c>
      <c r="BQ217" s="197" t="str">
        <f t="shared" si="652"/>
        <v/>
      </c>
      <c r="BR217" s="198" t="str">
        <f t="shared" si="653"/>
        <v/>
      </c>
      <c r="BS217" s="198" t="str">
        <f t="shared" si="654"/>
        <v/>
      </c>
      <c r="BT217" s="198" t="str">
        <f t="shared" si="655"/>
        <v/>
      </c>
      <c r="BU217" s="253" t="str">
        <f t="shared" si="656"/>
        <v/>
      </c>
      <c r="BX217" s="448"/>
      <c r="BY217" s="131" t="s">
        <v>15</v>
      </c>
      <c r="BZ217" s="156"/>
      <c r="CA217" s="157"/>
      <c r="CB217" s="158"/>
      <c r="CC217" s="159"/>
      <c r="CD217" s="160"/>
      <c r="CE217" s="160"/>
      <c r="CF217" s="161"/>
      <c r="CG217" s="162"/>
      <c r="CH217" s="162"/>
      <c r="CI217" s="162"/>
      <c r="CJ217" s="268"/>
      <c r="CK217" s="261" t="str">
        <f t="shared" si="657"/>
        <v/>
      </c>
      <c r="CL217" s="194" t="str">
        <f t="shared" si="658"/>
        <v/>
      </c>
      <c r="CM217" s="195" t="str">
        <f t="shared" si="659"/>
        <v/>
      </c>
      <c r="CN217" s="196" t="str">
        <f t="shared" si="660"/>
        <v/>
      </c>
      <c r="CO217" s="196" t="str">
        <f t="shared" si="661"/>
        <v/>
      </c>
      <c r="CP217" s="197" t="str">
        <f t="shared" si="662"/>
        <v/>
      </c>
      <c r="CQ217" s="198" t="str">
        <f t="shared" si="663"/>
        <v/>
      </c>
      <c r="CR217" s="198" t="str">
        <f t="shared" si="664"/>
        <v/>
      </c>
      <c r="CS217" s="198" t="str">
        <f t="shared" si="665"/>
        <v/>
      </c>
      <c r="CT217" s="253" t="str">
        <f t="shared" si="666"/>
        <v/>
      </c>
      <c r="CW217" s="451"/>
      <c r="CX217" s="131" t="s">
        <v>15</v>
      </c>
      <c r="CY217" s="156"/>
      <c r="CZ217" s="157"/>
      <c r="DA217" s="158"/>
      <c r="DB217" s="159"/>
      <c r="DC217" s="160"/>
      <c r="DD217" s="160"/>
      <c r="DE217" s="161"/>
      <c r="DF217" s="162"/>
      <c r="DG217" s="162"/>
      <c r="DH217" s="162"/>
      <c r="DI217" s="268"/>
      <c r="DJ217" s="261" t="str">
        <f t="shared" si="667"/>
        <v/>
      </c>
      <c r="DK217" s="194" t="str">
        <f t="shared" si="668"/>
        <v/>
      </c>
      <c r="DL217" s="195" t="str">
        <f t="shared" si="669"/>
        <v/>
      </c>
      <c r="DM217" s="196" t="str">
        <f t="shared" si="670"/>
        <v/>
      </c>
      <c r="DN217" s="196" t="str">
        <f t="shared" si="671"/>
        <v/>
      </c>
      <c r="DO217" s="197" t="str">
        <f t="shared" si="672"/>
        <v/>
      </c>
      <c r="DP217" s="198" t="str">
        <f t="shared" si="673"/>
        <v/>
      </c>
      <c r="DQ217" s="198" t="str">
        <f t="shared" si="674"/>
        <v/>
      </c>
      <c r="DR217" s="198" t="str">
        <f t="shared" si="675"/>
        <v/>
      </c>
      <c r="DS217" s="253" t="str">
        <f t="shared" si="676"/>
        <v/>
      </c>
      <c r="DV217" s="451"/>
      <c r="DW217" s="131" t="s">
        <v>15</v>
      </c>
      <c r="DX217" s="156"/>
      <c r="DY217" s="157"/>
      <c r="DZ217" s="158"/>
      <c r="EA217" s="159"/>
      <c r="EB217" s="160"/>
      <c r="EC217" s="160"/>
      <c r="ED217" s="161"/>
      <c r="EE217" s="162"/>
      <c r="EF217" s="162"/>
      <c r="EG217" s="162"/>
      <c r="EH217" s="268"/>
      <c r="EI217" s="261" t="str">
        <f t="shared" si="677"/>
        <v/>
      </c>
      <c r="EJ217" s="194" t="str">
        <f t="shared" si="678"/>
        <v/>
      </c>
      <c r="EK217" s="195" t="str">
        <f t="shared" si="679"/>
        <v/>
      </c>
      <c r="EL217" s="196" t="str">
        <f t="shared" si="680"/>
        <v/>
      </c>
      <c r="EM217" s="196" t="str">
        <f t="shared" si="681"/>
        <v/>
      </c>
      <c r="EN217" s="197" t="str">
        <f t="shared" si="682"/>
        <v/>
      </c>
      <c r="EO217" s="198" t="str">
        <f t="shared" si="683"/>
        <v/>
      </c>
      <c r="EP217" s="198" t="str">
        <f t="shared" si="684"/>
        <v/>
      </c>
      <c r="EQ217" s="198" t="str">
        <f t="shared" si="685"/>
        <v/>
      </c>
      <c r="ER217" s="253" t="str">
        <f t="shared" si="686"/>
        <v/>
      </c>
    </row>
    <row r="218" spans="1:148">
      <c r="A218" s="448"/>
      <c r="B218" s="132" t="s">
        <v>16</v>
      </c>
      <c r="C218" s="163">
        <f t="shared" ref="C218:M218" si="687">IF(COUNT(C215:C217)=0,"",SUM(C215:C217))</f>
        <v>1556128.0810000012</v>
      </c>
      <c r="D218" s="164">
        <f t="shared" si="687"/>
        <v>1404312.322000012</v>
      </c>
      <c r="E218" s="165">
        <f t="shared" si="687"/>
        <v>143424.11499999996</v>
      </c>
      <c r="F218" s="166">
        <f t="shared" si="687"/>
        <v>127022.05999999937</v>
      </c>
      <c r="G218" s="167">
        <f t="shared" si="687"/>
        <v>127022.05999999937</v>
      </c>
      <c r="H218" s="167">
        <f t="shared" si="687"/>
        <v>0</v>
      </c>
      <c r="I218" s="168">
        <f t="shared" si="687"/>
        <v>16402.342000000157</v>
      </c>
      <c r="J218" s="169">
        <f t="shared" si="687"/>
        <v>8677.1440000000675</v>
      </c>
      <c r="K218" s="169">
        <f t="shared" si="687"/>
        <v>0</v>
      </c>
      <c r="L218" s="169">
        <f t="shared" si="687"/>
        <v>7725.4180000000197</v>
      </c>
      <c r="M218" s="269">
        <f t="shared" si="687"/>
        <v>1246.3470000000048</v>
      </c>
      <c r="N218" s="262">
        <f t="shared" si="627"/>
        <v>0.90244006206582361</v>
      </c>
      <c r="O218" s="199">
        <f t="shared" si="628"/>
        <v>9.216729442208417E-2</v>
      </c>
      <c r="P218" s="200">
        <f t="shared" si="629"/>
        <v>8.1626995586617956E-2</v>
      </c>
      <c r="Q218" s="201">
        <f t="shared" si="630"/>
        <v>8.1626995586617956E-2</v>
      </c>
      <c r="R218" s="201">
        <f t="shared" si="631"/>
        <v>0</v>
      </c>
      <c r="S218" s="202">
        <f t="shared" si="632"/>
        <v>1.0540483267585315E-2</v>
      </c>
      <c r="T218" s="203">
        <f t="shared" si="633"/>
        <v>5.5761117005381387E-3</v>
      </c>
      <c r="U218" s="203">
        <f t="shared" si="634"/>
        <v>0</v>
      </c>
      <c r="V218" s="203">
        <f t="shared" si="635"/>
        <v>4.9645129435846314E-3</v>
      </c>
      <c r="W218" s="254">
        <f t="shared" si="636"/>
        <v>8.0092828811306814E-4</v>
      </c>
      <c r="Z218" s="448"/>
      <c r="AA218" s="132" t="s">
        <v>16</v>
      </c>
      <c r="AB218" s="163">
        <f t="shared" ref="AB218:AL218" si="688">IF(COUNT(AB215:AB217)=0,"",SUM(AB215:AB217))</f>
        <v>1186555.6110000638</v>
      </c>
      <c r="AC218" s="164">
        <f t="shared" si="688"/>
        <v>1121310.8210000698</v>
      </c>
      <c r="AD218" s="165">
        <f t="shared" si="688"/>
        <v>61089.013999999523</v>
      </c>
      <c r="AE218" s="166">
        <f t="shared" si="688"/>
        <v>47254.093999999815</v>
      </c>
      <c r="AF218" s="167">
        <f t="shared" si="688"/>
        <v>47254.093999999815</v>
      </c>
      <c r="AG218" s="167">
        <f t="shared" si="688"/>
        <v>0</v>
      </c>
      <c r="AH218" s="168">
        <f t="shared" si="688"/>
        <v>13835.024000000194</v>
      </c>
      <c r="AI218" s="169">
        <f t="shared" si="688"/>
        <v>7905.6350000000466</v>
      </c>
      <c r="AJ218" s="169">
        <f t="shared" si="688"/>
        <v>0</v>
      </c>
      <c r="AK218" s="169">
        <f t="shared" si="688"/>
        <v>5929.5169999999989</v>
      </c>
      <c r="AL218" s="269">
        <f t="shared" si="688"/>
        <v>193.13000000000002</v>
      </c>
      <c r="AM218" s="262">
        <f t="shared" si="637"/>
        <v>0.94501328939399332</v>
      </c>
      <c r="AN218" s="199">
        <f t="shared" si="638"/>
        <v>5.1484324403903763E-2</v>
      </c>
      <c r="AO218" s="200">
        <f t="shared" si="639"/>
        <v>3.9824592764070015E-2</v>
      </c>
      <c r="AP218" s="201">
        <f t="shared" si="640"/>
        <v>3.9824592764070015E-2</v>
      </c>
      <c r="AQ218" s="201">
        <f t="shared" si="641"/>
        <v>0</v>
      </c>
      <c r="AR218" s="202">
        <f t="shared" si="642"/>
        <v>1.1659819288486303E-2</v>
      </c>
      <c r="AS218" s="203">
        <f t="shared" si="643"/>
        <v>6.6626755010133452E-3</v>
      </c>
      <c r="AT218" s="203">
        <f t="shared" si="644"/>
        <v>0</v>
      </c>
      <c r="AU218" s="203">
        <f t="shared" si="645"/>
        <v>4.9972516627370105E-3</v>
      </c>
      <c r="AV218" s="254">
        <f t="shared" si="646"/>
        <v>1.6276523258545327E-4</v>
      </c>
      <c r="AY218" s="448"/>
      <c r="AZ218" s="132" t="s">
        <v>16</v>
      </c>
      <c r="BA218" s="163">
        <f t="shared" ref="BA218:BK218" si="689">IF(COUNT(BA215:BA217)=0,"",SUM(BA215:BA217))</f>
        <v>369572.47000000329</v>
      </c>
      <c r="BB218" s="164">
        <f t="shared" si="689"/>
        <v>283001.5010000008</v>
      </c>
      <c r="BC218" s="165">
        <f t="shared" si="689"/>
        <v>82335.101000000068</v>
      </c>
      <c r="BD218" s="166">
        <f t="shared" si="689"/>
        <v>79767.96600000019</v>
      </c>
      <c r="BE218" s="167">
        <f t="shared" si="689"/>
        <v>79767.96600000019</v>
      </c>
      <c r="BF218" s="167">
        <f t="shared" si="689"/>
        <v>0</v>
      </c>
      <c r="BG218" s="168">
        <f t="shared" si="689"/>
        <v>2567.318000000012</v>
      </c>
      <c r="BH218" s="169">
        <f t="shared" si="689"/>
        <v>771.50899999999956</v>
      </c>
      <c r="BI218" s="169">
        <f t="shared" si="689"/>
        <v>0</v>
      </c>
      <c r="BJ218" s="169">
        <f t="shared" si="689"/>
        <v>1795.9009999999935</v>
      </c>
      <c r="BK218" s="269">
        <f t="shared" si="689"/>
        <v>1053.2170000000037</v>
      </c>
      <c r="BL218" s="262">
        <f t="shared" si="647"/>
        <v>0.76575373971983973</v>
      </c>
      <c r="BM218" s="199">
        <f t="shared" si="648"/>
        <v>0.22278472473882954</v>
      </c>
      <c r="BN218" s="200">
        <f t="shared" si="649"/>
        <v>0.21583849576241293</v>
      </c>
      <c r="BO218" s="201">
        <f t="shared" si="650"/>
        <v>0.21583849576241293</v>
      </c>
      <c r="BP218" s="201">
        <f t="shared" si="651"/>
        <v>0</v>
      </c>
      <c r="BQ218" s="202">
        <f t="shared" si="652"/>
        <v>6.9467241431700501E-3</v>
      </c>
      <c r="BR218" s="203">
        <f t="shared" si="653"/>
        <v>2.0875716202562187E-3</v>
      </c>
      <c r="BS218" s="203">
        <f t="shared" si="654"/>
        <v>0</v>
      </c>
      <c r="BT218" s="203">
        <f t="shared" si="655"/>
        <v>4.8594014592049494E-3</v>
      </c>
      <c r="BU218" s="254">
        <f t="shared" si="656"/>
        <v>2.8498253671329857E-3</v>
      </c>
      <c r="BX218" s="448"/>
      <c r="BY218" s="132" t="s">
        <v>16</v>
      </c>
      <c r="BZ218" s="163">
        <f t="shared" ref="BZ218:CJ218" si="690">IF(COUNT(BZ215:BZ217)=0,"",SUM(BZ215:BZ217))</f>
        <v>36592.646000000321</v>
      </c>
      <c r="CA218" s="164">
        <f t="shared" si="690"/>
        <v>35696.446000001466</v>
      </c>
      <c r="CB218" s="165">
        <f t="shared" si="690"/>
        <v>452.50299999999856</v>
      </c>
      <c r="CC218" s="166">
        <f t="shared" si="690"/>
        <v>376.35799999999921</v>
      </c>
      <c r="CD218" s="167">
        <f t="shared" si="690"/>
        <v>376.35799999999921</v>
      </c>
      <c r="CE218" s="167">
        <f t="shared" si="690"/>
        <v>0</v>
      </c>
      <c r="CF218" s="168">
        <f t="shared" si="690"/>
        <v>76.181000000000182</v>
      </c>
      <c r="CG218" s="169">
        <f t="shared" si="690"/>
        <v>60.121000000000002</v>
      </c>
      <c r="CH218" s="169">
        <f t="shared" si="690"/>
        <v>0</v>
      </c>
      <c r="CI218" s="169">
        <f t="shared" si="690"/>
        <v>16.069000000000003</v>
      </c>
      <c r="CJ218" s="269">
        <f t="shared" si="690"/>
        <v>6.2420000000000071</v>
      </c>
      <c r="CK218" s="262">
        <f t="shared" si="657"/>
        <v>0.97550874019881351</v>
      </c>
      <c r="CL218" s="199">
        <f t="shared" si="658"/>
        <v>1.236595462377863E-2</v>
      </c>
      <c r="CM218" s="200">
        <f t="shared" si="659"/>
        <v>1.0285072033325928E-2</v>
      </c>
      <c r="CN218" s="201">
        <f t="shared" si="660"/>
        <v>1.0285072033325928E-2</v>
      </c>
      <c r="CO218" s="201">
        <f t="shared" si="661"/>
        <v>0</v>
      </c>
      <c r="CP218" s="202">
        <f t="shared" si="662"/>
        <v>2.0818663946848641E-3</v>
      </c>
      <c r="CQ218" s="203">
        <f t="shared" si="663"/>
        <v>1.6429803955690845E-3</v>
      </c>
      <c r="CR218" s="203">
        <f t="shared" si="664"/>
        <v>0</v>
      </c>
      <c r="CS218" s="203">
        <f t="shared" si="665"/>
        <v>4.3913195017380985E-4</v>
      </c>
      <c r="CT218" s="254">
        <f t="shared" si="666"/>
        <v>1.7058072269493581E-4</v>
      </c>
      <c r="CW218" s="451"/>
      <c r="CX218" s="132" t="s">
        <v>16</v>
      </c>
      <c r="CY218" s="163">
        <f t="shared" ref="CY218:DI218" si="691">IF(COUNT(CY215:CY217)=0,"",SUM(CY215:CY217))</f>
        <v>33526.127000001201</v>
      </c>
      <c r="CZ218" s="164">
        <f t="shared" si="691"/>
        <v>33403.097000001115</v>
      </c>
      <c r="DA218" s="165">
        <f t="shared" si="691"/>
        <v>93.172000000000111</v>
      </c>
      <c r="DB218" s="166">
        <f t="shared" si="691"/>
        <v>34.27000000000001</v>
      </c>
      <c r="DC218" s="167">
        <f t="shared" si="691"/>
        <v>34.27000000000001</v>
      </c>
      <c r="DD218" s="167">
        <f t="shared" si="691"/>
        <v>0</v>
      </c>
      <c r="DE218" s="168">
        <f t="shared" si="691"/>
        <v>58.906000000000013</v>
      </c>
      <c r="DF218" s="169">
        <f t="shared" si="691"/>
        <v>56.149000000000008</v>
      </c>
      <c r="DG218" s="169">
        <f t="shared" si="691"/>
        <v>0</v>
      </c>
      <c r="DH218" s="169">
        <f t="shared" si="691"/>
        <v>2.7659999999999907</v>
      </c>
      <c r="DI218" s="269">
        <f t="shared" si="691"/>
        <v>3.0089999999999999</v>
      </c>
      <c r="DJ218" s="262">
        <f t="shared" si="667"/>
        <v>0.99633032470466742</v>
      </c>
      <c r="DK218" s="199">
        <f t="shared" si="668"/>
        <v>2.7790862929081184E-3</v>
      </c>
      <c r="DL218" s="200">
        <f t="shared" si="669"/>
        <v>1.022187859635525E-3</v>
      </c>
      <c r="DM218" s="201">
        <f t="shared" si="670"/>
        <v>1.022187859635525E-3</v>
      </c>
      <c r="DN218" s="201">
        <f t="shared" si="671"/>
        <v>0</v>
      </c>
      <c r="DO218" s="202">
        <f t="shared" si="672"/>
        <v>1.7570177432066013E-3</v>
      </c>
      <c r="DP218" s="203">
        <f t="shared" si="673"/>
        <v>1.6747833711898185E-3</v>
      </c>
      <c r="DQ218" s="203">
        <f t="shared" si="674"/>
        <v>0</v>
      </c>
      <c r="DR218" s="203">
        <f t="shared" si="675"/>
        <v>8.2502819368306145E-5</v>
      </c>
      <c r="DS218" s="254">
        <f t="shared" si="676"/>
        <v>8.9750897859448302E-5</v>
      </c>
      <c r="DV218" s="451"/>
      <c r="DW218" s="132" t="s">
        <v>16</v>
      </c>
      <c r="DX218" s="163">
        <f t="shared" ref="DX218:EH218" si="692">IF(COUNT(DX215:DX217)=0,"",SUM(DX215:DX217))</f>
        <v>3066.5190000000021</v>
      </c>
      <c r="DY218" s="164">
        <f t="shared" si="692"/>
        <v>2293.348999999997</v>
      </c>
      <c r="DZ218" s="165">
        <f t="shared" si="692"/>
        <v>359.33099999999848</v>
      </c>
      <c r="EA218" s="166">
        <f t="shared" si="692"/>
        <v>342.08799999999889</v>
      </c>
      <c r="EB218" s="167">
        <f t="shared" si="692"/>
        <v>342.08799999999889</v>
      </c>
      <c r="EC218" s="167">
        <f t="shared" si="692"/>
        <v>0</v>
      </c>
      <c r="ED218" s="168">
        <f t="shared" si="692"/>
        <v>17.274999999999991</v>
      </c>
      <c r="EE218" s="169">
        <f t="shared" si="692"/>
        <v>3.972</v>
      </c>
      <c r="EF218" s="169">
        <f t="shared" si="692"/>
        <v>0</v>
      </c>
      <c r="EG218" s="169">
        <f t="shared" si="692"/>
        <v>13.30299999999999</v>
      </c>
      <c r="EH218" s="269">
        <f t="shared" si="692"/>
        <v>3.2330000000000059</v>
      </c>
      <c r="EI218" s="262">
        <f t="shared" si="677"/>
        <v>0.74786720708399179</v>
      </c>
      <c r="EJ218" s="199">
        <f t="shared" si="678"/>
        <v>0.11717879458760837</v>
      </c>
      <c r="EK218" s="200">
        <f t="shared" si="679"/>
        <v>0.11155580643720082</v>
      </c>
      <c r="EL218" s="201">
        <f t="shared" si="680"/>
        <v>0.11155580643720082</v>
      </c>
      <c r="EM218" s="201">
        <f t="shared" si="681"/>
        <v>0</v>
      </c>
      <c r="EN218" s="202">
        <f t="shared" si="682"/>
        <v>5.6334234354980285E-3</v>
      </c>
      <c r="EO218" s="203">
        <f t="shared" si="683"/>
        <v>1.2952797618407052E-3</v>
      </c>
      <c r="EP218" s="203">
        <f t="shared" si="684"/>
        <v>0</v>
      </c>
      <c r="EQ218" s="203">
        <f t="shared" si="685"/>
        <v>4.3381436736573235E-3</v>
      </c>
      <c r="ER218" s="254">
        <f t="shared" si="686"/>
        <v>1.0542898967852486E-3</v>
      </c>
    </row>
    <row r="219" spans="1:148">
      <c r="A219" s="448"/>
      <c r="B219" s="129" t="s">
        <v>17</v>
      </c>
      <c r="C219" s="170"/>
      <c r="D219" s="171"/>
      <c r="E219" s="172"/>
      <c r="F219" s="173"/>
      <c r="G219" s="174"/>
      <c r="H219" s="174"/>
      <c r="I219" s="175"/>
      <c r="J219" s="176"/>
      <c r="K219" s="176"/>
      <c r="L219" s="176"/>
      <c r="M219" s="270"/>
      <c r="N219" s="263" t="str">
        <f t="shared" si="627"/>
        <v/>
      </c>
      <c r="O219" s="204" t="str">
        <f t="shared" si="628"/>
        <v/>
      </c>
      <c r="P219" s="205" t="str">
        <f t="shared" si="629"/>
        <v/>
      </c>
      <c r="Q219" s="206" t="str">
        <f t="shared" si="630"/>
        <v/>
      </c>
      <c r="R219" s="206" t="str">
        <f t="shared" si="631"/>
        <v/>
      </c>
      <c r="S219" s="207" t="str">
        <f t="shared" si="632"/>
        <v/>
      </c>
      <c r="T219" s="208" t="str">
        <f t="shared" si="633"/>
        <v/>
      </c>
      <c r="U219" s="208" t="str">
        <f t="shared" si="634"/>
        <v/>
      </c>
      <c r="V219" s="208" t="str">
        <f t="shared" si="635"/>
        <v/>
      </c>
      <c r="W219" s="255" t="str">
        <f t="shared" si="636"/>
        <v/>
      </c>
      <c r="Z219" s="448"/>
      <c r="AA219" s="129" t="s">
        <v>17</v>
      </c>
      <c r="AB219" s="170"/>
      <c r="AC219" s="171"/>
      <c r="AD219" s="172"/>
      <c r="AE219" s="173"/>
      <c r="AF219" s="174"/>
      <c r="AG219" s="174"/>
      <c r="AH219" s="175"/>
      <c r="AI219" s="176"/>
      <c r="AJ219" s="176"/>
      <c r="AK219" s="176"/>
      <c r="AL219" s="270"/>
      <c r="AM219" s="263" t="str">
        <f t="shared" si="637"/>
        <v/>
      </c>
      <c r="AN219" s="204" t="str">
        <f t="shared" si="638"/>
        <v/>
      </c>
      <c r="AO219" s="205" t="str">
        <f t="shared" si="639"/>
        <v/>
      </c>
      <c r="AP219" s="206" t="str">
        <f t="shared" si="640"/>
        <v/>
      </c>
      <c r="AQ219" s="206" t="str">
        <f t="shared" si="641"/>
        <v/>
      </c>
      <c r="AR219" s="207" t="str">
        <f t="shared" si="642"/>
        <v/>
      </c>
      <c r="AS219" s="208" t="str">
        <f t="shared" si="643"/>
        <v/>
      </c>
      <c r="AT219" s="208" t="str">
        <f t="shared" si="644"/>
        <v/>
      </c>
      <c r="AU219" s="208" t="str">
        <f t="shared" si="645"/>
        <v/>
      </c>
      <c r="AV219" s="255" t="str">
        <f t="shared" si="646"/>
        <v/>
      </c>
      <c r="AY219" s="448"/>
      <c r="AZ219" s="129" t="s">
        <v>17</v>
      </c>
      <c r="BA219" s="170"/>
      <c r="BB219" s="171"/>
      <c r="BC219" s="172"/>
      <c r="BD219" s="173"/>
      <c r="BE219" s="174"/>
      <c r="BF219" s="174"/>
      <c r="BG219" s="175"/>
      <c r="BH219" s="176"/>
      <c r="BI219" s="176"/>
      <c r="BJ219" s="176"/>
      <c r="BK219" s="270"/>
      <c r="BL219" s="263" t="str">
        <f t="shared" si="647"/>
        <v/>
      </c>
      <c r="BM219" s="204" t="str">
        <f t="shared" si="648"/>
        <v/>
      </c>
      <c r="BN219" s="205" t="str">
        <f t="shared" si="649"/>
        <v/>
      </c>
      <c r="BO219" s="206" t="str">
        <f t="shared" si="650"/>
        <v/>
      </c>
      <c r="BP219" s="206" t="str">
        <f t="shared" si="651"/>
        <v/>
      </c>
      <c r="BQ219" s="207" t="str">
        <f t="shared" si="652"/>
        <v/>
      </c>
      <c r="BR219" s="208" t="str">
        <f t="shared" si="653"/>
        <v/>
      </c>
      <c r="BS219" s="208" t="str">
        <f t="shared" si="654"/>
        <v/>
      </c>
      <c r="BT219" s="208" t="str">
        <f t="shared" si="655"/>
        <v/>
      </c>
      <c r="BU219" s="255" t="str">
        <f t="shared" si="656"/>
        <v/>
      </c>
      <c r="BX219" s="448"/>
      <c r="BY219" s="129" t="s">
        <v>17</v>
      </c>
      <c r="BZ219" s="170"/>
      <c r="CA219" s="171"/>
      <c r="CB219" s="172"/>
      <c r="CC219" s="173"/>
      <c r="CD219" s="174"/>
      <c r="CE219" s="174"/>
      <c r="CF219" s="175"/>
      <c r="CG219" s="176"/>
      <c r="CH219" s="176"/>
      <c r="CI219" s="176"/>
      <c r="CJ219" s="270"/>
      <c r="CK219" s="263" t="str">
        <f t="shared" si="657"/>
        <v/>
      </c>
      <c r="CL219" s="204" t="str">
        <f t="shared" si="658"/>
        <v/>
      </c>
      <c r="CM219" s="205" t="str">
        <f t="shared" si="659"/>
        <v/>
      </c>
      <c r="CN219" s="206" t="str">
        <f t="shared" si="660"/>
        <v/>
      </c>
      <c r="CO219" s="206" t="str">
        <f t="shared" si="661"/>
        <v/>
      </c>
      <c r="CP219" s="207" t="str">
        <f t="shared" si="662"/>
        <v/>
      </c>
      <c r="CQ219" s="208" t="str">
        <f t="shared" si="663"/>
        <v/>
      </c>
      <c r="CR219" s="208" t="str">
        <f t="shared" si="664"/>
        <v/>
      </c>
      <c r="CS219" s="208" t="str">
        <f t="shared" si="665"/>
        <v/>
      </c>
      <c r="CT219" s="255" t="str">
        <f t="shared" si="666"/>
        <v/>
      </c>
      <c r="CW219" s="451"/>
      <c r="CX219" s="129" t="s">
        <v>17</v>
      </c>
      <c r="CY219" s="170"/>
      <c r="CZ219" s="171"/>
      <c r="DA219" s="172"/>
      <c r="DB219" s="173"/>
      <c r="DC219" s="174"/>
      <c r="DD219" s="174"/>
      <c r="DE219" s="175"/>
      <c r="DF219" s="176"/>
      <c r="DG219" s="176"/>
      <c r="DH219" s="176"/>
      <c r="DI219" s="270"/>
      <c r="DJ219" s="263" t="str">
        <f t="shared" si="667"/>
        <v/>
      </c>
      <c r="DK219" s="204" t="str">
        <f t="shared" si="668"/>
        <v/>
      </c>
      <c r="DL219" s="205" t="str">
        <f t="shared" si="669"/>
        <v/>
      </c>
      <c r="DM219" s="206" t="str">
        <f t="shared" si="670"/>
        <v/>
      </c>
      <c r="DN219" s="206" t="str">
        <f t="shared" si="671"/>
        <v/>
      </c>
      <c r="DO219" s="207" t="str">
        <f t="shared" si="672"/>
        <v/>
      </c>
      <c r="DP219" s="208" t="str">
        <f t="shared" si="673"/>
        <v/>
      </c>
      <c r="DQ219" s="208" t="str">
        <f t="shared" si="674"/>
        <v/>
      </c>
      <c r="DR219" s="208" t="str">
        <f t="shared" si="675"/>
        <v/>
      </c>
      <c r="DS219" s="255" t="str">
        <f t="shared" si="676"/>
        <v/>
      </c>
      <c r="DV219" s="451"/>
      <c r="DW219" s="129" t="s">
        <v>17</v>
      </c>
      <c r="DX219" s="170"/>
      <c r="DY219" s="171"/>
      <c r="DZ219" s="172"/>
      <c r="EA219" s="173"/>
      <c r="EB219" s="174"/>
      <c r="EC219" s="174"/>
      <c r="ED219" s="175"/>
      <c r="EE219" s="176"/>
      <c r="EF219" s="176"/>
      <c r="EG219" s="176"/>
      <c r="EH219" s="270"/>
      <c r="EI219" s="263" t="str">
        <f t="shared" si="677"/>
        <v/>
      </c>
      <c r="EJ219" s="204" t="str">
        <f t="shared" si="678"/>
        <v/>
      </c>
      <c r="EK219" s="205" t="str">
        <f t="shared" si="679"/>
        <v/>
      </c>
      <c r="EL219" s="206" t="str">
        <f t="shared" si="680"/>
        <v/>
      </c>
      <c r="EM219" s="206" t="str">
        <f t="shared" si="681"/>
        <v/>
      </c>
      <c r="EN219" s="207" t="str">
        <f t="shared" si="682"/>
        <v/>
      </c>
      <c r="EO219" s="208" t="str">
        <f t="shared" si="683"/>
        <v/>
      </c>
      <c r="EP219" s="208" t="str">
        <f t="shared" si="684"/>
        <v/>
      </c>
      <c r="EQ219" s="208" t="str">
        <f t="shared" si="685"/>
        <v/>
      </c>
      <c r="ER219" s="255" t="str">
        <f t="shared" si="686"/>
        <v/>
      </c>
    </row>
    <row r="220" spans="1:148">
      <c r="A220" s="448"/>
      <c r="B220" s="130" t="s">
        <v>18</v>
      </c>
      <c r="C220" s="149"/>
      <c r="D220" s="150"/>
      <c r="E220" s="151"/>
      <c r="F220" s="152"/>
      <c r="G220" s="153"/>
      <c r="H220" s="153"/>
      <c r="I220" s="154"/>
      <c r="J220" s="155"/>
      <c r="K220" s="155"/>
      <c r="L220" s="155"/>
      <c r="M220" s="267"/>
      <c r="N220" s="260" t="str">
        <f t="shared" si="627"/>
        <v/>
      </c>
      <c r="O220" s="189" t="str">
        <f t="shared" si="628"/>
        <v/>
      </c>
      <c r="P220" s="190" t="str">
        <f t="shared" si="629"/>
        <v/>
      </c>
      <c r="Q220" s="191" t="str">
        <f t="shared" si="630"/>
        <v/>
      </c>
      <c r="R220" s="191" t="str">
        <f t="shared" si="631"/>
        <v/>
      </c>
      <c r="S220" s="192" t="str">
        <f t="shared" si="632"/>
        <v/>
      </c>
      <c r="T220" s="193" t="str">
        <f t="shared" si="633"/>
        <v/>
      </c>
      <c r="U220" s="193" t="str">
        <f t="shared" si="634"/>
        <v/>
      </c>
      <c r="V220" s="193" t="str">
        <f t="shared" si="635"/>
        <v/>
      </c>
      <c r="W220" s="252" t="str">
        <f t="shared" si="636"/>
        <v/>
      </c>
      <c r="Z220" s="448"/>
      <c r="AA220" s="130" t="s">
        <v>18</v>
      </c>
      <c r="AB220" s="149"/>
      <c r="AC220" s="150"/>
      <c r="AD220" s="151"/>
      <c r="AE220" s="152"/>
      <c r="AF220" s="153"/>
      <c r="AG220" s="153"/>
      <c r="AH220" s="154"/>
      <c r="AI220" s="155"/>
      <c r="AJ220" s="155"/>
      <c r="AK220" s="155"/>
      <c r="AL220" s="267"/>
      <c r="AM220" s="260" t="str">
        <f t="shared" si="637"/>
        <v/>
      </c>
      <c r="AN220" s="189" t="str">
        <f t="shared" si="638"/>
        <v/>
      </c>
      <c r="AO220" s="190" t="str">
        <f t="shared" si="639"/>
        <v/>
      </c>
      <c r="AP220" s="191" t="str">
        <f t="shared" si="640"/>
        <v/>
      </c>
      <c r="AQ220" s="191" t="str">
        <f t="shared" si="641"/>
        <v/>
      </c>
      <c r="AR220" s="192" t="str">
        <f t="shared" si="642"/>
        <v/>
      </c>
      <c r="AS220" s="193" t="str">
        <f t="shared" si="643"/>
        <v/>
      </c>
      <c r="AT220" s="193" t="str">
        <f t="shared" si="644"/>
        <v/>
      </c>
      <c r="AU220" s="193" t="str">
        <f t="shared" si="645"/>
        <v/>
      </c>
      <c r="AV220" s="252" t="str">
        <f t="shared" si="646"/>
        <v/>
      </c>
      <c r="AY220" s="448"/>
      <c r="AZ220" s="130" t="s">
        <v>18</v>
      </c>
      <c r="BA220" s="149"/>
      <c r="BB220" s="150"/>
      <c r="BC220" s="151"/>
      <c r="BD220" s="152"/>
      <c r="BE220" s="153"/>
      <c r="BF220" s="153"/>
      <c r="BG220" s="154"/>
      <c r="BH220" s="155"/>
      <c r="BI220" s="155"/>
      <c r="BJ220" s="155"/>
      <c r="BK220" s="267"/>
      <c r="BL220" s="260" t="str">
        <f t="shared" si="647"/>
        <v/>
      </c>
      <c r="BM220" s="189" t="str">
        <f t="shared" si="648"/>
        <v/>
      </c>
      <c r="BN220" s="190" t="str">
        <f t="shared" si="649"/>
        <v/>
      </c>
      <c r="BO220" s="191" t="str">
        <f t="shared" si="650"/>
        <v/>
      </c>
      <c r="BP220" s="191" t="str">
        <f t="shared" si="651"/>
        <v/>
      </c>
      <c r="BQ220" s="192" t="str">
        <f t="shared" si="652"/>
        <v/>
      </c>
      <c r="BR220" s="193" t="str">
        <f t="shared" si="653"/>
        <v/>
      </c>
      <c r="BS220" s="193" t="str">
        <f t="shared" si="654"/>
        <v/>
      </c>
      <c r="BT220" s="193" t="str">
        <f t="shared" si="655"/>
        <v/>
      </c>
      <c r="BU220" s="252" t="str">
        <f t="shared" si="656"/>
        <v/>
      </c>
      <c r="BX220" s="448"/>
      <c r="BY220" s="130" t="s">
        <v>18</v>
      </c>
      <c r="BZ220" s="149"/>
      <c r="CA220" s="150"/>
      <c r="CB220" s="151"/>
      <c r="CC220" s="152"/>
      <c r="CD220" s="153"/>
      <c r="CE220" s="153"/>
      <c r="CF220" s="154"/>
      <c r="CG220" s="155"/>
      <c r="CH220" s="155"/>
      <c r="CI220" s="155"/>
      <c r="CJ220" s="267"/>
      <c r="CK220" s="260" t="str">
        <f t="shared" si="657"/>
        <v/>
      </c>
      <c r="CL220" s="189" t="str">
        <f t="shared" si="658"/>
        <v/>
      </c>
      <c r="CM220" s="190" t="str">
        <f t="shared" si="659"/>
        <v/>
      </c>
      <c r="CN220" s="191" t="str">
        <f t="shared" si="660"/>
        <v/>
      </c>
      <c r="CO220" s="191" t="str">
        <f t="shared" si="661"/>
        <v/>
      </c>
      <c r="CP220" s="192" t="str">
        <f t="shared" si="662"/>
        <v/>
      </c>
      <c r="CQ220" s="193" t="str">
        <f t="shared" si="663"/>
        <v/>
      </c>
      <c r="CR220" s="193" t="str">
        <f t="shared" si="664"/>
        <v/>
      </c>
      <c r="CS220" s="193" t="str">
        <f t="shared" si="665"/>
        <v/>
      </c>
      <c r="CT220" s="252" t="str">
        <f t="shared" si="666"/>
        <v/>
      </c>
      <c r="CW220" s="451"/>
      <c r="CX220" s="130" t="s">
        <v>18</v>
      </c>
      <c r="CY220" s="149"/>
      <c r="CZ220" s="150"/>
      <c r="DA220" s="151"/>
      <c r="DB220" s="152"/>
      <c r="DC220" s="153"/>
      <c r="DD220" s="153"/>
      <c r="DE220" s="154"/>
      <c r="DF220" s="155"/>
      <c r="DG220" s="155"/>
      <c r="DH220" s="155"/>
      <c r="DI220" s="267"/>
      <c r="DJ220" s="260" t="str">
        <f t="shared" si="667"/>
        <v/>
      </c>
      <c r="DK220" s="189" t="str">
        <f t="shared" si="668"/>
        <v/>
      </c>
      <c r="DL220" s="190" t="str">
        <f t="shared" si="669"/>
        <v/>
      </c>
      <c r="DM220" s="191" t="str">
        <f t="shared" si="670"/>
        <v/>
      </c>
      <c r="DN220" s="191" t="str">
        <f t="shared" si="671"/>
        <v/>
      </c>
      <c r="DO220" s="192" t="str">
        <f t="shared" si="672"/>
        <v/>
      </c>
      <c r="DP220" s="193" t="str">
        <f t="shared" si="673"/>
        <v/>
      </c>
      <c r="DQ220" s="193" t="str">
        <f t="shared" si="674"/>
        <v/>
      </c>
      <c r="DR220" s="193" t="str">
        <f t="shared" si="675"/>
        <v/>
      </c>
      <c r="DS220" s="252" t="str">
        <f t="shared" si="676"/>
        <v/>
      </c>
      <c r="DV220" s="451"/>
      <c r="DW220" s="130" t="s">
        <v>18</v>
      </c>
      <c r="DX220" s="149"/>
      <c r="DY220" s="150"/>
      <c r="DZ220" s="151"/>
      <c r="EA220" s="152"/>
      <c r="EB220" s="153"/>
      <c r="EC220" s="153"/>
      <c r="ED220" s="154"/>
      <c r="EE220" s="155"/>
      <c r="EF220" s="155"/>
      <c r="EG220" s="155"/>
      <c r="EH220" s="267"/>
      <c r="EI220" s="260" t="str">
        <f t="shared" si="677"/>
        <v/>
      </c>
      <c r="EJ220" s="189" t="str">
        <f t="shared" si="678"/>
        <v/>
      </c>
      <c r="EK220" s="190" t="str">
        <f t="shared" si="679"/>
        <v/>
      </c>
      <c r="EL220" s="191" t="str">
        <f t="shared" si="680"/>
        <v/>
      </c>
      <c r="EM220" s="191" t="str">
        <f t="shared" si="681"/>
        <v/>
      </c>
      <c r="EN220" s="192" t="str">
        <f t="shared" si="682"/>
        <v/>
      </c>
      <c r="EO220" s="193" t="str">
        <f t="shared" si="683"/>
        <v/>
      </c>
      <c r="EP220" s="193" t="str">
        <f t="shared" si="684"/>
        <v/>
      </c>
      <c r="EQ220" s="193" t="str">
        <f t="shared" si="685"/>
        <v/>
      </c>
      <c r="ER220" s="252" t="str">
        <f t="shared" si="686"/>
        <v/>
      </c>
    </row>
    <row r="221" spans="1:148">
      <c r="A221" s="448"/>
      <c r="B221" s="131" t="s">
        <v>19</v>
      </c>
      <c r="C221" s="156"/>
      <c r="D221" s="157"/>
      <c r="E221" s="158"/>
      <c r="F221" s="159"/>
      <c r="G221" s="160"/>
      <c r="H221" s="160"/>
      <c r="I221" s="161"/>
      <c r="J221" s="162"/>
      <c r="K221" s="162"/>
      <c r="L221" s="162"/>
      <c r="M221" s="268"/>
      <c r="N221" s="261" t="str">
        <f t="shared" si="627"/>
        <v/>
      </c>
      <c r="O221" s="194" t="str">
        <f t="shared" si="628"/>
        <v/>
      </c>
      <c r="P221" s="195" t="str">
        <f t="shared" si="629"/>
        <v/>
      </c>
      <c r="Q221" s="196" t="str">
        <f t="shared" si="630"/>
        <v/>
      </c>
      <c r="R221" s="196" t="str">
        <f t="shared" si="631"/>
        <v/>
      </c>
      <c r="S221" s="197" t="str">
        <f t="shared" si="632"/>
        <v/>
      </c>
      <c r="T221" s="198" t="str">
        <f t="shared" si="633"/>
        <v/>
      </c>
      <c r="U221" s="198" t="str">
        <f t="shared" si="634"/>
        <v/>
      </c>
      <c r="V221" s="198" t="str">
        <f t="shared" si="635"/>
        <v/>
      </c>
      <c r="W221" s="253" t="str">
        <f t="shared" si="636"/>
        <v/>
      </c>
      <c r="Z221" s="448"/>
      <c r="AA221" s="131" t="s">
        <v>19</v>
      </c>
      <c r="AB221" s="156"/>
      <c r="AC221" s="157"/>
      <c r="AD221" s="158"/>
      <c r="AE221" s="159"/>
      <c r="AF221" s="160"/>
      <c r="AG221" s="160"/>
      <c r="AH221" s="161"/>
      <c r="AI221" s="162"/>
      <c r="AJ221" s="162"/>
      <c r="AK221" s="162"/>
      <c r="AL221" s="268"/>
      <c r="AM221" s="261" t="str">
        <f t="shared" si="637"/>
        <v/>
      </c>
      <c r="AN221" s="194" t="str">
        <f t="shared" si="638"/>
        <v/>
      </c>
      <c r="AO221" s="195" t="str">
        <f t="shared" si="639"/>
        <v/>
      </c>
      <c r="AP221" s="196" t="str">
        <f t="shared" si="640"/>
        <v/>
      </c>
      <c r="AQ221" s="196" t="str">
        <f t="shared" si="641"/>
        <v/>
      </c>
      <c r="AR221" s="197" t="str">
        <f t="shared" si="642"/>
        <v/>
      </c>
      <c r="AS221" s="198" t="str">
        <f t="shared" si="643"/>
        <v/>
      </c>
      <c r="AT221" s="198" t="str">
        <f t="shared" si="644"/>
        <v/>
      </c>
      <c r="AU221" s="198" t="str">
        <f t="shared" si="645"/>
        <v/>
      </c>
      <c r="AV221" s="253" t="str">
        <f t="shared" si="646"/>
        <v/>
      </c>
      <c r="AY221" s="448"/>
      <c r="AZ221" s="131" t="s">
        <v>19</v>
      </c>
      <c r="BA221" s="156"/>
      <c r="BB221" s="157"/>
      <c r="BC221" s="158"/>
      <c r="BD221" s="159"/>
      <c r="BE221" s="160"/>
      <c r="BF221" s="160"/>
      <c r="BG221" s="161"/>
      <c r="BH221" s="162"/>
      <c r="BI221" s="162"/>
      <c r="BJ221" s="162"/>
      <c r="BK221" s="268"/>
      <c r="BL221" s="261" t="str">
        <f t="shared" si="647"/>
        <v/>
      </c>
      <c r="BM221" s="194" t="str">
        <f t="shared" si="648"/>
        <v/>
      </c>
      <c r="BN221" s="195" t="str">
        <f t="shared" si="649"/>
        <v/>
      </c>
      <c r="BO221" s="196" t="str">
        <f t="shared" si="650"/>
        <v/>
      </c>
      <c r="BP221" s="196" t="str">
        <f t="shared" si="651"/>
        <v/>
      </c>
      <c r="BQ221" s="197" t="str">
        <f t="shared" si="652"/>
        <v/>
      </c>
      <c r="BR221" s="198" t="str">
        <f t="shared" si="653"/>
        <v/>
      </c>
      <c r="BS221" s="198" t="str">
        <f t="shared" si="654"/>
        <v/>
      </c>
      <c r="BT221" s="198" t="str">
        <f t="shared" si="655"/>
        <v/>
      </c>
      <c r="BU221" s="253" t="str">
        <f t="shared" si="656"/>
        <v/>
      </c>
      <c r="BX221" s="448"/>
      <c r="BY221" s="131" t="s">
        <v>19</v>
      </c>
      <c r="BZ221" s="156"/>
      <c r="CA221" s="157"/>
      <c r="CB221" s="158"/>
      <c r="CC221" s="159"/>
      <c r="CD221" s="160"/>
      <c r="CE221" s="160"/>
      <c r="CF221" s="161"/>
      <c r="CG221" s="162"/>
      <c r="CH221" s="162"/>
      <c r="CI221" s="162"/>
      <c r="CJ221" s="268"/>
      <c r="CK221" s="261" t="str">
        <f t="shared" si="657"/>
        <v/>
      </c>
      <c r="CL221" s="194" t="str">
        <f t="shared" si="658"/>
        <v/>
      </c>
      <c r="CM221" s="195" t="str">
        <f t="shared" si="659"/>
        <v/>
      </c>
      <c r="CN221" s="196" t="str">
        <f t="shared" si="660"/>
        <v/>
      </c>
      <c r="CO221" s="196" t="str">
        <f t="shared" si="661"/>
        <v/>
      </c>
      <c r="CP221" s="197" t="str">
        <f t="shared" si="662"/>
        <v/>
      </c>
      <c r="CQ221" s="198" t="str">
        <f t="shared" si="663"/>
        <v/>
      </c>
      <c r="CR221" s="198" t="str">
        <f t="shared" si="664"/>
        <v/>
      </c>
      <c r="CS221" s="198" t="str">
        <f t="shared" si="665"/>
        <v/>
      </c>
      <c r="CT221" s="253" t="str">
        <f t="shared" si="666"/>
        <v/>
      </c>
      <c r="CW221" s="451"/>
      <c r="CX221" s="131" t="s">
        <v>19</v>
      </c>
      <c r="CY221" s="156"/>
      <c r="CZ221" s="157"/>
      <c r="DA221" s="158"/>
      <c r="DB221" s="159"/>
      <c r="DC221" s="160"/>
      <c r="DD221" s="160"/>
      <c r="DE221" s="161"/>
      <c r="DF221" s="162"/>
      <c r="DG221" s="162"/>
      <c r="DH221" s="162"/>
      <c r="DI221" s="268"/>
      <c r="DJ221" s="261" t="str">
        <f t="shared" si="667"/>
        <v/>
      </c>
      <c r="DK221" s="194" t="str">
        <f t="shared" si="668"/>
        <v/>
      </c>
      <c r="DL221" s="195" t="str">
        <f t="shared" si="669"/>
        <v/>
      </c>
      <c r="DM221" s="196" t="str">
        <f t="shared" si="670"/>
        <v/>
      </c>
      <c r="DN221" s="196" t="str">
        <f t="shared" si="671"/>
        <v/>
      </c>
      <c r="DO221" s="197" t="str">
        <f t="shared" si="672"/>
        <v/>
      </c>
      <c r="DP221" s="198" t="str">
        <f t="shared" si="673"/>
        <v/>
      </c>
      <c r="DQ221" s="198" t="str">
        <f t="shared" si="674"/>
        <v/>
      </c>
      <c r="DR221" s="198" t="str">
        <f t="shared" si="675"/>
        <v/>
      </c>
      <c r="DS221" s="253" t="str">
        <f t="shared" si="676"/>
        <v/>
      </c>
      <c r="DV221" s="451"/>
      <c r="DW221" s="131" t="s">
        <v>19</v>
      </c>
      <c r="DX221" s="156"/>
      <c r="DY221" s="157"/>
      <c r="DZ221" s="158"/>
      <c r="EA221" s="159"/>
      <c r="EB221" s="160"/>
      <c r="EC221" s="160"/>
      <c r="ED221" s="161"/>
      <c r="EE221" s="162"/>
      <c r="EF221" s="162"/>
      <c r="EG221" s="162"/>
      <c r="EH221" s="268"/>
      <c r="EI221" s="261" t="str">
        <f t="shared" si="677"/>
        <v/>
      </c>
      <c r="EJ221" s="194" t="str">
        <f t="shared" si="678"/>
        <v/>
      </c>
      <c r="EK221" s="195" t="str">
        <f t="shared" si="679"/>
        <v/>
      </c>
      <c r="EL221" s="196" t="str">
        <f t="shared" si="680"/>
        <v/>
      </c>
      <c r="EM221" s="196" t="str">
        <f t="shared" si="681"/>
        <v/>
      </c>
      <c r="EN221" s="197" t="str">
        <f t="shared" si="682"/>
        <v/>
      </c>
      <c r="EO221" s="198" t="str">
        <f t="shared" si="683"/>
        <v/>
      </c>
      <c r="EP221" s="198" t="str">
        <f t="shared" si="684"/>
        <v/>
      </c>
      <c r="EQ221" s="198" t="str">
        <f t="shared" si="685"/>
        <v/>
      </c>
      <c r="ER221" s="253" t="str">
        <f t="shared" si="686"/>
        <v/>
      </c>
    </row>
    <row r="222" spans="1:148">
      <c r="A222" s="448"/>
      <c r="B222" s="132" t="s">
        <v>20</v>
      </c>
      <c r="C222" s="163" t="str">
        <f t="shared" ref="C222:M222" si="693">IF(COUNT(C219:C221)=0,"",SUM(C219:C221))</f>
        <v/>
      </c>
      <c r="D222" s="164" t="str">
        <f t="shared" si="693"/>
        <v/>
      </c>
      <c r="E222" s="165" t="str">
        <f t="shared" si="693"/>
        <v/>
      </c>
      <c r="F222" s="166" t="str">
        <f t="shared" si="693"/>
        <v/>
      </c>
      <c r="G222" s="167" t="str">
        <f t="shared" si="693"/>
        <v/>
      </c>
      <c r="H222" s="167" t="str">
        <f t="shared" si="693"/>
        <v/>
      </c>
      <c r="I222" s="168" t="str">
        <f t="shared" si="693"/>
        <v/>
      </c>
      <c r="J222" s="169" t="str">
        <f t="shared" si="693"/>
        <v/>
      </c>
      <c r="K222" s="169" t="str">
        <f t="shared" si="693"/>
        <v/>
      </c>
      <c r="L222" s="169" t="str">
        <f t="shared" si="693"/>
        <v/>
      </c>
      <c r="M222" s="269" t="str">
        <f t="shared" si="693"/>
        <v/>
      </c>
      <c r="N222" s="262" t="str">
        <f t="shared" si="627"/>
        <v/>
      </c>
      <c r="O222" s="199" t="str">
        <f t="shared" si="628"/>
        <v/>
      </c>
      <c r="P222" s="200" t="str">
        <f t="shared" si="629"/>
        <v/>
      </c>
      <c r="Q222" s="201" t="str">
        <f t="shared" si="630"/>
        <v/>
      </c>
      <c r="R222" s="201" t="str">
        <f t="shared" si="631"/>
        <v/>
      </c>
      <c r="S222" s="202" t="str">
        <f t="shared" si="632"/>
        <v/>
      </c>
      <c r="T222" s="203" t="str">
        <f t="shared" si="633"/>
        <v/>
      </c>
      <c r="U222" s="203" t="str">
        <f t="shared" si="634"/>
        <v/>
      </c>
      <c r="V222" s="203" t="str">
        <f t="shared" si="635"/>
        <v/>
      </c>
      <c r="W222" s="254" t="str">
        <f t="shared" si="636"/>
        <v/>
      </c>
      <c r="Z222" s="448"/>
      <c r="AA222" s="132" t="s">
        <v>20</v>
      </c>
      <c r="AB222" s="163" t="str">
        <f t="shared" ref="AB222:AL222" si="694">IF(COUNT(AB219:AB221)=0,"",SUM(AB219:AB221))</f>
        <v/>
      </c>
      <c r="AC222" s="164" t="str">
        <f t="shared" si="694"/>
        <v/>
      </c>
      <c r="AD222" s="165" t="str">
        <f t="shared" si="694"/>
        <v/>
      </c>
      <c r="AE222" s="166" t="str">
        <f t="shared" si="694"/>
        <v/>
      </c>
      <c r="AF222" s="167" t="str">
        <f t="shared" si="694"/>
        <v/>
      </c>
      <c r="AG222" s="167" t="str">
        <f t="shared" si="694"/>
        <v/>
      </c>
      <c r="AH222" s="168" t="str">
        <f t="shared" si="694"/>
        <v/>
      </c>
      <c r="AI222" s="169" t="str">
        <f t="shared" si="694"/>
        <v/>
      </c>
      <c r="AJ222" s="169" t="str">
        <f t="shared" si="694"/>
        <v/>
      </c>
      <c r="AK222" s="169" t="str">
        <f t="shared" si="694"/>
        <v/>
      </c>
      <c r="AL222" s="269" t="str">
        <f t="shared" si="694"/>
        <v/>
      </c>
      <c r="AM222" s="262" t="str">
        <f t="shared" si="637"/>
        <v/>
      </c>
      <c r="AN222" s="199" t="str">
        <f t="shared" si="638"/>
        <v/>
      </c>
      <c r="AO222" s="200" t="str">
        <f t="shared" si="639"/>
        <v/>
      </c>
      <c r="AP222" s="201" t="str">
        <f t="shared" si="640"/>
        <v/>
      </c>
      <c r="AQ222" s="201" t="str">
        <f t="shared" si="641"/>
        <v/>
      </c>
      <c r="AR222" s="202" t="str">
        <f t="shared" si="642"/>
        <v/>
      </c>
      <c r="AS222" s="203" t="str">
        <f t="shared" si="643"/>
        <v/>
      </c>
      <c r="AT222" s="203" t="str">
        <f t="shared" si="644"/>
        <v/>
      </c>
      <c r="AU222" s="203" t="str">
        <f t="shared" si="645"/>
        <v/>
      </c>
      <c r="AV222" s="254" t="str">
        <f t="shared" si="646"/>
        <v/>
      </c>
      <c r="AY222" s="448"/>
      <c r="AZ222" s="132" t="s">
        <v>20</v>
      </c>
      <c r="BA222" s="163" t="str">
        <f t="shared" ref="BA222:BK222" si="695">IF(COUNT(BA219:BA221)=0,"",SUM(BA219:BA221))</f>
        <v/>
      </c>
      <c r="BB222" s="164" t="str">
        <f t="shared" si="695"/>
        <v/>
      </c>
      <c r="BC222" s="165" t="str">
        <f t="shared" si="695"/>
        <v/>
      </c>
      <c r="BD222" s="166" t="str">
        <f t="shared" si="695"/>
        <v/>
      </c>
      <c r="BE222" s="167" t="str">
        <f t="shared" si="695"/>
        <v/>
      </c>
      <c r="BF222" s="167" t="str">
        <f t="shared" si="695"/>
        <v/>
      </c>
      <c r="BG222" s="168" t="str">
        <f t="shared" si="695"/>
        <v/>
      </c>
      <c r="BH222" s="169" t="str">
        <f t="shared" si="695"/>
        <v/>
      </c>
      <c r="BI222" s="169" t="str">
        <f t="shared" si="695"/>
        <v/>
      </c>
      <c r="BJ222" s="169" t="str">
        <f t="shared" si="695"/>
        <v/>
      </c>
      <c r="BK222" s="269" t="str">
        <f t="shared" si="695"/>
        <v/>
      </c>
      <c r="BL222" s="262" t="str">
        <f t="shared" si="647"/>
        <v/>
      </c>
      <c r="BM222" s="199" t="str">
        <f t="shared" si="648"/>
        <v/>
      </c>
      <c r="BN222" s="200" t="str">
        <f t="shared" si="649"/>
        <v/>
      </c>
      <c r="BO222" s="201" t="str">
        <f t="shared" si="650"/>
        <v/>
      </c>
      <c r="BP222" s="201" t="str">
        <f t="shared" si="651"/>
        <v/>
      </c>
      <c r="BQ222" s="202" t="str">
        <f t="shared" si="652"/>
        <v/>
      </c>
      <c r="BR222" s="203" t="str">
        <f t="shared" si="653"/>
        <v/>
      </c>
      <c r="BS222" s="203" t="str">
        <f t="shared" si="654"/>
        <v/>
      </c>
      <c r="BT222" s="203" t="str">
        <f t="shared" si="655"/>
        <v/>
      </c>
      <c r="BU222" s="254" t="str">
        <f t="shared" si="656"/>
        <v/>
      </c>
      <c r="BX222" s="448"/>
      <c r="BY222" s="132" t="s">
        <v>20</v>
      </c>
      <c r="BZ222" s="163" t="str">
        <f t="shared" ref="BZ222:CJ222" si="696">IF(COUNT(BZ219:BZ221)=0,"",SUM(BZ219:BZ221))</f>
        <v/>
      </c>
      <c r="CA222" s="164" t="str">
        <f t="shared" si="696"/>
        <v/>
      </c>
      <c r="CB222" s="165" t="str">
        <f t="shared" si="696"/>
        <v/>
      </c>
      <c r="CC222" s="166" t="str">
        <f t="shared" si="696"/>
        <v/>
      </c>
      <c r="CD222" s="167" t="str">
        <f t="shared" si="696"/>
        <v/>
      </c>
      <c r="CE222" s="167" t="str">
        <f t="shared" si="696"/>
        <v/>
      </c>
      <c r="CF222" s="168" t="str">
        <f t="shared" si="696"/>
        <v/>
      </c>
      <c r="CG222" s="169" t="str">
        <f t="shared" si="696"/>
        <v/>
      </c>
      <c r="CH222" s="169" t="str">
        <f t="shared" si="696"/>
        <v/>
      </c>
      <c r="CI222" s="169" t="str">
        <f t="shared" si="696"/>
        <v/>
      </c>
      <c r="CJ222" s="269" t="str">
        <f t="shared" si="696"/>
        <v/>
      </c>
      <c r="CK222" s="262" t="str">
        <f t="shared" si="657"/>
        <v/>
      </c>
      <c r="CL222" s="199" t="str">
        <f t="shared" si="658"/>
        <v/>
      </c>
      <c r="CM222" s="200" t="str">
        <f t="shared" si="659"/>
        <v/>
      </c>
      <c r="CN222" s="201" t="str">
        <f t="shared" si="660"/>
        <v/>
      </c>
      <c r="CO222" s="201" t="str">
        <f t="shared" si="661"/>
        <v/>
      </c>
      <c r="CP222" s="202" t="str">
        <f t="shared" si="662"/>
        <v/>
      </c>
      <c r="CQ222" s="203" t="str">
        <f t="shared" si="663"/>
        <v/>
      </c>
      <c r="CR222" s="203" t="str">
        <f t="shared" si="664"/>
        <v/>
      </c>
      <c r="CS222" s="203" t="str">
        <f t="shared" si="665"/>
        <v/>
      </c>
      <c r="CT222" s="254" t="str">
        <f t="shared" si="666"/>
        <v/>
      </c>
      <c r="CW222" s="451"/>
      <c r="CX222" s="132" t="s">
        <v>20</v>
      </c>
      <c r="CY222" s="163" t="str">
        <f t="shared" ref="CY222:DI222" si="697">IF(COUNT(CY219:CY221)=0,"",SUM(CY219:CY221))</f>
        <v/>
      </c>
      <c r="CZ222" s="164" t="str">
        <f t="shared" si="697"/>
        <v/>
      </c>
      <c r="DA222" s="165" t="str">
        <f t="shared" si="697"/>
        <v/>
      </c>
      <c r="DB222" s="166" t="str">
        <f t="shared" si="697"/>
        <v/>
      </c>
      <c r="DC222" s="167" t="str">
        <f t="shared" si="697"/>
        <v/>
      </c>
      <c r="DD222" s="167" t="str">
        <f t="shared" si="697"/>
        <v/>
      </c>
      <c r="DE222" s="168" t="str">
        <f t="shared" si="697"/>
        <v/>
      </c>
      <c r="DF222" s="169" t="str">
        <f t="shared" si="697"/>
        <v/>
      </c>
      <c r="DG222" s="169" t="str">
        <f t="shared" si="697"/>
        <v/>
      </c>
      <c r="DH222" s="169" t="str">
        <f t="shared" si="697"/>
        <v/>
      </c>
      <c r="DI222" s="269" t="str">
        <f t="shared" si="697"/>
        <v/>
      </c>
      <c r="DJ222" s="262" t="str">
        <f t="shared" si="667"/>
        <v/>
      </c>
      <c r="DK222" s="199" t="str">
        <f t="shared" si="668"/>
        <v/>
      </c>
      <c r="DL222" s="200" t="str">
        <f t="shared" si="669"/>
        <v/>
      </c>
      <c r="DM222" s="201" t="str">
        <f t="shared" si="670"/>
        <v/>
      </c>
      <c r="DN222" s="201" t="str">
        <f t="shared" si="671"/>
        <v/>
      </c>
      <c r="DO222" s="202" t="str">
        <f t="shared" si="672"/>
        <v/>
      </c>
      <c r="DP222" s="203" t="str">
        <f t="shared" si="673"/>
        <v/>
      </c>
      <c r="DQ222" s="203" t="str">
        <f t="shared" si="674"/>
        <v/>
      </c>
      <c r="DR222" s="203" t="str">
        <f t="shared" si="675"/>
        <v/>
      </c>
      <c r="DS222" s="254" t="str">
        <f t="shared" si="676"/>
        <v/>
      </c>
      <c r="DV222" s="451"/>
      <c r="DW222" s="132" t="s">
        <v>20</v>
      </c>
      <c r="DX222" s="163" t="str">
        <f t="shared" ref="DX222:EH222" si="698">IF(COUNT(DX219:DX221)=0,"",SUM(DX219:DX221))</f>
        <v/>
      </c>
      <c r="DY222" s="164" t="str">
        <f t="shared" si="698"/>
        <v/>
      </c>
      <c r="DZ222" s="165" t="str">
        <f t="shared" si="698"/>
        <v/>
      </c>
      <c r="EA222" s="166" t="str">
        <f t="shared" si="698"/>
        <v/>
      </c>
      <c r="EB222" s="167" t="str">
        <f t="shared" si="698"/>
        <v/>
      </c>
      <c r="EC222" s="167" t="str">
        <f t="shared" si="698"/>
        <v/>
      </c>
      <c r="ED222" s="168" t="str">
        <f t="shared" si="698"/>
        <v/>
      </c>
      <c r="EE222" s="169" t="str">
        <f t="shared" si="698"/>
        <v/>
      </c>
      <c r="EF222" s="169" t="str">
        <f t="shared" si="698"/>
        <v/>
      </c>
      <c r="EG222" s="169" t="str">
        <f t="shared" si="698"/>
        <v/>
      </c>
      <c r="EH222" s="269" t="str">
        <f t="shared" si="698"/>
        <v/>
      </c>
      <c r="EI222" s="262" t="str">
        <f t="shared" si="677"/>
        <v/>
      </c>
      <c r="EJ222" s="199" t="str">
        <f t="shared" si="678"/>
        <v/>
      </c>
      <c r="EK222" s="200" t="str">
        <f t="shared" si="679"/>
        <v/>
      </c>
      <c r="EL222" s="201" t="str">
        <f t="shared" si="680"/>
        <v/>
      </c>
      <c r="EM222" s="201" t="str">
        <f t="shared" si="681"/>
        <v/>
      </c>
      <c r="EN222" s="202" t="str">
        <f t="shared" si="682"/>
        <v/>
      </c>
      <c r="EO222" s="203" t="str">
        <f t="shared" si="683"/>
        <v/>
      </c>
      <c r="EP222" s="203" t="str">
        <f t="shared" si="684"/>
        <v/>
      </c>
      <c r="EQ222" s="203" t="str">
        <f t="shared" si="685"/>
        <v/>
      </c>
      <c r="ER222" s="254" t="str">
        <f t="shared" si="686"/>
        <v/>
      </c>
    </row>
    <row r="223" spans="1:148">
      <c r="A223" s="448"/>
      <c r="B223" s="129" t="s">
        <v>21</v>
      </c>
      <c r="C223" s="170"/>
      <c r="D223" s="171"/>
      <c r="E223" s="172"/>
      <c r="F223" s="173"/>
      <c r="G223" s="174"/>
      <c r="H223" s="174"/>
      <c r="I223" s="175"/>
      <c r="J223" s="176"/>
      <c r="K223" s="176"/>
      <c r="L223" s="176"/>
      <c r="M223" s="270"/>
      <c r="N223" s="263" t="str">
        <f t="shared" si="627"/>
        <v/>
      </c>
      <c r="O223" s="204" t="str">
        <f t="shared" si="628"/>
        <v/>
      </c>
      <c r="P223" s="205" t="str">
        <f t="shared" si="629"/>
        <v/>
      </c>
      <c r="Q223" s="206" t="str">
        <f t="shared" si="630"/>
        <v/>
      </c>
      <c r="R223" s="206" t="str">
        <f t="shared" si="631"/>
        <v/>
      </c>
      <c r="S223" s="207" t="str">
        <f t="shared" si="632"/>
        <v/>
      </c>
      <c r="T223" s="208" t="str">
        <f t="shared" si="633"/>
        <v/>
      </c>
      <c r="U223" s="208" t="str">
        <f t="shared" si="634"/>
        <v/>
      </c>
      <c r="V223" s="208" t="str">
        <f t="shared" si="635"/>
        <v/>
      </c>
      <c r="W223" s="255" t="str">
        <f t="shared" si="636"/>
        <v/>
      </c>
      <c r="Z223" s="448"/>
      <c r="AA223" s="129" t="s">
        <v>21</v>
      </c>
      <c r="AB223" s="170"/>
      <c r="AC223" s="171"/>
      <c r="AD223" s="172"/>
      <c r="AE223" s="173"/>
      <c r="AF223" s="174"/>
      <c r="AG223" s="174"/>
      <c r="AH223" s="175"/>
      <c r="AI223" s="176"/>
      <c r="AJ223" s="176"/>
      <c r="AK223" s="176"/>
      <c r="AL223" s="270"/>
      <c r="AM223" s="263" t="str">
        <f t="shared" si="637"/>
        <v/>
      </c>
      <c r="AN223" s="204" t="str">
        <f t="shared" si="638"/>
        <v/>
      </c>
      <c r="AO223" s="205" t="str">
        <f t="shared" si="639"/>
        <v/>
      </c>
      <c r="AP223" s="206" t="str">
        <f t="shared" si="640"/>
        <v/>
      </c>
      <c r="AQ223" s="206" t="str">
        <f t="shared" si="641"/>
        <v/>
      </c>
      <c r="AR223" s="207" t="str">
        <f t="shared" si="642"/>
        <v/>
      </c>
      <c r="AS223" s="208" t="str">
        <f t="shared" si="643"/>
        <v/>
      </c>
      <c r="AT223" s="208" t="str">
        <f t="shared" si="644"/>
        <v/>
      </c>
      <c r="AU223" s="208" t="str">
        <f t="shared" si="645"/>
        <v/>
      </c>
      <c r="AV223" s="255" t="str">
        <f t="shared" si="646"/>
        <v/>
      </c>
      <c r="AY223" s="448"/>
      <c r="AZ223" s="129" t="s">
        <v>21</v>
      </c>
      <c r="BA223" s="170"/>
      <c r="BB223" s="171"/>
      <c r="BC223" s="172"/>
      <c r="BD223" s="173"/>
      <c r="BE223" s="174"/>
      <c r="BF223" s="174"/>
      <c r="BG223" s="175"/>
      <c r="BH223" s="176"/>
      <c r="BI223" s="176"/>
      <c r="BJ223" s="176"/>
      <c r="BK223" s="270"/>
      <c r="BL223" s="263" t="str">
        <f t="shared" si="647"/>
        <v/>
      </c>
      <c r="BM223" s="204" t="str">
        <f t="shared" si="648"/>
        <v/>
      </c>
      <c r="BN223" s="205" t="str">
        <f t="shared" si="649"/>
        <v/>
      </c>
      <c r="BO223" s="206" t="str">
        <f t="shared" si="650"/>
        <v/>
      </c>
      <c r="BP223" s="206" t="str">
        <f t="shared" si="651"/>
        <v/>
      </c>
      <c r="BQ223" s="207" t="str">
        <f t="shared" si="652"/>
        <v/>
      </c>
      <c r="BR223" s="208" t="str">
        <f t="shared" si="653"/>
        <v/>
      </c>
      <c r="BS223" s="208" t="str">
        <f t="shared" si="654"/>
        <v/>
      </c>
      <c r="BT223" s="208" t="str">
        <f t="shared" si="655"/>
        <v/>
      </c>
      <c r="BU223" s="255" t="str">
        <f t="shared" si="656"/>
        <v/>
      </c>
      <c r="BX223" s="448"/>
      <c r="BY223" s="129" t="s">
        <v>21</v>
      </c>
      <c r="BZ223" s="170"/>
      <c r="CA223" s="171"/>
      <c r="CB223" s="172"/>
      <c r="CC223" s="173"/>
      <c r="CD223" s="174"/>
      <c r="CE223" s="174"/>
      <c r="CF223" s="175"/>
      <c r="CG223" s="176"/>
      <c r="CH223" s="176"/>
      <c r="CI223" s="176"/>
      <c r="CJ223" s="270"/>
      <c r="CK223" s="263" t="str">
        <f t="shared" si="657"/>
        <v/>
      </c>
      <c r="CL223" s="204" t="str">
        <f t="shared" si="658"/>
        <v/>
      </c>
      <c r="CM223" s="205" t="str">
        <f t="shared" si="659"/>
        <v/>
      </c>
      <c r="CN223" s="206" t="str">
        <f t="shared" si="660"/>
        <v/>
      </c>
      <c r="CO223" s="206" t="str">
        <f t="shared" si="661"/>
        <v/>
      </c>
      <c r="CP223" s="207" t="str">
        <f t="shared" si="662"/>
        <v/>
      </c>
      <c r="CQ223" s="208" t="str">
        <f t="shared" si="663"/>
        <v/>
      </c>
      <c r="CR223" s="208" t="str">
        <f t="shared" si="664"/>
        <v/>
      </c>
      <c r="CS223" s="208" t="str">
        <f t="shared" si="665"/>
        <v/>
      </c>
      <c r="CT223" s="255" t="str">
        <f t="shared" si="666"/>
        <v/>
      </c>
      <c r="CW223" s="451"/>
      <c r="CX223" s="129" t="s">
        <v>21</v>
      </c>
      <c r="CY223" s="170"/>
      <c r="CZ223" s="171"/>
      <c r="DA223" s="172"/>
      <c r="DB223" s="173"/>
      <c r="DC223" s="174"/>
      <c r="DD223" s="174"/>
      <c r="DE223" s="175"/>
      <c r="DF223" s="176"/>
      <c r="DG223" s="176"/>
      <c r="DH223" s="176"/>
      <c r="DI223" s="270"/>
      <c r="DJ223" s="263" t="str">
        <f t="shared" si="667"/>
        <v/>
      </c>
      <c r="DK223" s="204" t="str">
        <f t="shared" si="668"/>
        <v/>
      </c>
      <c r="DL223" s="205" t="str">
        <f t="shared" si="669"/>
        <v/>
      </c>
      <c r="DM223" s="206" t="str">
        <f t="shared" si="670"/>
        <v/>
      </c>
      <c r="DN223" s="206" t="str">
        <f t="shared" si="671"/>
        <v/>
      </c>
      <c r="DO223" s="207" t="str">
        <f t="shared" si="672"/>
        <v/>
      </c>
      <c r="DP223" s="208" t="str">
        <f t="shared" si="673"/>
        <v/>
      </c>
      <c r="DQ223" s="208" t="str">
        <f t="shared" si="674"/>
        <v/>
      </c>
      <c r="DR223" s="208" t="str">
        <f t="shared" si="675"/>
        <v/>
      </c>
      <c r="DS223" s="255" t="str">
        <f t="shared" si="676"/>
        <v/>
      </c>
      <c r="DV223" s="451"/>
      <c r="DW223" s="129" t="s">
        <v>21</v>
      </c>
      <c r="DX223" s="170"/>
      <c r="DY223" s="171"/>
      <c r="DZ223" s="172"/>
      <c r="EA223" s="173"/>
      <c r="EB223" s="174"/>
      <c r="EC223" s="174"/>
      <c r="ED223" s="175"/>
      <c r="EE223" s="176"/>
      <c r="EF223" s="176"/>
      <c r="EG223" s="176"/>
      <c r="EH223" s="270"/>
      <c r="EI223" s="263" t="str">
        <f t="shared" si="677"/>
        <v/>
      </c>
      <c r="EJ223" s="204" t="str">
        <f t="shared" si="678"/>
        <v/>
      </c>
      <c r="EK223" s="205" t="str">
        <f t="shared" si="679"/>
        <v/>
      </c>
      <c r="EL223" s="206" t="str">
        <f t="shared" si="680"/>
        <v/>
      </c>
      <c r="EM223" s="206" t="str">
        <f t="shared" si="681"/>
        <v/>
      </c>
      <c r="EN223" s="207" t="str">
        <f t="shared" si="682"/>
        <v/>
      </c>
      <c r="EO223" s="208" t="str">
        <f t="shared" si="683"/>
        <v/>
      </c>
      <c r="EP223" s="208" t="str">
        <f t="shared" si="684"/>
        <v/>
      </c>
      <c r="EQ223" s="208" t="str">
        <f t="shared" si="685"/>
        <v/>
      </c>
      <c r="ER223" s="255" t="str">
        <f t="shared" si="686"/>
        <v/>
      </c>
    </row>
    <row r="224" spans="1:148">
      <c r="A224" s="448"/>
      <c r="B224" s="130" t="s">
        <v>22</v>
      </c>
      <c r="C224" s="149"/>
      <c r="D224" s="150"/>
      <c r="E224" s="151"/>
      <c r="F224" s="152"/>
      <c r="G224" s="153"/>
      <c r="H224" s="153"/>
      <c r="I224" s="154"/>
      <c r="J224" s="155"/>
      <c r="K224" s="155"/>
      <c r="L224" s="155"/>
      <c r="M224" s="267"/>
      <c r="N224" s="260" t="str">
        <f t="shared" si="627"/>
        <v/>
      </c>
      <c r="O224" s="189" t="str">
        <f t="shared" si="628"/>
        <v/>
      </c>
      <c r="P224" s="190" t="str">
        <f t="shared" si="629"/>
        <v/>
      </c>
      <c r="Q224" s="191" t="str">
        <f t="shared" si="630"/>
        <v/>
      </c>
      <c r="R224" s="191" t="str">
        <f t="shared" si="631"/>
        <v/>
      </c>
      <c r="S224" s="192" t="str">
        <f t="shared" si="632"/>
        <v/>
      </c>
      <c r="T224" s="193" t="str">
        <f t="shared" si="633"/>
        <v/>
      </c>
      <c r="U224" s="193" t="str">
        <f t="shared" si="634"/>
        <v/>
      </c>
      <c r="V224" s="193" t="str">
        <f t="shared" si="635"/>
        <v/>
      </c>
      <c r="W224" s="252" t="str">
        <f t="shared" si="636"/>
        <v/>
      </c>
      <c r="Z224" s="448"/>
      <c r="AA224" s="130" t="s">
        <v>22</v>
      </c>
      <c r="AB224" s="149"/>
      <c r="AC224" s="150"/>
      <c r="AD224" s="151"/>
      <c r="AE224" s="152"/>
      <c r="AF224" s="153"/>
      <c r="AG224" s="153"/>
      <c r="AH224" s="154"/>
      <c r="AI224" s="155"/>
      <c r="AJ224" s="155"/>
      <c r="AK224" s="155"/>
      <c r="AL224" s="267"/>
      <c r="AM224" s="260" t="str">
        <f t="shared" si="637"/>
        <v/>
      </c>
      <c r="AN224" s="189" t="str">
        <f t="shared" si="638"/>
        <v/>
      </c>
      <c r="AO224" s="190" t="str">
        <f t="shared" si="639"/>
        <v/>
      </c>
      <c r="AP224" s="191" t="str">
        <f t="shared" si="640"/>
        <v/>
      </c>
      <c r="AQ224" s="191" t="str">
        <f t="shared" si="641"/>
        <v/>
      </c>
      <c r="AR224" s="192" t="str">
        <f t="shared" si="642"/>
        <v/>
      </c>
      <c r="AS224" s="193" t="str">
        <f t="shared" si="643"/>
        <v/>
      </c>
      <c r="AT224" s="193" t="str">
        <f t="shared" si="644"/>
        <v/>
      </c>
      <c r="AU224" s="193" t="str">
        <f t="shared" si="645"/>
        <v/>
      </c>
      <c r="AV224" s="252" t="str">
        <f t="shared" si="646"/>
        <v/>
      </c>
      <c r="AY224" s="448"/>
      <c r="AZ224" s="130" t="s">
        <v>22</v>
      </c>
      <c r="BA224" s="149"/>
      <c r="BB224" s="150"/>
      <c r="BC224" s="151"/>
      <c r="BD224" s="152"/>
      <c r="BE224" s="153"/>
      <c r="BF224" s="153"/>
      <c r="BG224" s="154"/>
      <c r="BH224" s="155"/>
      <c r="BI224" s="155"/>
      <c r="BJ224" s="155"/>
      <c r="BK224" s="267"/>
      <c r="BL224" s="260" t="str">
        <f t="shared" si="647"/>
        <v/>
      </c>
      <c r="BM224" s="189" t="str">
        <f t="shared" si="648"/>
        <v/>
      </c>
      <c r="BN224" s="190" t="str">
        <f t="shared" si="649"/>
        <v/>
      </c>
      <c r="BO224" s="191" t="str">
        <f t="shared" si="650"/>
        <v/>
      </c>
      <c r="BP224" s="191" t="str">
        <f t="shared" si="651"/>
        <v/>
      </c>
      <c r="BQ224" s="192" t="str">
        <f t="shared" si="652"/>
        <v/>
      </c>
      <c r="BR224" s="193" t="str">
        <f t="shared" si="653"/>
        <v/>
      </c>
      <c r="BS224" s="193" t="str">
        <f t="shared" si="654"/>
        <v/>
      </c>
      <c r="BT224" s="193" t="str">
        <f t="shared" si="655"/>
        <v/>
      </c>
      <c r="BU224" s="252" t="str">
        <f t="shared" si="656"/>
        <v/>
      </c>
      <c r="BX224" s="448"/>
      <c r="BY224" s="130" t="s">
        <v>22</v>
      </c>
      <c r="BZ224" s="149"/>
      <c r="CA224" s="150"/>
      <c r="CB224" s="151"/>
      <c r="CC224" s="152"/>
      <c r="CD224" s="153"/>
      <c r="CE224" s="153"/>
      <c r="CF224" s="154"/>
      <c r="CG224" s="155"/>
      <c r="CH224" s="155"/>
      <c r="CI224" s="155"/>
      <c r="CJ224" s="267"/>
      <c r="CK224" s="260" t="str">
        <f t="shared" si="657"/>
        <v/>
      </c>
      <c r="CL224" s="189" t="str">
        <f t="shared" si="658"/>
        <v/>
      </c>
      <c r="CM224" s="190" t="str">
        <f t="shared" si="659"/>
        <v/>
      </c>
      <c r="CN224" s="191" t="str">
        <f t="shared" si="660"/>
        <v/>
      </c>
      <c r="CO224" s="191" t="str">
        <f t="shared" si="661"/>
        <v/>
      </c>
      <c r="CP224" s="192" t="str">
        <f t="shared" si="662"/>
        <v/>
      </c>
      <c r="CQ224" s="193" t="str">
        <f t="shared" si="663"/>
        <v/>
      </c>
      <c r="CR224" s="193" t="str">
        <f t="shared" si="664"/>
        <v/>
      </c>
      <c r="CS224" s="193" t="str">
        <f t="shared" si="665"/>
        <v/>
      </c>
      <c r="CT224" s="252" t="str">
        <f t="shared" si="666"/>
        <v/>
      </c>
      <c r="CW224" s="451"/>
      <c r="CX224" s="130" t="s">
        <v>22</v>
      </c>
      <c r="CY224" s="149"/>
      <c r="CZ224" s="150"/>
      <c r="DA224" s="151"/>
      <c r="DB224" s="152"/>
      <c r="DC224" s="153"/>
      <c r="DD224" s="153"/>
      <c r="DE224" s="154"/>
      <c r="DF224" s="155"/>
      <c r="DG224" s="155"/>
      <c r="DH224" s="155"/>
      <c r="DI224" s="267"/>
      <c r="DJ224" s="260" t="str">
        <f t="shared" si="667"/>
        <v/>
      </c>
      <c r="DK224" s="189" t="str">
        <f t="shared" si="668"/>
        <v/>
      </c>
      <c r="DL224" s="190" t="str">
        <f t="shared" si="669"/>
        <v/>
      </c>
      <c r="DM224" s="191" t="str">
        <f t="shared" si="670"/>
        <v/>
      </c>
      <c r="DN224" s="191" t="str">
        <f t="shared" si="671"/>
        <v/>
      </c>
      <c r="DO224" s="192" t="str">
        <f t="shared" si="672"/>
        <v/>
      </c>
      <c r="DP224" s="193" t="str">
        <f t="shared" si="673"/>
        <v/>
      </c>
      <c r="DQ224" s="193" t="str">
        <f t="shared" si="674"/>
        <v/>
      </c>
      <c r="DR224" s="193" t="str">
        <f t="shared" si="675"/>
        <v/>
      </c>
      <c r="DS224" s="252" t="str">
        <f t="shared" si="676"/>
        <v/>
      </c>
      <c r="DV224" s="451"/>
      <c r="DW224" s="130" t="s">
        <v>22</v>
      </c>
      <c r="DX224" s="149"/>
      <c r="DY224" s="150"/>
      <c r="DZ224" s="151"/>
      <c r="EA224" s="152"/>
      <c r="EB224" s="153"/>
      <c r="EC224" s="153"/>
      <c r="ED224" s="154"/>
      <c r="EE224" s="155"/>
      <c r="EF224" s="155"/>
      <c r="EG224" s="155"/>
      <c r="EH224" s="267"/>
      <c r="EI224" s="260" t="str">
        <f t="shared" si="677"/>
        <v/>
      </c>
      <c r="EJ224" s="189" t="str">
        <f t="shared" si="678"/>
        <v/>
      </c>
      <c r="EK224" s="190" t="str">
        <f t="shared" si="679"/>
        <v/>
      </c>
      <c r="EL224" s="191" t="str">
        <f t="shared" si="680"/>
        <v/>
      </c>
      <c r="EM224" s="191" t="str">
        <f t="shared" si="681"/>
        <v/>
      </c>
      <c r="EN224" s="192" t="str">
        <f t="shared" si="682"/>
        <v/>
      </c>
      <c r="EO224" s="193" t="str">
        <f t="shared" si="683"/>
        <v/>
      </c>
      <c r="EP224" s="193" t="str">
        <f t="shared" si="684"/>
        <v/>
      </c>
      <c r="EQ224" s="193" t="str">
        <f t="shared" si="685"/>
        <v/>
      </c>
      <c r="ER224" s="252" t="str">
        <f t="shared" si="686"/>
        <v/>
      </c>
    </row>
    <row r="225" spans="1:148">
      <c r="A225" s="448"/>
      <c r="B225" s="131" t="s">
        <v>23</v>
      </c>
      <c r="C225" s="156"/>
      <c r="D225" s="157"/>
      <c r="E225" s="158"/>
      <c r="F225" s="159"/>
      <c r="G225" s="160"/>
      <c r="H225" s="160"/>
      <c r="I225" s="161"/>
      <c r="J225" s="162"/>
      <c r="K225" s="162"/>
      <c r="L225" s="162"/>
      <c r="M225" s="268"/>
      <c r="N225" s="261" t="str">
        <f t="shared" si="627"/>
        <v/>
      </c>
      <c r="O225" s="194" t="str">
        <f t="shared" si="628"/>
        <v/>
      </c>
      <c r="P225" s="195" t="str">
        <f t="shared" si="629"/>
        <v/>
      </c>
      <c r="Q225" s="196" t="str">
        <f t="shared" si="630"/>
        <v/>
      </c>
      <c r="R225" s="196" t="str">
        <f t="shared" si="631"/>
        <v/>
      </c>
      <c r="S225" s="197" t="str">
        <f t="shared" si="632"/>
        <v/>
      </c>
      <c r="T225" s="198" t="str">
        <f t="shared" si="633"/>
        <v/>
      </c>
      <c r="U225" s="198" t="str">
        <f t="shared" si="634"/>
        <v/>
      </c>
      <c r="V225" s="198" t="str">
        <f t="shared" si="635"/>
        <v/>
      </c>
      <c r="W225" s="253" t="str">
        <f t="shared" si="636"/>
        <v/>
      </c>
      <c r="Z225" s="448"/>
      <c r="AA225" s="131" t="s">
        <v>23</v>
      </c>
      <c r="AB225" s="156"/>
      <c r="AC225" s="157"/>
      <c r="AD225" s="158"/>
      <c r="AE225" s="159"/>
      <c r="AF225" s="160"/>
      <c r="AG225" s="160"/>
      <c r="AH225" s="161"/>
      <c r="AI225" s="162"/>
      <c r="AJ225" s="162"/>
      <c r="AK225" s="162"/>
      <c r="AL225" s="268"/>
      <c r="AM225" s="261" t="str">
        <f t="shared" si="637"/>
        <v/>
      </c>
      <c r="AN225" s="194" t="str">
        <f t="shared" si="638"/>
        <v/>
      </c>
      <c r="AO225" s="195" t="str">
        <f t="shared" si="639"/>
        <v/>
      </c>
      <c r="AP225" s="196" t="str">
        <f t="shared" si="640"/>
        <v/>
      </c>
      <c r="AQ225" s="196" t="str">
        <f t="shared" si="641"/>
        <v/>
      </c>
      <c r="AR225" s="197" t="str">
        <f t="shared" si="642"/>
        <v/>
      </c>
      <c r="AS225" s="198" t="str">
        <f t="shared" si="643"/>
        <v/>
      </c>
      <c r="AT225" s="198" t="str">
        <f t="shared" si="644"/>
        <v/>
      </c>
      <c r="AU225" s="198" t="str">
        <f t="shared" si="645"/>
        <v/>
      </c>
      <c r="AV225" s="253" t="str">
        <f t="shared" si="646"/>
        <v/>
      </c>
      <c r="AY225" s="448"/>
      <c r="AZ225" s="131" t="s">
        <v>23</v>
      </c>
      <c r="BA225" s="156"/>
      <c r="BB225" s="157"/>
      <c r="BC225" s="158"/>
      <c r="BD225" s="159"/>
      <c r="BE225" s="160"/>
      <c r="BF225" s="160"/>
      <c r="BG225" s="161"/>
      <c r="BH225" s="162"/>
      <c r="BI225" s="162"/>
      <c r="BJ225" s="162"/>
      <c r="BK225" s="268"/>
      <c r="BL225" s="261" t="str">
        <f t="shared" si="647"/>
        <v/>
      </c>
      <c r="BM225" s="194" t="str">
        <f t="shared" si="648"/>
        <v/>
      </c>
      <c r="BN225" s="195" t="str">
        <f t="shared" si="649"/>
        <v/>
      </c>
      <c r="BO225" s="196" t="str">
        <f t="shared" si="650"/>
        <v/>
      </c>
      <c r="BP225" s="196" t="str">
        <f t="shared" si="651"/>
        <v/>
      </c>
      <c r="BQ225" s="197" t="str">
        <f t="shared" si="652"/>
        <v/>
      </c>
      <c r="BR225" s="198" t="str">
        <f t="shared" si="653"/>
        <v/>
      </c>
      <c r="BS225" s="198" t="str">
        <f t="shared" si="654"/>
        <v/>
      </c>
      <c r="BT225" s="198" t="str">
        <f t="shared" si="655"/>
        <v/>
      </c>
      <c r="BU225" s="253" t="str">
        <f t="shared" si="656"/>
        <v/>
      </c>
      <c r="BX225" s="448"/>
      <c r="BY225" s="131" t="s">
        <v>23</v>
      </c>
      <c r="BZ225" s="156"/>
      <c r="CA225" s="157"/>
      <c r="CB225" s="158"/>
      <c r="CC225" s="159"/>
      <c r="CD225" s="160"/>
      <c r="CE225" s="160"/>
      <c r="CF225" s="161"/>
      <c r="CG225" s="162"/>
      <c r="CH225" s="162"/>
      <c r="CI225" s="162"/>
      <c r="CJ225" s="268"/>
      <c r="CK225" s="261" t="str">
        <f t="shared" si="657"/>
        <v/>
      </c>
      <c r="CL225" s="194" t="str">
        <f t="shared" si="658"/>
        <v/>
      </c>
      <c r="CM225" s="195" t="str">
        <f t="shared" si="659"/>
        <v/>
      </c>
      <c r="CN225" s="196" t="str">
        <f t="shared" si="660"/>
        <v/>
      </c>
      <c r="CO225" s="196" t="str">
        <f t="shared" si="661"/>
        <v/>
      </c>
      <c r="CP225" s="197" t="str">
        <f t="shared" si="662"/>
        <v/>
      </c>
      <c r="CQ225" s="198" t="str">
        <f t="shared" si="663"/>
        <v/>
      </c>
      <c r="CR225" s="198" t="str">
        <f t="shared" si="664"/>
        <v/>
      </c>
      <c r="CS225" s="198" t="str">
        <f t="shared" si="665"/>
        <v/>
      </c>
      <c r="CT225" s="253" t="str">
        <f t="shared" si="666"/>
        <v/>
      </c>
      <c r="CW225" s="451"/>
      <c r="CX225" s="131" t="s">
        <v>23</v>
      </c>
      <c r="CY225" s="156"/>
      <c r="CZ225" s="157"/>
      <c r="DA225" s="158"/>
      <c r="DB225" s="159"/>
      <c r="DC225" s="160"/>
      <c r="DD225" s="160"/>
      <c r="DE225" s="161"/>
      <c r="DF225" s="162"/>
      <c r="DG225" s="162"/>
      <c r="DH225" s="162"/>
      <c r="DI225" s="268"/>
      <c r="DJ225" s="261" t="str">
        <f t="shared" si="667"/>
        <v/>
      </c>
      <c r="DK225" s="194" t="str">
        <f t="shared" si="668"/>
        <v/>
      </c>
      <c r="DL225" s="195" t="str">
        <f t="shared" si="669"/>
        <v/>
      </c>
      <c r="DM225" s="196" t="str">
        <f t="shared" si="670"/>
        <v/>
      </c>
      <c r="DN225" s="196" t="str">
        <f t="shared" si="671"/>
        <v/>
      </c>
      <c r="DO225" s="197" t="str">
        <f t="shared" si="672"/>
        <v/>
      </c>
      <c r="DP225" s="198" t="str">
        <f t="shared" si="673"/>
        <v/>
      </c>
      <c r="DQ225" s="198" t="str">
        <f t="shared" si="674"/>
        <v/>
      </c>
      <c r="DR225" s="198" t="str">
        <f t="shared" si="675"/>
        <v/>
      </c>
      <c r="DS225" s="253" t="str">
        <f t="shared" si="676"/>
        <v/>
      </c>
      <c r="DV225" s="451"/>
      <c r="DW225" s="131" t="s">
        <v>23</v>
      </c>
      <c r="DX225" s="156"/>
      <c r="DY225" s="157"/>
      <c r="DZ225" s="158"/>
      <c r="EA225" s="159"/>
      <c r="EB225" s="160"/>
      <c r="EC225" s="160"/>
      <c r="ED225" s="161"/>
      <c r="EE225" s="162"/>
      <c r="EF225" s="162"/>
      <c r="EG225" s="162"/>
      <c r="EH225" s="268"/>
      <c r="EI225" s="261" t="str">
        <f t="shared" si="677"/>
        <v/>
      </c>
      <c r="EJ225" s="194" t="str">
        <f t="shared" si="678"/>
        <v/>
      </c>
      <c r="EK225" s="195" t="str">
        <f t="shared" si="679"/>
        <v/>
      </c>
      <c r="EL225" s="196" t="str">
        <f t="shared" si="680"/>
        <v/>
      </c>
      <c r="EM225" s="196" t="str">
        <f t="shared" si="681"/>
        <v/>
      </c>
      <c r="EN225" s="197" t="str">
        <f t="shared" si="682"/>
        <v/>
      </c>
      <c r="EO225" s="198" t="str">
        <f t="shared" si="683"/>
        <v/>
      </c>
      <c r="EP225" s="198" t="str">
        <f t="shared" si="684"/>
        <v/>
      </c>
      <c r="EQ225" s="198" t="str">
        <f t="shared" si="685"/>
        <v/>
      </c>
      <c r="ER225" s="253" t="str">
        <f t="shared" si="686"/>
        <v/>
      </c>
    </row>
    <row r="226" spans="1:148">
      <c r="A226" s="448"/>
      <c r="B226" s="132" t="s">
        <v>24</v>
      </c>
      <c r="C226" s="163" t="str">
        <f t="shared" ref="C226:M226" si="699">IF(COUNT(C223:C225)=0,"",SUM(C223:C225))</f>
        <v/>
      </c>
      <c r="D226" s="164" t="str">
        <f t="shared" si="699"/>
        <v/>
      </c>
      <c r="E226" s="165" t="str">
        <f t="shared" si="699"/>
        <v/>
      </c>
      <c r="F226" s="166" t="str">
        <f t="shared" si="699"/>
        <v/>
      </c>
      <c r="G226" s="167" t="str">
        <f t="shared" si="699"/>
        <v/>
      </c>
      <c r="H226" s="167" t="str">
        <f t="shared" si="699"/>
        <v/>
      </c>
      <c r="I226" s="168" t="str">
        <f t="shared" si="699"/>
        <v/>
      </c>
      <c r="J226" s="169" t="str">
        <f t="shared" si="699"/>
        <v/>
      </c>
      <c r="K226" s="169" t="str">
        <f t="shared" si="699"/>
        <v/>
      </c>
      <c r="L226" s="169" t="str">
        <f t="shared" si="699"/>
        <v/>
      </c>
      <c r="M226" s="269" t="str">
        <f t="shared" si="699"/>
        <v/>
      </c>
      <c r="N226" s="262" t="str">
        <f t="shared" si="627"/>
        <v/>
      </c>
      <c r="O226" s="199" t="str">
        <f t="shared" si="628"/>
        <v/>
      </c>
      <c r="P226" s="200" t="str">
        <f t="shared" si="629"/>
        <v/>
      </c>
      <c r="Q226" s="201" t="str">
        <f t="shared" si="630"/>
        <v/>
      </c>
      <c r="R226" s="201" t="str">
        <f t="shared" si="631"/>
        <v/>
      </c>
      <c r="S226" s="202" t="str">
        <f t="shared" si="632"/>
        <v/>
      </c>
      <c r="T226" s="203" t="str">
        <f t="shared" si="633"/>
        <v/>
      </c>
      <c r="U226" s="203" t="str">
        <f t="shared" si="634"/>
        <v/>
      </c>
      <c r="V226" s="203" t="str">
        <f t="shared" si="635"/>
        <v/>
      </c>
      <c r="W226" s="254" t="str">
        <f t="shared" si="636"/>
        <v/>
      </c>
      <c r="Z226" s="448"/>
      <c r="AA226" s="132" t="s">
        <v>24</v>
      </c>
      <c r="AB226" s="163" t="str">
        <f t="shared" ref="AB226:AL226" si="700">IF(COUNT(AB223:AB225)=0,"",SUM(AB223:AB225))</f>
        <v/>
      </c>
      <c r="AC226" s="164" t="str">
        <f t="shared" si="700"/>
        <v/>
      </c>
      <c r="AD226" s="165" t="str">
        <f t="shared" si="700"/>
        <v/>
      </c>
      <c r="AE226" s="166" t="str">
        <f t="shared" si="700"/>
        <v/>
      </c>
      <c r="AF226" s="167" t="str">
        <f t="shared" si="700"/>
        <v/>
      </c>
      <c r="AG226" s="167" t="str">
        <f t="shared" si="700"/>
        <v/>
      </c>
      <c r="AH226" s="168" t="str">
        <f t="shared" si="700"/>
        <v/>
      </c>
      <c r="AI226" s="169" t="str">
        <f t="shared" si="700"/>
        <v/>
      </c>
      <c r="AJ226" s="169" t="str">
        <f t="shared" si="700"/>
        <v/>
      </c>
      <c r="AK226" s="169" t="str">
        <f t="shared" si="700"/>
        <v/>
      </c>
      <c r="AL226" s="269" t="str">
        <f t="shared" si="700"/>
        <v/>
      </c>
      <c r="AM226" s="262" t="str">
        <f t="shared" si="637"/>
        <v/>
      </c>
      <c r="AN226" s="199" t="str">
        <f t="shared" si="638"/>
        <v/>
      </c>
      <c r="AO226" s="200" t="str">
        <f t="shared" si="639"/>
        <v/>
      </c>
      <c r="AP226" s="201" t="str">
        <f t="shared" si="640"/>
        <v/>
      </c>
      <c r="AQ226" s="201" t="str">
        <f t="shared" si="641"/>
        <v/>
      </c>
      <c r="AR226" s="202" t="str">
        <f t="shared" si="642"/>
        <v/>
      </c>
      <c r="AS226" s="203" t="str">
        <f t="shared" si="643"/>
        <v/>
      </c>
      <c r="AT226" s="203" t="str">
        <f t="shared" si="644"/>
        <v/>
      </c>
      <c r="AU226" s="203" t="str">
        <f t="shared" si="645"/>
        <v/>
      </c>
      <c r="AV226" s="254" t="str">
        <f t="shared" si="646"/>
        <v/>
      </c>
      <c r="AY226" s="448"/>
      <c r="AZ226" s="132" t="s">
        <v>24</v>
      </c>
      <c r="BA226" s="163" t="str">
        <f t="shared" ref="BA226:BK226" si="701">IF(COUNT(BA223:BA225)=0,"",SUM(BA223:BA225))</f>
        <v/>
      </c>
      <c r="BB226" s="164" t="str">
        <f t="shared" si="701"/>
        <v/>
      </c>
      <c r="BC226" s="165" t="str">
        <f t="shared" si="701"/>
        <v/>
      </c>
      <c r="BD226" s="166" t="str">
        <f t="shared" si="701"/>
        <v/>
      </c>
      <c r="BE226" s="167" t="str">
        <f t="shared" si="701"/>
        <v/>
      </c>
      <c r="BF226" s="167" t="str">
        <f t="shared" si="701"/>
        <v/>
      </c>
      <c r="BG226" s="168" t="str">
        <f t="shared" si="701"/>
        <v/>
      </c>
      <c r="BH226" s="169" t="str">
        <f t="shared" si="701"/>
        <v/>
      </c>
      <c r="BI226" s="169" t="str">
        <f t="shared" si="701"/>
        <v/>
      </c>
      <c r="BJ226" s="169" t="str">
        <f t="shared" si="701"/>
        <v/>
      </c>
      <c r="BK226" s="269" t="str">
        <f t="shared" si="701"/>
        <v/>
      </c>
      <c r="BL226" s="262" t="str">
        <f t="shared" si="647"/>
        <v/>
      </c>
      <c r="BM226" s="199" t="str">
        <f t="shared" si="648"/>
        <v/>
      </c>
      <c r="BN226" s="200" t="str">
        <f t="shared" si="649"/>
        <v/>
      </c>
      <c r="BO226" s="201" t="str">
        <f t="shared" si="650"/>
        <v/>
      </c>
      <c r="BP226" s="201" t="str">
        <f t="shared" si="651"/>
        <v/>
      </c>
      <c r="BQ226" s="202" t="str">
        <f t="shared" si="652"/>
        <v/>
      </c>
      <c r="BR226" s="203" t="str">
        <f t="shared" si="653"/>
        <v/>
      </c>
      <c r="BS226" s="203" t="str">
        <f t="shared" si="654"/>
        <v/>
      </c>
      <c r="BT226" s="203" t="str">
        <f t="shared" si="655"/>
        <v/>
      </c>
      <c r="BU226" s="254" t="str">
        <f t="shared" si="656"/>
        <v/>
      </c>
      <c r="BX226" s="448"/>
      <c r="BY226" s="132" t="s">
        <v>24</v>
      </c>
      <c r="BZ226" s="163" t="str">
        <f t="shared" ref="BZ226:CJ226" si="702">IF(COUNT(BZ223:BZ225)=0,"",SUM(BZ223:BZ225))</f>
        <v/>
      </c>
      <c r="CA226" s="164" t="str">
        <f t="shared" si="702"/>
        <v/>
      </c>
      <c r="CB226" s="165" t="str">
        <f t="shared" si="702"/>
        <v/>
      </c>
      <c r="CC226" s="166" t="str">
        <f t="shared" si="702"/>
        <v/>
      </c>
      <c r="CD226" s="167" t="str">
        <f t="shared" si="702"/>
        <v/>
      </c>
      <c r="CE226" s="167" t="str">
        <f t="shared" si="702"/>
        <v/>
      </c>
      <c r="CF226" s="168" t="str">
        <f t="shared" si="702"/>
        <v/>
      </c>
      <c r="CG226" s="169" t="str">
        <f t="shared" si="702"/>
        <v/>
      </c>
      <c r="CH226" s="169" t="str">
        <f t="shared" si="702"/>
        <v/>
      </c>
      <c r="CI226" s="169" t="str">
        <f t="shared" si="702"/>
        <v/>
      </c>
      <c r="CJ226" s="269" t="str">
        <f t="shared" si="702"/>
        <v/>
      </c>
      <c r="CK226" s="262" t="str">
        <f t="shared" si="657"/>
        <v/>
      </c>
      <c r="CL226" s="199" t="str">
        <f t="shared" si="658"/>
        <v/>
      </c>
      <c r="CM226" s="200" t="str">
        <f t="shared" si="659"/>
        <v/>
      </c>
      <c r="CN226" s="201" t="str">
        <f t="shared" si="660"/>
        <v/>
      </c>
      <c r="CO226" s="201" t="str">
        <f t="shared" si="661"/>
        <v/>
      </c>
      <c r="CP226" s="202" t="str">
        <f t="shared" si="662"/>
        <v/>
      </c>
      <c r="CQ226" s="203" t="str">
        <f t="shared" si="663"/>
        <v/>
      </c>
      <c r="CR226" s="203" t="str">
        <f t="shared" si="664"/>
        <v/>
      </c>
      <c r="CS226" s="203" t="str">
        <f t="shared" si="665"/>
        <v/>
      </c>
      <c r="CT226" s="254" t="str">
        <f t="shared" si="666"/>
        <v/>
      </c>
      <c r="CW226" s="451"/>
      <c r="CX226" s="132" t="s">
        <v>24</v>
      </c>
      <c r="CY226" s="163" t="str">
        <f t="shared" ref="CY226:DI226" si="703">IF(COUNT(CY223:CY225)=0,"",SUM(CY223:CY225))</f>
        <v/>
      </c>
      <c r="CZ226" s="164" t="str">
        <f t="shared" si="703"/>
        <v/>
      </c>
      <c r="DA226" s="165" t="str">
        <f t="shared" si="703"/>
        <v/>
      </c>
      <c r="DB226" s="166" t="str">
        <f t="shared" si="703"/>
        <v/>
      </c>
      <c r="DC226" s="167" t="str">
        <f t="shared" si="703"/>
        <v/>
      </c>
      <c r="DD226" s="167" t="str">
        <f t="shared" si="703"/>
        <v/>
      </c>
      <c r="DE226" s="168" t="str">
        <f t="shared" si="703"/>
        <v/>
      </c>
      <c r="DF226" s="169" t="str">
        <f t="shared" si="703"/>
        <v/>
      </c>
      <c r="DG226" s="169" t="str">
        <f t="shared" si="703"/>
        <v/>
      </c>
      <c r="DH226" s="169" t="str">
        <f t="shared" si="703"/>
        <v/>
      </c>
      <c r="DI226" s="269" t="str">
        <f t="shared" si="703"/>
        <v/>
      </c>
      <c r="DJ226" s="262" t="str">
        <f t="shared" si="667"/>
        <v/>
      </c>
      <c r="DK226" s="199" t="str">
        <f t="shared" si="668"/>
        <v/>
      </c>
      <c r="DL226" s="200" t="str">
        <f t="shared" si="669"/>
        <v/>
      </c>
      <c r="DM226" s="201" t="str">
        <f t="shared" si="670"/>
        <v/>
      </c>
      <c r="DN226" s="201" t="str">
        <f t="shared" si="671"/>
        <v/>
      </c>
      <c r="DO226" s="202" t="str">
        <f t="shared" si="672"/>
        <v/>
      </c>
      <c r="DP226" s="203" t="str">
        <f t="shared" si="673"/>
        <v/>
      </c>
      <c r="DQ226" s="203" t="str">
        <f t="shared" si="674"/>
        <v/>
      </c>
      <c r="DR226" s="203" t="str">
        <f t="shared" si="675"/>
        <v/>
      </c>
      <c r="DS226" s="254" t="str">
        <f t="shared" si="676"/>
        <v/>
      </c>
      <c r="DV226" s="451"/>
      <c r="DW226" s="132" t="s">
        <v>24</v>
      </c>
      <c r="DX226" s="163" t="str">
        <f t="shared" ref="DX226:EH226" si="704">IF(COUNT(DX223:DX225)=0,"",SUM(DX223:DX225))</f>
        <v/>
      </c>
      <c r="DY226" s="164" t="str">
        <f t="shared" si="704"/>
        <v/>
      </c>
      <c r="DZ226" s="165" t="str">
        <f t="shared" si="704"/>
        <v/>
      </c>
      <c r="EA226" s="166" t="str">
        <f t="shared" si="704"/>
        <v/>
      </c>
      <c r="EB226" s="167" t="str">
        <f t="shared" si="704"/>
        <v/>
      </c>
      <c r="EC226" s="167" t="str">
        <f t="shared" si="704"/>
        <v/>
      </c>
      <c r="ED226" s="168" t="str">
        <f t="shared" si="704"/>
        <v/>
      </c>
      <c r="EE226" s="169" t="str">
        <f t="shared" si="704"/>
        <v/>
      </c>
      <c r="EF226" s="169" t="str">
        <f t="shared" si="704"/>
        <v/>
      </c>
      <c r="EG226" s="169" t="str">
        <f t="shared" si="704"/>
        <v/>
      </c>
      <c r="EH226" s="269" t="str">
        <f t="shared" si="704"/>
        <v/>
      </c>
      <c r="EI226" s="262" t="str">
        <f t="shared" si="677"/>
        <v/>
      </c>
      <c r="EJ226" s="199" t="str">
        <f t="shared" si="678"/>
        <v/>
      </c>
      <c r="EK226" s="200" t="str">
        <f t="shared" si="679"/>
        <v/>
      </c>
      <c r="EL226" s="201" t="str">
        <f t="shared" si="680"/>
        <v/>
      </c>
      <c r="EM226" s="201" t="str">
        <f t="shared" si="681"/>
        <v/>
      </c>
      <c r="EN226" s="202" t="str">
        <f t="shared" si="682"/>
        <v/>
      </c>
      <c r="EO226" s="203" t="str">
        <f t="shared" si="683"/>
        <v/>
      </c>
      <c r="EP226" s="203" t="str">
        <f t="shared" si="684"/>
        <v/>
      </c>
      <c r="EQ226" s="203" t="str">
        <f t="shared" si="685"/>
        <v/>
      </c>
      <c r="ER226" s="254" t="str">
        <f t="shared" si="686"/>
        <v/>
      </c>
    </row>
    <row r="227" spans="1:148">
      <c r="A227" s="448"/>
      <c r="B227" s="129" t="s">
        <v>25</v>
      </c>
      <c r="C227" s="170"/>
      <c r="D227" s="171"/>
      <c r="E227" s="172"/>
      <c r="F227" s="173"/>
      <c r="G227" s="174"/>
      <c r="H227" s="174"/>
      <c r="I227" s="175"/>
      <c r="J227" s="176"/>
      <c r="K227" s="176"/>
      <c r="L227" s="176"/>
      <c r="M227" s="270"/>
      <c r="N227" s="263" t="str">
        <f t="shared" si="627"/>
        <v/>
      </c>
      <c r="O227" s="204" t="str">
        <f t="shared" si="628"/>
        <v/>
      </c>
      <c r="P227" s="205" t="str">
        <f t="shared" si="629"/>
        <v/>
      </c>
      <c r="Q227" s="206" t="str">
        <f t="shared" si="630"/>
        <v/>
      </c>
      <c r="R227" s="206" t="str">
        <f t="shared" si="631"/>
        <v/>
      </c>
      <c r="S227" s="207" t="str">
        <f t="shared" si="632"/>
        <v/>
      </c>
      <c r="T227" s="208" t="str">
        <f t="shared" si="633"/>
        <v/>
      </c>
      <c r="U227" s="208" t="str">
        <f t="shared" si="634"/>
        <v/>
      </c>
      <c r="V227" s="208" t="str">
        <f t="shared" si="635"/>
        <v/>
      </c>
      <c r="W227" s="255" t="str">
        <f t="shared" si="636"/>
        <v/>
      </c>
      <c r="Z227" s="448"/>
      <c r="AA227" s="129" t="s">
        <v>25</v>
      </c>
      <c r="AB227" s="170"/>
      <c r="AC227" s="171"/>
      <c r="AD227" s="172"/>
      <c r="AE227" s="173"/>
      <c r="AF227" s="174"/>
      <c r="AG227" s="174"/>
      <c r="AH227" s="175"/>
      <c r="AI227" s="176"/>
      <c r="AJ227" s="176"/>
      <c r="AK227" s="176"/>
      <c r="AL227" s="270"/>
      <c r="AM227" s="263" t="str">
        <f t="shared" si="637"/>
        <v/>
      </c>
      <c r="AN227" s="204" t="str">
        <f t="shared" si="638"/>
        <v/>
      </c>
      <c r="AO227" s="205" t="str">
        <f t="shared" si="639"/>
        <v/>
      </c>
      <c r="AP227" s="206" t="str">
        <f t="shared" si="640"/>
        <v/>
      </c>
      <c r="AQ227" s="206" t="str">
        <f t="shared" si="641"/>
        <v/>
      </c>
      <c r="AR227" s="207" t="str">
        <f t="shared" si="642"/>
        <v/>
      </c>
      <c r="AS227" s="208" t="str">
        <f t="shared" si="643"/>
        <v/>
      </c>
      <c r="AT227" s="208" t="str">
        <f t="shared" si="644"/>
        <v/>
      </c>
      <c r="AU227" s="208" t="str">
        <f t="shared" si="645"/>
        <v/>
      </c>
      <c r="AV227" s="255" t="str">
        <f t="shared" si="646"/>
        <v/>
      </c>
      <c r="AY227" s="448"/>
      <c r="AZ227" s="129" t="s">
        <v>25</v>
      </c>
      <c r="BA227" s="170"/>
      <c r="BB227" s="171"/>
      <c r="BC227" s="172"/>
      <c r="BD227" s="173"/>
      <c r="BE227" s="174"/>
      <c r="BF227" s="174"/>
      <c r="BG227" s="175"/>
      <c r="BH227" s="176"/>
      <c r="BI227" s="176"/>
      <c r="BJ227" s="176"/>
      <c r="BK227" s="270"/>
      <c r="BL227" s="263" t="str">
        <f t="shared" si="647"/>
        <v/>
      </c>
      <c r="BM227" s="204" t="str">
        <f t="shared" si="648"/>
        <v/>
      </c>
      <c r="BN227" s="205" t="str">
        <f t="shared" si="649"/>
        <v/>
      </c>
      <c r="BO227" s="206" t="str">
        <f t="shared" si="650"/>
        <v/>
      </c>
      <c r="BP227" s="206" t="str">
        <f t="shared" si="651"/>
        <v/>
      </c>
      <c r="BQ227" s="207" t="str">
        <f t="shared" si="652"/>
        <v/>
      </c>
      <c r="BR227" s="208" t="str">
        <f t="shared" si="653"/>
        <v/>
      </c>
      <c r="BS227" s="208" t="str">
        <f t="shared" si="654"/>
        <v/>
      </c>
      <c r="BT227" s="208" t="str">
        <f t="shared" si="655"/>
        <v/>
      </c>
      <c r="BU227" s="255" t="str">
        <f t="shared" si="656"/>
        <v/>
      </c>
      <c r="BX227" s="448"/>
      <c r="BY227" s="129" t="s">
        <v>25</v>
      </c>
      <c r="BZ227" s="170"/>
      <c r="CA227" s="171"/>
      <c r="CB227" s="172"/>
      <c r="CC227" s="173"/>
      <c r="CD227" s="174"/>
      <c r="CE227" s="174"/>
      <c r="CF227" s="175"/>
      <c r="CG227" s="176"/>
      <c r="CH227" s="176"/>
      <c r="CI227" s="176"/>
      <c r="CJ227" s="270"/>
      <c r="CK227" s="263" t="str">
        <f t="shared" si="657"/>
        <v/>
      </c>
      <c r="CL227" s="204" t="str">
        <f t="shared" si="658"/>
        <v/>
      </c>
      <c r="CM227" s="205" t="str">
        <f t="shared" si="659"/>
        <v/>
      </c>
      <c r="CN227" s="206" t="str">
        <f t="shared" si="660"/>
        <v/>
      </c>
      <c r="CO227" s="206" t="str">
        <f t="shared" si="661"/>
        <v/>
      </c>
      <c r="CP227" s="207" t="str">
        <f t="shared" si="662"/>
        <v/>
      </c>
      <c r="CQ227" s="208" t="str">
        <f t="shared" si="663"/>
        <v/>
      </c>
      <c r="CR227" s="208" t="str">
        <f t="shared" si="664"/>
        <v/>
      </c>
      <c r="CS227" s="208" t="str">
        <f t="shared" si="665"/>
        <v/>
      </c>
      <c r="CT227" s="255" t="str">
        <f t="shared" si="666"/>
        <v/>
      </c>
      <c r="CW227" s="451"/>
      <c r="CX227" s="129" t="s">
        <v>25</v>
      </c>
      <c r="CY227" s="170"/>
      <c r="CZ227" s="171"/>
      <c r="DA227" s="172"/>
      <c r="DB227" s="173"/>
      <c r="DC227" s="174"/>
      <c r="DD227" s="174"/>
      <c r="DE227" s="175"/>
      <c r="DF227" s="176"/>
      <c r="DG227" s="176"/>
      <c r="DH227" s="176"/>
      <c r="DI227" s="270"/>
      <c r="DJ227" s="263" t="str">
        <f t="shared" si="667"/>
        <v/>
      </c>
      <c r="DK227" s="204" t="str">
        <f t="shared" si="668"/>
        <v/>
      </c>
      <c r="DL227" s="205" t="str">
        <f t="shared" si="669"/>
        <v/>
      </c>
      <c r="DM227" s="206" t="str">
        <f t="shared" si="670"/>
        <v/>
      </c>
      <c r="DN227" s="206" t="str">
        <f t="shared" si="671"/>
        <v/>
      </c>
      <c r="DO227" s="207" t="str">
        <f t="shared" si="672"/>
        <v/>
      </c>
      <c r="DP227" s="208" t="str">
        <f t="shared" si="673"/>
        <v/>
      </c>
      <c r="DQ227" s="208" t="str">
        <f t="shared" si="674"/>
        <v/>
      </c>
      <c r="DR227" s="208" t="str">
        <f t="shared" si="675"/>
        <v/>
      </c>
      <c r="DS227" s="255" t="str">
        <f t="shared" si="676"/>
        <v/>
      </c>
      <c r="DV227" s="451"/>
      <c r="DW227" s="129" t="s">
        <v>25</v>
      </c>
      <c r="DX227" s="170"/>
      <c r="DY227" s="171"/>
      <c r="DZ227" s="172"/>
      <c r="EA227" s="173"/>
      <c r="EB227" s="174"/>
      <c r="EC227" s="174"/>
      <c r="ED227" s="175"/>
      <c r="EE227" s="176"/>
      <c r="EF227" s="176"/>
      <c r="EG227" s="176"/>
      <c r="EH227" s="270"/>
      <c r="EI227" s="263" t="str">
        <f t="shared" si="677"/>
        <v/>
      </c>
      <c r="EJ227" s="204" t="str">
        <f t="shared" si="678"/>
        <v/>
      </c>
      <c r="EK227" s="205" t="str">
        <f t="shared" si="679"/>
        <v/>
      </c>
      <c r="EL227" s="206" t="str">
        <f t="shared" si="680"/>
        <v/>
      </c>
      <c r="EM227" s="206" t="str">
        <f t="shared" si="681"/>
        <v/>
      </c>
      <c r="EN227" s="207" t="str">
        <f t="shared" si="682"/>
        <v/>
      </c>
      <c r="EO227" s="208" t="str">
        <f t="shared" si="683"/>
        <v/>
      </c>
      <c r="EP227" s="208" t="str">
        <f t="shared" si="684"/>
        <v/>
      </c>
      <c r="EQ227" s="208" t="str">
        <f t="shared" si="685"/>
        <v/>
      </c>
      <c r="ER227" s="255" t="str">
        <f t="shared" si="686"/>
        <v/>
      </c>
    </row>
    <row r="228" spans="1:148">
      <c r="A228" s="448"/>
      <c r="B228" s="130" t="s">
        <v>26</v>
      </c>
      <c r="C228" s="149"/>
      <c r="D228" s="150"/>
      <c r="E228" s="151"/>
      <c r="F228" s="152"/>
      <c r="G228" s="153"/>
      <c r="H228" s="153"/>
      <c r="I228" s="154"/>
      <c r="J228" s="155"/>
      <c r="K228" s="155"/>
      <c r="L228" s="155"/>
      <c r="M228" s="267"/>
      <c r="N228" s="260" t="str">
        <f t="shared" si="627"/>
        <v/>
      </c>
      <c r="O228" s="189" t="str">
        <f t="shared" si="628"/>
        <v/>
      </c>
      <c r="P228" s="190" t="str">
        <f t="shared" si="629"/>
        <v/>
      </c>
      <c r="Q228" s="191" t="str">
        <f t="shared" si="630"/>
        <v/>
      </c>
      <c r="R228" s="191" t="str">
        <f t="shared" si="631"/>
        <v/>
      </c>
      <c r="S228" s="192" t="str">
        <f t="shared" si="632"/>
        <v/>
      </c>
      <c r="T228" s="193" t="str">
        <f t="shared" si="633"/>
        <v/>
      </c>
      <c r="U228" s="193" t="str">
        <f t="shared" si="634"/>
        <v/>
      </c>
      <c r="V228" s="193" t="str">
        <f t="shared" si="635"/>
        <v/>
      </c>
      <c r="W228" s="252" t="str">
        <f t="shared" si="636"/>
        <v/>
      </c>
      <c r="Z228" s="448"/>
      <c r="AA228" s="130" t="s">
        <v>26</v>
      </c>
      <c r="AB228" s="149"/>
      <c r="AC228" s="150"/>
      <c r="AD228" s="151"/>
      <c r="AE228" s="152"/>
      <c r="AF228" s="153"/>
      <c r="AG228" s="153"/>
      <c r="AH228" s="154"/>
      <c r="AI228" s="155"/>
      <c r="AJ228" s="155"/>
      <c r="AK228" s="155"/>
      <c r="AL228" s="267"/>
      <c r="AM228" s="260" t="str">
        <f t="shared" si="637"/>
        <v/>
      </c>
      <c r="AN228" s="189" t="str">
        <f t="shared" si="638"/>
        <v/>
      </c>
      <c r="AO228" s="190" t="str">
        <f t="shared" si="639"/>
        <v/>
      </c>
      <c r="AP228" s="191" t="str">
        <f t="shared" si="640"/>
        <v/>
      </c>
      <c r="AQ228" s="191" t="str">
        <f t="shared" si="641"/>
        <v/>
      </c>
      <c r="AR228" s="192" t="str">
        <f t="shared" si="642"/>
        <v/>
      </c>
      <c r="AS228" s="193" t="str">
        <f t="shared" si="643"/>
        <v/>
      </c>
      <c r="AT228" s="193" t="str">
        <f t="shared" si="644"/>
        <v/>
      </c>
      <c r="AU228" s="193" t="str">
        <f t="shared" si="645"/>
        <v/>
      </c>
      <c r="AV228" s="252" t="str">
        <f t="shared" si="646"/>
        <v/>
      </c>
      <c r="AY228" s="448"/>
      <c r="AZ228" s="130" t="s">
        <v>26</v>
      </c>
      <c r="BA228" s="149"/>
      <c r="BB228" s="150"/>
      <c r="BC228" s="151"/>
      <c r="BD228" s="152"/>
      <c r="BE228" s="153"/>
      <c r="BF228" s="153"/>
      <c r="BG228" s="154"/>
      <c r="BH228" s="155"/>
      <c r="BI228" s="155"/>
      <c r="BJ228" s="155"/>
      <c r="BK228" s="267"/>
      <c r="BL228" s="260" t="str">
        <f t="shared" si="647"/>
        <v/>
      </c>
      <c r="BM228" s="189" t="str">
        <f t="shared" si="648"/>
        <v/>
      </c>
      <c r="BN228" s="190" t="str">
        <f t="shared" si="649"/>
        <v/>
      </c>
      <c r="BO228" s="191" t="str">
        <f t="shared" si="650"/>
        <v/>
      </c>
      <c r="BP228" s="191" t="str">
        <f t="shared" si="651"/>
        <v/>
      </c>
      <c r="BQ228" s="192" t="str">
        <f t="shared" si="652"/>
        <v/>
      </c>
      <c r="BR228" s="193" t="str">
        <f t="shared" si="653"/>
        <v/>
      </c>
      <c r="BS228" s="193" t="str">
        <f t="shared" si="654"/>
        <v/>
      </c>
      <c r="BT228" s="193" t="str">
        <f t="shared" si="655"/>
        <v/>
      </c>
      <c r="BU228" s="252" t="str">
        <f t="shared" si="656"/>
        <v/>
      </c>
      <c r="BX228" s="448"/>
      <c r="BY228" s="130" t="s">
        <v>26</v>
      </c>
      <c r="BZ228" s="149"/>
      <c r="CA228" s="150"/>
      <c r="CB228" s="151"/>
      <c r="CC228" s="152"/>
      <c r="CD228" s="153"/>
      <c r="CE228" s="153"/>
      <c r="CF228" s="154"/>
      <c r="CG228" s="155"/>
      <c r="CH228" s="155"/>
      <c r="CI228" s="155"/>
      <c r="CJ228" s="267"/>
      <c r="CK228" s="260" t="str">
        <f t="shared" si="657"/>
        <v/>
      </c>
      <c r="CL228" s="189" t="str">
        <f t="shared" si="658"/>
        <v/>
      </c>
      <c r="CM228" s="190" t="str">
        <f t="shared" si="659"/>
        <v/>
      </c>
      <c r="CN228" s="191" t="str">
        <f t="shared" si="660"/>
        <v/>
      </c>
      <c r="CO228" s="191" t="str">
        <f t="shared" si="661"/>
        <v/>
      </c>
      <c r="CP228" s="192" t="str">
        <f t="shared" si="662"/>
        <v/>
      </c>
      <c r="CQ228" s="193" t="str">
        <f t="shared" si="663"/>
        <v/>
      </c>
      <c r="CR228" s="193" t="str">
        <f t="shared" si="664"/>
        <v/>
      </c>
      <c r="CS228" s="193" t="str">
        <f t="shared" si="665"/>
        <v/>
      </c>
      <c r="CT228" s="252" t="str">
        <f t="shared" si="666"/>
        <v/>
      </c>
      <c r="CW228" s="451"/>
      <c r="CX228" s="130" t="s">
        <v>26</v>
      </c>
      <c r="CY228" s="149"/>
      <c r="CZ228" s="150"/>
      <c r="DA228" s="151"/>
      <c r="DB228" s="152"/>
      <c r="DC228" s="153"/>
      <c r="DD228" s="153"/>
      <c r="DE228" s="154"/>
      <c r="DF228" s="155"/>
      <c r="DG228" s="155"/>
      <c r="DH228" s="155"/>
      <c r="DI228" s="267"/>
      <c r="DJ228" s="260" t="str">
        <f t="shared" si="667"/>
        <v/>
      </c>
      <c r="DK228" s="189" t="str">
        <f t="shared" si="668"/>
        <v/>
      </c>
      <c r="DL228" s="190" t="str">
        <f t="shared" si="669"/>
        <v/>
      </c>
      <c r="DM228" s="191" t="str">
        <f t="shared" si="670"/>
        <v/>
      </c>
      <c r="DN228" s="191" t="str">
        <f t="shared" si="671"/>
        <v/>
      </c>
      <c r="DO228" s="192" t="str">
        <f t="shared" si="672"/>
        <v/>
      </c>
      <c r="DP228" s="193" t="str">
        <f t="shared" si="673"/>
        <v/>
      </c>
      <c r="DQ228" s="193" t="str">
        <f t="shared" si="674"/>
        <v/>
      </c>
      <c r="DR228" s="193" t="str">
        <f t="shared" si="675"/>
        <v/>
      </c>
      <c r="DS228" s="252" t="str">
        <f t="shared" si="676"/>
        <v/>
      </c>
      <c r="DV228" s="451"/>
      <c r="DW228" s="130" t="s">
        <v>26</v>
      </c>
      <c r="DX228" s="149"/>
      <c r="DY228" s="150"/>
      <c r="DZ228" s="151"/>
      <c r="EA228" s="152"/>
      <c r="EB228" s="153"/>
      <c r="EC228" s="153"/>
      <c r="ED228" s="154"/>
      <c r="EE228" s="155"/>
      <c r="EF228" s="155"/>
      <c r="EG228" s="155"/>
      <c r="EH228" s="267"/>
      <c r="EI228" s="260" t="str">
        <f t="shared" si="677"/>
        <v/>
      </c>
      <c r="EJ228" s="189" t="str">
        <f t="shared" si="678"/>
        <v/>
      </c>
      <c r="EK228" s="190" t="str">
        <f t="shared" si="679"/>
        <v/>
      </c>
      <c r="EL228" s="191" t="str">
        <f t="shared" si="680"/>
        <v/>
      </c>
      <c r="EM228" s="191" t="str">
        <f t="shared" si="681"/>
        <v/>
      </c>
      <c r="EN228" s="192" t="str">
        <f t="shared" si="682"/>
        <v/>
      </c>
      <c r="EO228" s="193" t="str">
        <f t="shared" si="683"/>
        <v/>
      </c>
      <c r="EP228" s="193" t="str">
        <f t="shared" si="684"/>
        <v/>
      </c>
      <c r="EQ228" s="193" t="str">
        <f t="shared" si="685"/>
        <v/>
      </c>
      <c r="ER228" s="252" t="str">
        <f t="shared" si="686"/>
        <v/>
      </c>
    </row>
    <row r="229" spans="1:148">
      <c r="A229" s="448"/>
      <c r="B229" s="131" t="s">
        <v>27</v>
      </c>
      <c r="C229" s="156"/>
      <c r="D229" s="157"/>
      <c r="E229" s="158"/>
      <c r="F229" s="159"/>
      <c r="G229" s="160"/>
      <c r="H229" s="160"/>
      <c r="I229" s="161"/>
      <c r="J229" s="162"/>
      <c r="K229" s="162"/>
      <c r="L229" s="162"/>
      <c r="M229" s="268"/>
      <c r="N229" s="261" t="str">
        <f t="shared" si="627"/>
        <v/>
      </c>
      <c r="O229" s="194" t="str">
        <f t="shared" si="628"/>
        <v/>
      </c>
      <c r="P229" s="195" t="str">
        <f t="shared" si="629"/>
        <v/>
      </c>
      <c r="Q229" s="196" t="str">
        <f t="shared" si="630"/>
        <v/>
      </c>
      <c r="R229" s="196" t="str">
        <f t="shared" si="631"/>
        <v/>
      </c>
      <c r="S229" s="197" t="str">
        <f t="shared" si="632"/>
        <v/>
      </c>
      <c r="T229" s="198" t="str">
        <f t="shared" si="633"/>
        <v/>
      </c>
      <c r="U229" s="198" t="str">
        <f t="shared" si="634"/>
        <v/>
      </c>
      <c r="V229" s="198" t="str">
        <f t="shared" si="635"/>
        <v/>
      </c>
      <c r="W229" s="253" t="str">
        <f t="shared" si="636"/>
        <v/>
      </c>
      <c r="Z229" s="448"/>
      <c r="AA229" s="131" t="s">
        <v>27</v>
      </c>
      <c r="AB229" s="156"/>
      <c r="AC229" s="157"/>
      <c r="AD229" s="158"/>
      <c r="AE229" s="159"/>
      <c r="AF229" s="160"/>
      <c r="AG229" s="160"/>
      <c r="AH229" s="161"/>
      <c r="AI229" s="162"/>
      <c r="AJ229" s="162"/>
      <c r="AK229" s="162"/>
      <c r="AL229" s="268"/>
      <c r="AM229" s="261" t="str">
        <f t="shared" si="637"/>
        <v/>
      </c>
      <c r="AN229" s="194" t="str">
        <f t="shared" si="638"/>
        <v/>
      </c>
      <c r="AO229" s="195" t="str">
        <f t="shared" si="639"/>
        <v/>
      </c>
      <c r="AP229" s="196" t="str">
        <f t="shared" si="640"/>
        <v/>
      </c>
      <c r="AQ229" s="196" t="str">
        <f t="shared" si="641"/>
        <v/>
      </c>
      <c r="AR229" s="197" t="str">
        <f t="shared" si="642"/>
        <v/>
      </c>
      <c r="AS229" s="198" t="str">
        <f t="shared" si="643"/>
        <v/>
      </c>
      <c r="AT229" s="198" t="str">
        <f t="shared" si="644"/>
        <v/>
      </c>
      <c r="AU229" s="198" t="str">
        <f t="shared" si="645"/>
        <v/>
      </c>
      <c r="AV229" s="253" t="str">
        <f t="shared" si="646"/>
        <v/>
      </c>
      <c r="AY229" s="448"/>
      <c r="AZ229" s="131" t="s">
        <v>27</v>
      </c>
      <c r="BA229" s="156"/>
      <c r="BB229" s="157"/>
      <c r="BC229" s="158"/>
      <c r="BD229" s="159"/>
      <c r="BE229" s="160"/>
      <c r="BF229" s="160"/>
      <c r="BG229" s="161"/>
      <c r="BH229" s="162"/>
      <c r="BI229" s="162"/>
      <c r="BJ229" s="162"/>
      <c r="BK229" s="268"/>
      <c r="BL229" s="261" t="str">
        <f t="shared" si="647"/>
        <v/>
      </c>
      <c r="BM229" s="194" t="str">
        <f t="shared" si="648"/>
        <v/>
      </c>
      <c r="BN229" s="195" t="str">
        <f t="shared" si="649"/>
        <v/>
      </c>
      <c r="BO229" s="196" t="str">
        <f t="shared" si="650"/>
        <v/>
      </c>
      <c r="BP229" s="196" t="str">
        <f t="shared" si="651"/>
        <v/>
      </c>
      <c r="BQ229" s="197" t="str">
        <f t="shared" si="652"/>
        <v/>
      </c>
      <c r="BR229" s="198" t="str">
        <f t="shared" si="653"/>
        <v/>
      </c>
      <c r="BS229" s="198" t="str">
        <f t="shared" si="654"/>
        <v/>
      </c>
      <c r="BT229" s="198" t="str">
        <f t="shared" si="655"/>
        <v/>
      </c>
      <c r="BU229" s="253" t="str">
        <f t="shared" si="656"/>
        <v/>
      </c>
      <c r="BX229" s="448"/>
      <c r="BY229" s="131" t="s">
        <v>27</v>
      </c>
      <c r="BZ229" s="156"/>
      <c r="CA229" s="157"/>
      <c r="CB229" s="158"/>
      <c r="CC229" s="159"/>
      <c r="CD229" s="160"/>
      <c r="CE229" s="160"/>
      <c r="CF229" s="161"/>
      <c r="CG229" s="162"/>
      <c r="CH229" s="162"/>
      <c r="CI229" s="162"/>
      <c r="CJ229" s="268"/>
      <c r="CK229" s="261" t="str">
        <f t="shared" si="657"/>
        <v/>
      </c>
      <c r="CL229" s="194" t="str">
        <f t="shared" si="658"/>
        <v/>
      </c>
      <c r="CM229" s="195" t="str">
        <f t="shared" si="659"/>
        <v/>
      </c>
      <c r="CN229" s="196" t="str">
        <f t="shared" si="660"/>
        <v/>
      </c>
      <c r="CO229" s="196" t="str">
        <f t="shared" si="661"/>
        <v/>
      </c>
      <c r="CP229" s="197" t="str">
        <f t="shared" si="662"/>
        <v/>
      </c>
      <c r="CQ229" s="198" t="str">
        <f t="shared" si="663"/>
        <v/>
      </c>
      <c r="CR229" s="198" t="str">
        <f t="shared" si="664"/>
        <v/>
      </c>
      <c r="CS229" s="198" t="str">
        <f t="shared" si="665"/>
        <v/>
      </c>
      <c r="CT229" s="253" t="str">
        <f t="shared" si="666"/>
        <v/>
      </c>
      <c r="CW229" s="451"/>
      <c r="CX229" s="131" t="s">
        <v>27</v>
      </c>
      <c r="CY229" s="156"/>
      <c r="CZ229" s="157"/>
      <c r="DA229" s="158"/>
      <c r="DB229" s="159"/>
      <c r="DC229" s="160"/>
      <c r="DD229" s="160"/>
      <c r="DE229" s="161"/>
      <c r="DF229" s="162"/>
      <c r="DG229" s="162"/>
      <c r="DH229" s="162"/>
      <c r="DI229" s="268"/>
      <c r="DJ229" s="261" t="str">
        <f t="shared" si="667"/>
        <v/>
      </c>
      <c r="DK229" s="194" t="str">
        <f t="shared" si="668"/>
        <v/>
      </c>
      <c r="DL229" s="195" t="str">
        <f t="shared" si="669"/>
        <v/>
      </c>
      <c r="DM229" s="196" t="str">
        <f t="shared" si="670"/>
        <v/>
      </c>
      <c r="DN229" s="196" t="str">
        <f t="shared" si="671"/>
        <v/>
      </c>
      <c r="DO229" s="197" t="str">
        <f t="shared" si="672"/>
        <v/>
      </c>
      <c r="DP229" s="198" t="str">
        <f t="shared" si="673"/>
        <v/>
      </c>
      <c r="DQ229" s="198" t="str">
        <f t="shared" si="674"/>
        <v/>
      </c>
      <c r="DR229" s="198" t="str">
        <f t="shared" si="675"/>
        <v/>
      </c>
      <c r="DS229" s="253" t="str">
        <f t="shared" si="676"/>
        <v/>
      </c>
      <c r="DV229" s="451"/>
      <c r="DW229" s="131" t="s">
        <v>27</v>
      </c>
      <c r="DX229" s="156"/>
      <c r="DY229" s="157"/>
      <c r="DZ229" s="158"/>
      <c r="EA229" s="159"/>
      <c r="EB229" s="160"/>
      <c r="EC229" s="160"/>
      <c r="ED229" s="161"/>
      <c r="EE229" s="162"/>
      <c r="EF229" s="162"/>
      <c r="EG229" s="162"/>
      <c r="EH229" s="268"/>
      <c r="EI229" s="261" t="str">
        <f t="shared" si="677"/>
        <v/>
      </c>
      <c r="EJ229" s="194" t="str">
        <f t="shared" si="678"/>
        <v/>
      </c>
      <c r="EK229" s="195" t="str">
        <f t="shared" si="679"/>
        <v/>
      </c>
      <c r="EL229" s="196" t="str">
        <f t="shared" si="680"/>
        <v/>
      </c>
      <c r="EM229" s="196" t="str">
        <f t="shared" si="681"/>
        <v/>
      </c>
      <c r="EN229" s="197" t="str">
        <f t="shared" si="682"/>
        <v/>
      </c>
      <c r="EO229" s="198" t="str">
        <f t="shared" si="683"/>
        <v/>
      </c>
      <c r="EP229" s="198" t="str">
        <f t="shared" si="684"/>
        <v/>
      </c>
      <c r="EQ229" s="198" t="str">
        <f t="shared" si="685"/>
        <v/>
      </c>
      <c r="ER229" s="253" t="str">
        <f t="shared" si="686"/>
        <v/>
      </c>
    </row>
    <row r="230" spans="1:148">
      <c r="A230" s="448"/>
      <c r="B230" s="132" t="s">
        <v>28</v>
      </c>
      <c r="C230" s="163" t="str">
        <f t="shared" ref="C230:M230" si="705">IF(COUNT(C227:C229)=0,"",SUM(C227:C229))</f>
        <v/>
      </c>
      <c r="D230" s="164" t="str">
        <f t="shared" si="705"/>
        <v/>
      </c>
      <c r="E230" s="165" t="str">
        <f t="shared" si="705"/>
        <v/>
      </c>
      <c r="F230" s="166" t="str">
        <f t="shared" si="705"/>
        <v/>
      </c>
      <c r="G230" s="167" t="str">
        <f t="shared" si="705"/>
        <v/>
      </c>
      <c r="H230" s="167" t="str">
        <f t="shared" si="705"/>
        <v/>
      </c>
      <c r="I230" s="168" t="str">
        <f t="shared" si="705"/>
        <v/>
      </c>
      <c r="J230" s="169" t="str">
        <f t="shared" si="705"/>
        <v/>
      </c>
      <c r="K230" s="169" t="str">
        <f t="shared" si="705"/>
        <v/>
      </c>
      <c r="L230" s="169" t="str">
        <f t="shared" si="705"/>
        <v/>
      </c>
      <c r="M230" s="269" t="str">
        <f t="shared" si="705"/>
        <v/>
      </c>
      <c r="N230" s="262" t="str">
        <f t="shared" si="627"/>
        <v/>
      </c>
      <c r="O230" s="199" t="str">
        <f t="shared" si="628"/>
        <v/>
      </c>
      <c r="P230" s="200" t="str">
        <f t="shared" si="629"/>
        <v/>
      </c>
      <c r="Q230" s="201" t="str">
        <f t="shared" si="630"/>
        <v/>
      </c>
      <c r="R230" s="201" t="str">
        <f t="shared" si="631"/>
        <v/>
      </c>
      <c r="S230" s="202" t="str">
        <f t="shared" si="632"/>
        <v/>
      </c>
      <c r="T230" s="203" t="str">
        <f t="shared" si="633"/>
        <v/>
      </c>
      <c r="U230" s="203" t="str">
        <f t="shared" si="634"/>
        <v/>
      </c>
      <c r="V230" s="203" t="str">
        <f t="shared" si="635"/>
        <v/>
      </c>
      <c r="W230" s="254" t="str">
        <f t="shared" si="636"/>
        <v/>
      </c>
      <c r="Z230" s="448"/>
      <c r="AA230" s="132" t="s">
        <v>28</v>
      </c>
      <c r="AB230" s="163" t="str">
        <f t="shared" ref="AB230:AL230" si="706">IF(COUNT(AB227:AB229)=0,"",SUM(AB227:AB229))</f>
        <v/>
      </c>
      <c r="AC230" s="164" t="str">
        <f t="shared" si="706"/>
        <v/>
      </c>
      <c r="AD230" s="165" t="str">
        <f t="shared" si="706"/>
        <v/>
      </c>
      <c r="AE230" s="166" t="str">
        <f t="shared" si="706"/>
        <v/>
      </c>
      <c r="AF230" s="167" t="str">
        <f t="shared" si="706"/>
        <v/>
      </c>
      <c r="AG230" s="167" t="str">
        <f t="shared" si="706"/>
        <v/>
      </c>
      <c r="AH230" s="168" t="str">
        <f t="shared" si="706"/>
        <v/>
      </c>
      <c r="AI230" s="169" t="str">
        <f t="shared" si="706"/>
        <v/>
      </c>
      <c r="AJ230" s="169" t="str">
        <f t="shared" si="706"/>
        <v/>
      </c>
      <c r="AK230" s="169" t="str">
        <f t="shared" si="706"/>
        <v/>
      </c>
      <c r="AL230" s="269" t="str">
        <f t="shared" si="706"/>
        <v/>
      </c>
      <c r="AM230" s="262" t="str">
        <f t="shared" si="637"/>
        <v/>
      </c>
      <c r="AN230" s="199" t="str">
        <f t="shared" si="638"/>
        <v/>
      </c>
      <c r="AO230" s="200" t="str">
        <f t="shared" si="639"/>
        <v/>
      </c>
      <c r="AP230" s="201" t="str">
        <f t="shared" si="640"/>
        <v/>
      </c>
      <c r="AQ230" s="201" t="str">
        <f t="shared" si="641"/>
        <v/>
      </c>
      <c r="AR230" s="202" t="str">
        <f t="shared" si="642"/>
        <v/>
      </c>
      <c r="AS230" s="203" t="str">
        <f t="shared" si="643"/>
        <v/>
      </c>
      <c r="AT230" s="203" t="str">
        <f t="shared" si="644"/>
        <v/>
      </c>
      <c r="AU230" s="203" t="str">
        <f t="shared" si="645"/>
        <v/>
      </c>
      <c r="AV230" s="254" t="str">
        <f t="shared" si="646"/>
        <v/>
      </c>
      <c r="AY230" s="448"/>
      <c r="AZ230" s="132" t="s">
        <v>28</v>
      </c>
      <c r="BA230" s="163" t="str">
        <f t="shared" ref="BA230:BK230" si="707">IF(COUNT(BA227:BA229)=0,"",SUM(BA227:BA229))</f>
        <v/>
      </c>
      <c r="BB230" s="164" t="str">
        <f t="shared" si="707"/>
        <v/>
      </c>
      <c r="BC230" s="165" t="str">
        <f t="shared" si="707"/>
        <v/>
      </c>
      <c r="BD230" s="166" t="str">
        <f t="shared" si="707"/>
        <v/>
      </c>
      <c r="BE230" s="167" t="str">
        <f t="shared" si="707"/>
        <v/>
      </c>
      <c r="BF230" s="167" t="str">
        <f t="shared" si="707"/>
        <v/>
      </c>
      <c r="BG230" s="168" t="str">
        <f t="shared" si="707"/>
        <v/>
      </c>
      <c r="BH230" s="169" t="str">
        <f t="shared" si="707"/>
        <v/>
      </c>
      <c r="BI230" s="169" t="str">
        <f t="shared" si="707"/>
        <v/>
      </c>
      <c r="BJ230" s="169" t="str">
        <f t="shared" si="707"/>
        <v/>
      </c>
      <c r="BK230" s="269" t="str">
        <f t="shared" si="707"/>
        <v/>
      </c>
      <c r="BL230" s="262" t="str">
        <f t="shared" si="647"/>
        <v/>
      </c>
      <c r="BM230" s="199" t="str">
        <f t="shared" si="648"/>
        <v/>
      </c>
      <c r="BN230" s="200" t="str">
        <f t="shared" si="649"/>
        <v/>
      </c>
      <c r="BO230" s="201" t="str">
        <f t="shared" si="650"/>
        <v/>
      </c>
      <c r="BP230" s="201" t="str">
        <f t="shared" si="651"/>
        <v/>
      </c>
      <c r="BQ230" s="202" t="str">
        <f t="shared" si="652"/>
        <v/>
      </c>
      <c r="BR230" s="203" t="str">
        <f t="shared" si="653"/>
        <v/>
      </c>
      <c r="BS230" s="203" t="str">
        <f t="shared" si="654"/>
        <v/>
      </c>
      <c r="BT230" s="203" t="str">
        <f t="shared" si="655"/>
        <v/>
      </c>
      <c r="BU230" s="254" t="str">
        <f t="shared" si="656"/>
        <v/>
      </c>
      <c r="BX230" s="448"/>
      <c r="BY230" s="132" t="s">
        <v>28</v>
      </c>
      <c r="BZ230" s="163" t="str">
        <f t="shared" ref="BZ230:CJ230" si="708">IF(COUNT(BZ227:BZ229)=0,"",SUM(BZ227:BZ229))</f>
        <v/>
      </c>
      <c r="CA230" s="164" t="str">
        <f t="shared" si="708"/>
        <v/>
      </c>
      <c r="CB230" s="165" t="str">
        <f t="shared" si="708"/>
        <v/>
      </c>
      <c r="CC230" s="166" t="str">
        <f t="shared" si="708"/>
        <v/>
      </c>
      <c r="CD230" s="167" t="str">
        <f t="shared" si="708"/>
        <v/>
      </c>
      <c r="CE230" s="167" t="str">
        <f t="shared" si="708"/>
        <v/>
      </c>
      <c r="CF230" s="168" t="str">
        <f t="shared" si="708"/>
        <v/>
      </c>
      <c r="CG230" s="169" t="str">
        <f t="shared" si="708"/>
        <v/>
      </c>
      <c r="CH230" s="169" t="str">
        <f t="shared" si="708"/>
        <v/>
      </c>
      <c r="CI230" s="169" t="str">
        <f t="shared" si="708"/>
        <v/>
      </c>
      <c r="CJ230" s="269" t="str">
        <f t="shared" si="708"/>
        <v/>
      </c>
      <c r="CK230" s="262" t="str">
        <f t="shared" si="657"/>
        <v/>
      </c>
      <c r="CL230" s="199" t="str">
        <f t="shared" si="658"/>
        <v/>
      </c>
      <c r="CM230" s="200" t="str">
        <f t="shared" si="659"/>
        <v/>
      </c>
      <c r="CN230" s="201" t="str">
        <f t="shared" si="660"/>
        <v/>
      </c>
      <c r="CO230" s="201" t="str">
        <f t="shared" si="661"/>
        <v/>
      </c>
      <c r="CP230" s="202" t="str">
        <f t="shared" si="662"/>
        <v/>
      </c>
      <c r="CQ230" s="203" t="str">
        <f t="shared" si="663"/>
        <v/>
      </c>
      <c r="CR230" s="203" t="str">
        <f t="shared" si="664"/>
        <v/>
      </c>
      <c r="CS230" s="203" t="str">
        <f t="shared" si="665"/>
        <v/>
      </c>
      <c r="CT230" s="254" t="str">
        <f t="shared" si="666"/>
        <v/>
      </c>
      <c r="CW230" s="451"/>
      <c r="CX230" s="132" t="s">
        <v>28</v>
      </c>
      <c r="CY230" s="163" t="str">
        <f t="shared" ref="CY230:DI230" si="709">IF(COUNT(CY227:CY229)=0,"",SUM(CY227:CY229))</f>
        <v/>
      </c>
      <c r="CZ230" s="164" t="str">
        <f t="shared" si="709"/>
        <v/>
      </c>
      <c r="DA230" s="165" t="str">
        <f t="shared" si="709"/>
        <v/>
      </c>
      <c r="DB230" s="166" t="str">
        <f t="shared" si="709"/>
        <v/>
      </c>
      <c r="DC230" s="167" t="str">
        <f t="shared" si="709"/>
        <v/>
      </c>
      <c r="DD230" s="167" t="str">
        <f t="shared" si="709"/>
        <v/>
      </c>
      <c r="DE230" s="168" t="str">
        <f t="shared" si="709"/>
        <v/>
      </c>
      <c r="DF230" s="169" t="str">
        <f t="shared" si="709"/>
        <v/>
      </c>
      <c r="DG230" s="169" t="str">
        <f t="shared" si="709"/>
        <v/>
      </c>
      <c r="DH230" s="169" t="str">
        <f t="shared" si="709"/>
        <v/>
      </c>
      <c r="DI230" s="269" t="str">
        <f t="shared" si="709"/>
        <v/>
      </c>
      <c r="DJ230" s="262" t="str">
        <f t="shared" si="667"/>
        <v/>
      </c>
      <c r="DK230" s="199" t="str">
        <f t="shared" si="668"/>
        <v/>
      </c>
      <c r="DL230" s="200" t="str">
        <f t="shared" si="669"/>
        <v/>
      </c>
      <c r="DM230" s="201" t="str">
        <f t="shared" si="670"/>
        <v/>
      </c>
      <c r="DN230" s="201" t="str">
        <f t="shared" si="671"/>
        <v/>
      </c>
      <c r="DO230" s="202" t="str">
        <f t="shared" si="672"/>
        <v/>
      </c>
      <c r="DP230" s="203" t="str">
        <f t="shared" si="673"/>
        <v/>
      </c>
      <c r="DQ230" s="203" t="str">
        <f t="shared" si="674"/>
        <v/>
      </c>
      <c r="DR230" s="203" t="str">
        <f t="shared" si="675"/>
        <v/>
      </c>
      <c r="DS230" s="254" t="str">
        <f t="shared" si="676"/>
        <v/>
      </c>
      <c r="DV230" s="451"/>
      <c r="DW230" s="132" t="s">
        <v>28</v>
      </c>
      <c r="DX230" s="163" t="str">
        <f t="shared" ref="DX230:EH230" si="710">IF(COUNT(DX227:DX229)=0,"",SUM(DX227:DX229))</f>
        <v/>
      </c>
      <c r="DY230" s="164" t="str">
        <f t="shared" si="710"/>
        <v/>
      </c>
      <c r="DZ230" s="165" t="str">
        <f t="shared" si="710"/>
        <v/>
      </c>
      <c r="EA230" s="166" t="str">
        <f t="shared" si="710"/>
        <v/>
      </c>
      <c r="EB230" s="167" t="str">
        <f t="shared" si="710"/>
        <v/>
      </c>
      <c r="EC230" s="167" t="str">
        <f t="shared" si="710"/>
        <v/>
      </c>
      <c r="ED230" s="168" t="str">
        <f t="shared" si="710"/>
        <v/>
      </c>
      <c r="EE230" s="169" t="str">
        <f t="shared" si="710"/>
        <v/>
      </c>
      <c r="EF230" s="169" t="str">
        <f t="shared" si="710"/>
        <v/>
      </c>
      <c r="EG230" s="169" t="str">
        <f t="shared" si="710"/>
        <v/>
      </c>
      <c r="EH230" s="269" t="str">
        <f t="shared" si="710"/>
        <v/>
      </c>
      <c r="EI230" s="262" t="str">
        <f t="shared" si="677"/>
        <v/>
      </c>
      <c r="EJ230" s="199" t="str">
        <f t="shared" si="678"/>
        <v/>
      </c>
      <c r="EK230" s="200" t="str">
        <f t="shared" si="679"/>
        <v/>
      </c>
      <c r="EL230" s="201" t="str">
        <f t="shared" si="680"/>
        <v/>
      </c>
      <c r="EM230" s="201" t="str">
        <f t="shared" si="681"/>
        <v/>
      </c>
      <c r="EN230" s="202" t="str">
        <f t="shared" si="682"/>
        <v/>
      </c>
      <c r="EO230" s="203" t="str">
        <f t="shared" si="683"/>
        <v/>
      </c>
      <c r="EP230" s="203" t="str">
        <f t="shared" si="684"/>
        <v/>
      </c>
      <c r="EQ230" s="203" t="str">
        <f t="shared" si="685"/>
        <v/>
      </c>
      <c r="ER230" s="254" t="str">
        <f t="shared" si="686"/>
        <v/>
      </c>
    </row>
    <row r="231" spans="1:148" ht="14.5" thickBot="1">
      <c r="A231" s="449"/>
      <c r="B231" s="133" t="s">
        <v>55</v>
      </c>
      <c r="C231" s="177">
        <f t="shared" ref="C231:M231" si="711">SUM(C230,C226,C222,C218)</f>
        <v>1556128.0810000012</v>
      </c>
      <c r="D231" s="178">
        <f t="shared" si="711"/>
        <v>1404312.322000012</v>
      </c>
      <c r="E231" s="179">
        <f t="shared" si="711"/>
        <v>143424.11499999996</v>
      </c>
      <c r="F231" s="180">
        <f t="shared" si="711"/>
        <v>127022.05999999937</v>
      </c>
      <c r="G231" s="181">
        <f t="shared" si="711"/>
        <v>127022.05999999937</v>
      </c>
      <c r="H231" s="181">
        <f t="shared" si="711"/>
        <v>0</v>
      </c>
      <c r="I231" s="182">
        <f t="shared" si="711"/>
        <v>16402.342000000157</v>
      </c>
      <c r="J231" s="183">
        <f t="shared" si="711"/>
        <v>8677.1440000000675</v>
      </c>
      <c r="K231" s="183">
        <f t="shared" si="711"/>
        <v>0</v>
      </c>
      <c r="L231" s="183">
        <f t="shared" si="711"/>
        <v>7725.4180000000197</v>
      </c>
      <c r="M231" s="271">
        <f t="shared" si="711"/>
        <v>1246.3470000000048</v>
      </c>
      <c r="N231" s="264">
        <f t="shared" si="627"/>
        <v>0.90244006206582361</v>
      </c>
      <c r="O231" s="209">
        <f t="shared" si="628"/>
        <v>9.216729442208417E-2</v>
      </c>
      <c r="P231" s="210">
        <f t="shared" si="629"/>
        <v>8.1626995586617956E-2</v>
      </c>
      <c r="Q231" s="211">
        <f t="shared" si="630"/>
        <v>8.1626995586617956E-2</v>
      </c>
      <c r="R231" s="211">
        <f t="shared" si="631"/>
        <v>0</v>
      </c>
      <c r="S231" s="212">
        <f t="shared" si="632"/>
        <v>1.0540483267585315E-2</v>
      </c>
      <c r="T231" s="213">
        <f t="shared" si="633"/>
        <v>5.5761117005381387E-3</v>
      </c>
      <c r="U231" s="213">
        <f t="shared" si="634"/>
        <v>0</v>
      </c>
      <c r="V231" s="213">
        <f t="shared" si="635"/>
        <v>4.9645129435846314E-3</v>
      </c>
      <c r="W231" s="256">
        <f t="shared" si="636"/>
        <v>8.0092828811306814E-4</v>
      </c>
      <c r="Z231" s="449"/>
      <c r="AA231" s="133" t="s">
        <v>55</v>
      </c>
      <c r="AB231" s="177">
        <f t="shared" ref="AB231:AL231" si="712">SUM(AB230,AB226,AB222,AB218)</f>
        <v>1186555.6110000638</v>
      </c>
      <c r="AC231" s="178">
        <f t="shared" si="712"/>
        <v>1121310.8210000698</v>
      </c>
      <c r="AD231" s="179">
        <f t="shared" si="712"/>
        <v>61089.013999999523</v>
      </c>
      <c r="AE231" s="180">
        <f t="shared" si="712"/>
        <v>47254.093999999815</v>
      </c>
      <c r="AF231" s="181">
        <f t="shared" si="712"/>
        <v>47254.093999999815</v>
      </c>
      <c r="AG231" s="181">
        <f t="shared" si="712"/>
        <v>0</v>
      </c>
      <c r="AH231" s="182">
        <f t="shared" si="712"/>
        <v>13835.024000000194</v>
      </c>
      <c r="AI231" s="183">
        <f t="shared" si="712"/>
        <v>7905.6350000000466</v>
      </c>
      <c r="AJ231" s="183">
        <f t="shared" si="712"/>
        <v>0</v>
      </c>
      <c r="AK231" s="183">
        <f t="shared" si="712"/>
        <v>5929.5169999999989</v>
      </c>
      <c r="AL231" s="271">
        <f t="shared" si="712"/>
        <v>193.13000000000002</v>
      </c>
      <c r="AM231" s="264">
        <f t="shared" si="637"/>
        <v>0.94501328939399332</v>
      </c>
      <c r="AN231" s="209">
        <f t="shared" si="638"/>
        <v>5.1484324403903763E-2</v>
      </c>
      <c r="AO231" s="210">
        <f t="shared" si="639"/>
        <v>3.9824592764070015E-2</v>
      </c>
      <c r="AP231" s="211">
        <f t="shared" si="640"/>
        <v>3.9824592764070015E-2</v>
      </c>
      <c r="AQ231" s="211">
        <f t="shared" si="641"/>
        <v>0</v>
      </c>
      <c r="AR231" s="212">
        <f t="shared" si="642"/>
        <v>1.1659819288486303E-2</v>
      </c>
      <c r="AS231" s="213">
        <f t="shared" si="643"/>
        <v>6.6626755010133452E-3</v>
      </c>
      <c r="AT231" s="213">
        <f t="shared" si="644"/>
        <v>0</v>
      </c>
      <c r="AU231" s="213">
        <f t="shared" si="645"/>
        <v>4.9972516627370105E-3</v>
      </c>
      <c r="AV231" s="256">
        <f t="shared" si="646"/>
        <v>1.6276523258545327E-4</v>
      </c>
      <c r="AY231" s="449"/>
      <c r="AZ231" s="133" t="s">
        <v>55</v>
      </c>
      <c r="BA231" s="177">
        <f t="shared" ref="BA231:BK231" si="713">SUM(BA230,BA226,BA222,BA218)</f>
        <v>369572.47000000329</v>
      </c>
      <c r="BB231" s="178">
        <f t="shared" si="713"/>
        <v>283001.5010000008</v>
      </c>
      <c r="BC231" s="179">
        <f t="shared" si="713"/>
        <v>82335.101000000068</v>
      </c>
      <c r="BD231" s="180">
        <f t="shared" si="713"/>
        <v>79767.96600000019</v>
      </c>
      <c r="BE231" s="181">
        <f t="shared" si="713"/>
        <v>79767.96600000019</v>
      </c>
      <c r="BF231" s="181">
        <f t="shared" si="713"/>
        <v>0</v>
      </c>
      <c r="BG231" s="182">
        <f t="shared" si="713"/>
        <v>2567.318000000012</v>
      </c>
      <c r="BH231" s="183">
        <f t="shared" si="713"/>
        <v>771.50899999999956</v>
      </c>
      <c r="BI231" s="183">
        <f t="shared" si="713"/>
        <v>0</v>
      </c>
      <c r="BJ231" s="183">
        <f t="shared" si="713"/>
        <v>1795.9009999999935</v>
      </c>
      <c r="BK231" s="271">
        <f t="shared" si="713"/>
        <v>1053.2170000000037</v>
      </c>
      <c r="BL231" s="264">
        <f t="shared" si="647"/>
        <v>0.76575373971983973</v>
      </c>
      <c r="BM231" s="209">
        <f t="shared" si="648"/>
        <v>0.22278472473882954</v>
      </c>
      <c r="BN231" s="210">
        <f t="shared" si="649"/>
        <v>0.21583849576241293</v>
      </c>
      <c r="BO231" s="211">
        <f t="shared" si="650"/>
        <v>0.21583849576241293</v>
      </c>
      <c r="BP231" s="211">
        <f t="shared" si="651"/>
        <v>0</v>
      </c>
      <c r="BQ231" s="212">
        <f t="shared" si="652"/>
        <v>6.9467241431700501E-3</v>
      </c>
      <c r="BR231" s="213">
        <f t="shared" si="653"/>
        <v>2.0875716202562187E-3</v>
      </c>
      <c r="BS231" s="213">
        <f t="shared" si="654"/>
        <v>0</v>
      </c>
      <c r="BT231" s="213">
        <f t="shared" si="655"/>
        <v>4.8594014592049494E-3</v>
      </c>
      <c r="BU231" s="256">
        <f t="shared" si="656"/>
        <v>2.8498253671329857E-3</v>
      </c>
      <c r="BX231" s="449"/>
      <c r="BY231" s="133" t="s">
        <v>55</v>
      </c>
      <c r="BZ231" s="177">
        <f t="shared" ref="BZ231:CJ231" si="714">SUM(BZ230,BZ226,BZ222,BZ218)</f>
        <v>36592.646000000321</v>
      </c>
      <c r="CA231" s="178">
        <f t="shared" si="714"/>
        <v>35696.446000001466</v>
      </c>
      <c r="CB231" s="179">
        <f t="shared" si="714"/>
        <v>452.50299999999856</v>
      </c>
      <c r="CC231" s="180">
        <f t="shared" si="714"/>
        <v>376.35799999999921</v>
      </c>
      <c r="CD231" s="181">
        <f t="shared" si="714"/>
        <v>376.35799999999921</v>
      </c>
      <c r="CE231" s="181">
        <f t="shared" si="714"/>
        <v>0</v>
      </c>
      <c r="CF231" s="182">
        <f t="shared" si="714"/>
        <v>76.181000000000182</v>
      </c>
      <c r="CG231" s="183">
        <f t="shared" si="714"/>
        <v>60.121000000000002</v>
      </c>
      <c r="CH231" s="183">
        <f t="shared" si="714"/>
        <v>0</v>
      </c>
      <c r="CI231" s="183">
        <f t="shared" si="714"/>
        <v>16.069000000000003</v>
      </c>
      <c r="CJ231" s="271">
        <f t="shared" si="714"/>
        <v>6.2420000000000071</v>
      </c>
      <c r="CK231" s="264">
        <f t="shared" si="657"/>
        <v>0.97550874019881351</v>
      </c>
      <c r="CL231" s="209">
        <f t="shared" si="658"/>
        <v>1.236595462377863E-2</v>
      </c>
      <c r="CM231" s="210">
        <f t="shared" si="659"/>
        <v>1.0285072033325928E-2</v>
      </c>
      <c r="CN231" s="211">
        <f t="shared" si="660"/>
        <v>1.0285072033325928E-2</v>
      </c>
      <c r="CO231" s="211">
        <f t="shared" si="661"/>
        <v>0</v>
      </c>
      <c r="CP231" s="212">
        <f t="shared" si="662"/>
        <v>2.0818663946848641E-3</v>
      </c>
      <c r="CQ231" s="213">
        <f t="shared" si="663"/>
        <v>1.6429803955690845E-3</v>
      </c>
      <c r="CR231" s="213">
        <f t="shared" si="664"/>
        <v>0</v>
      </c>
      <c r="CS231" s="213">
        <f t="shared" si="665"/>
        <v>4.3913195017380985E-4</v>
      </c>
      <c r="CT231" s="256">
        <f t="shared" si="666"/>
        <v>1.7058072269493581E-4</v>
      </c>
      <c r="CW231" s="452"/>
      <c r="CX231" s="133" t="s">
        <v>55</v>
      </c>
      <c r="CY231" s="177">
        <f t="shared" ref="CY231:DI231" si="715">SUM(CY230,CY226,CY222,CY218)</f>
        <v>33526.127000001201</v>
      </c>
      <c r="CZ231" s="178">
        <f t="shared" si="715"/>
        <v>33403.097000001115</v>
      </c>
      <c r="DA231" s="179">
        <f t="shared" si="715"/>
        <v>93.172000000000111</v>
      </c>
      <c r="DB231" s="180">
        <f t="shared" si="715"/>
        <v>34.27000000000001</v>
      </c>
      <c r="DC231" s="181">
        <f t="shared" si="715"/>
        <v>34.27000000000001</v>
      </c>
      <c r="DD231" s="181">
        <f t="shared" si="715"/>
        <v>0</v>
      </c>
      <c r="DE231" s="182">
        <f t="shared" si="715"/>
        <v>58.906000000000013</v>
      </c>
      <c r="DF231" s="183">
        <f t="shared" si="715"/>
        <v>56.149000000000008</v>
      </c>
      <c r="DG231" s="183">
        <f t="shared" si="715"/>
        <v>0</v>
      </c>
      <c r="DH231" s="183">
        <f t="shared" si="715"/>
        <v>2.7659999999999907</v>
      </c>
      <c r="DI231" s="271">
        <f t="shared" si="715"/>
        <v>3.0089999999999999</v>
      </c>
      <c r="DJ231" s="264">
        <f t="shared" si="667"/>
        <v>0.99633032470466742</v>
      </c>
      <c r="DK231" s="209">
        <f t="shared" si="668"/>
        <v>2.7790862929081184E-3</v>
      </c>
      <c r="DL231" s="210">
        <f t="shared" si="669"/>
        <v>1.022187859635525E-3</v>
      </c>
      <c r="DM231" s="211">
        <f t="shared" si="670"/>
        <v>1.022187859635525E-3</v>
      </c>
      <c r="DN231" s="211">
        <f t="shared" si="671"/>
        <v>0</v>
      </c>
      <c r="DO231" s="212">
        <f t="shared" si="672"/>
        <v>1.7570177432066013E-3</v>
      </c>
      <c r="DP231" s="213">
        <f t="shared" si="673"/>
        <v>1.6747833711898185E-3</v>
      </c>
      <c r="DQ231" s="213">
        <f t="shared" si="674"/>
        <v>0</v>
      </c>
      <c r="DR231" s="213">
        <f t="shared" si="675"/>
        <v>8.2502819368306145E-5</v>
      </c>
      <c r="DS231" s="256">
        <f t="shared" si="676"/>
        <v>8.9750897859448302E-5</v>
      </c>
      <c r="DV231" s="452"/>
      <c r="DW231" s="133" t="s">
        <v>55</v>
      </c>
      <c r="DX231" s="177">
        <f t="shared" ref="DX231:EH231" si="716">SUM(DX230,DX226,DX222,DX218)</f>
        <v>3066.5190000000021</v>
      </c>
      <c r="DY231" s="178">
        <f t="shared" si="716"/>
        <v>2293.348999999997</v>
      </c>
      <c r="DZ231" s="179">
        <f t="shared" si="716"/>
        <v>359.33099999999848</v>
      </c>
      <c r="EA231" s="180">
        <f t="shared" si="716"/>
        <v>342.08799999999889</v>
      </c>
      <c r="EB231" s="181">
        <f t="shared" si="716"/>
        <v>342.08799999999889</v>
      </c>
      <c r="EC231" s="181">
        <f t="shared" si="716"/>
        <v>0</v>
      </c>
      <c r="ED231" s="182">
        <f t="shared" si="716"/>
        <v>17.274999999999991</v>
      </c>
      <c r="EE231" s="183">
        <f t="shared" si="716"/>
        <v>3.972</v>
      </c>
      <c r="EF231" s="183">
        <f t="shared" si="716"/>
        <v>0</v>
      </c>
      <c r="EG231" s="183">
        <f t="shared" si="716"/>
        <v>13.30299999999999</v>
      </c>
      <c r="EH231" s="271">
        <f t="shared" si="716"/>
        <v>3.2330000000000059</v>
      </c>
      <c r="EI231" s="264">
        <f t="shared" si="677"/>
        <v>0.74786720708399179</v>
      </c>
      <c r="EJ231" s="209">
        <f t="shared" si="678"/>
        <v>0.11717879458760837</v>
      </c>
      <c r="EK231" s="210">
        <f t="shared" si="679"/>
        <v>0.11155580643720082</v>
      </c>
      <c r="EL231" s="211">
        <f t="shared" si="680"/>
        <v>0.11155580643720082</v>
      </c>
      <c r="EM231" s="211">
        <f t="shared" si="681"/>
        <v>0</v>
      </c>
      <c r="EN231" s="212">
        <f t="shared" si="682"/>
        <v>5.6334234354980285E-3</v>
      </c>
      <c r="EO231" s="213">
        <f t="shared" si="683"/>
        <v>1.2952797618407052E-3</v>
      </c>
      <c r="EP231" s="213">
        <f t="shared" si="684"/>
        <v>0</v>
      </c>
      <c r="EQ231" s="213">
        <f t="shared" si="685"/>
        <v>4.3381436736573235E-3</v>
      </c>
      <c r="ER231" s="256">
        <f t="shared" si="686"/>
        <v>1.0542898967852486E-3</v>
      </c>
    </row>
    <row r="233" spans="1:148">
      <c r="A233" t="s">
        <v>345</v>
      </c>
    </row>
    <row r="234" spans="1:148">
      <c r="A234" t="s">
        <v>343</v>
      </c>
    </row>
    <row r="235" spans="1:148">
      <c r="A235" t="s">
        <v>344</v>
      </c>
    </row>
    <row r="236" spans="1:148" ht="14.5">
      <c r="A236" s="257" t="s">
        <v>346</v>
      </c>
    </row>
  </sheetData>
  <mergeCells count="196">
    <mergeCell ref="A194:A210"/>
    <mergeCell ref="Z194:Z210"/>
    <mergeCell ref="AY194:AY210"/>
    <mergeCell ref="BX194:BX210"/>
    <mergeCell ref="CW194:CW210"/>
    <mergeCell ref="DV194:DV210"/>
    <mergeCell ref="BX192:BY193"/>
    <mergeCell ref="BZ192:CJ192"/>
    <mergeCell ref="CK192:CT192"/>
    <mergeCell ref="CW192:CX193"/>
    <mergeCell ref="CY192:DI192"/>
    <mergeCell ref="DJ192:DS192"/>
    <mergeCell ref="DV192:DW193"/>
    <mergeCell ref="DX192:EH192"/>
    <mergeCell ref="EI192:ER192"/>
    <mergeCell ref="A192:B193"/>
    <mergeCell ref="C192:M192"/>
    <mergeCell ref="N192:W192"/>
    <mergeCell ref="Z192:AA193"/>
    <mergeCell ref="AB192:AL192"/>
    <mergeCell ref="AM192:AV192"/>
    <mergeCell ref="AY192:AZ193"/>
    <mergeCell ref="BA192:BK192"/>
    <mergeCell ref="BL192:BU192"/>
    <mergeCell ref="A152:A168"/>
    <mergeCell ref="Z152:Z168"/>
    <mergeCell ref="AY152:AY168"/>
    <mergeCell ref="BX152:BX168"/>
    <mergeCell ref="CW152:CW168"/>
    <mergeCell ref="DV152:DV168"/>
    <mergeCell ref="BX150:BY151"/>
    <mergeCell ref="BZ150:CJ150"/>
    <mergeCell ref="CK150:CT150"/>
    <mergeCell ref="CW150:CX151"/>
    <mergeCell ref="CY150:DI150"/>
    <mergeCell ref="DJ150:DS150"/>
    <mergeCell ref="DV150:DW151"/>
    <mergeCell ref="A150:B151"/>
    <mergeCell ref="C150:M150"/>
    <mergeCell ref="N150:W150"/>
    <mergeCell ref="Z150:AA151"/>
    <mergeCell ref="AB150:AL150"/>
    <mergeCell ref="AM150:AV150"/>
    <mergeCell ref="AY150:AZ151"/>
    <mergeCell ref="BA150:BK150"/>
    <mergeCell ref="BL150:BU150"/>
    <mergeCell ref="A131:A147"/>
    <mergeCell ref="Z131:Z147"/>
    <mergeCell ref="AY131:AY147"/>
    <mergeCell ref="AM129:AV129"/>
    <mergeCell ref="AY129:AZ130"/>
    <mergeCell ref="BA129:BK129"/>
    <mergeCell ref="BL129:BU129"/>
    <mergeCell ref="A129:B130"/>
    <mergeCell ref="C129:M129"/>
    <mergeCell ref="N129:W129"/>
    <mergeCell ref="Z129:AA130"/>
    <mergeCell ref="AB129:AL129"/>
    <mergeCell ref="BL3:BU3"/>
    <mergeCell ref="A26:A42"/>
    <mergeCell ref="Z26:Z42"/>
    <mergeCell ref="AY26:AY42"/>
    <mergeCell ref="AB24:AL24"/>
    <mergeCell ref="AM24:AV24"/>
    <mergeCell ref="AY24:AZ25"/>
    <mergeCell ref="BA24:BK24"/>
    <mergeCell ref="BL24:BU24"/>
    <mergeCell ref="A3:B4"/>
    <mergeCell ref="C3:M3"/>
    <mergeCell ref="N3:W3"/>
    <mergeCell ref="Z3:AA4"/>
    <mergeCell ref="A5:A21"/>
    <mergeCell ref="Z5:Z21"/>
    <mergeCell ref="A24:B25"/>
    <mergeCell ref="AY5:AY21"/>
    <mergeCell ref="AB3:AL3"/>
    <mergeCell ref="AM3:AV3"/>
    <mergeCell ref="AY3:AZ4"/>
    <mergeCell ref="BA3:BK3"/>
    <mergeCell ref="C24:M24"/>
    <mergeCell ref="N24:W24"/>
    <mergeCell ref="Z24:AA25"/>
    <mergeCell ref="BA45:BK45"/>
    <mergeCell ref="BL45:BU45"/>
    <mergeCell ref="A45:B46"/>
    <mergeCell ref="C45:M45"/>
    <mergeCell ref="N45:W45"/>
    <mergeCell ref="Z45:AA46"/>
    <mergeCell ref="AB45:AL45"/>
    <mergeCell ref="Z47:Z63"/>
    <mergeCell ref="AY47:AY63"/>
    <mergeCell ref="A47:A63"/>
    <mergeCell ref="AM45:AV45"/>
    <mergeCell ref="AY45:AZ46"/>
    <mergeCell ref="AY68:AY84"/>
    <mergeCell ref="AM66:AV66"/>
    <mergeCell ref="AY66:AZ67"/>
    <mergeCell ref="BA66:BK66"/>
    <mergeCell ref="BL66:BU66"/>
    <mergeCell ref="A66:B67"/>
    <mergeCell ref="C66:M66"/>
    <mergeCell ref="N66:W66"/>
    <mergeCell ref="Z66:AA67"/>
    <mergeCell ref="AB66:AL66"/>
    <mergeCell ref="A68:A84"/>
    <mergeCell ref="Z68:Z84"/>
    <mergeCell ref="A110:A126"/>
    <mergeCell ref="Z110:Z126"/>
    <mergeCell ref="AY110:AY126"/>
    <mergeCell ref="AM108:AV108"/>
    <mergeCell ref="AY108:AZ109"/>
    <mergeCell ref="BA108:BK108"/>
    <mergeCell ref="BL108:BU108"/>
    <mergeCell ref="A108:B109"/>
    <mergeCell ref="C108:M108"/>
    <mergeCell ref="N108:W108"/>
    <mergeCell ref="Z108:AA109"/>
    <mergeCell ref="AB108:AL108"/>
    <mergeCell ref="A89:A105"/>
    <mergeCell ref="Z89:Z105"/>
    <mergeCell ref="AY89:AY105"/>
    <mergeCell ref="AM87:AV87"/>
    <mergeCell ref="AY87:AZ88"/>
    <mergeCell ref="BA87:BK87"/>
    <mergeCell ref="BL87:BU87"/>
    <mergeCell ref="A87:B88"/>
    <mergeCell ref="C87:M87"/>
    <mergeCell ref="N87:W87"/>
    <mergeCell ref="Z87:AA88"/>
    <mergeCell ref="AB87:AL87"/>
    <mergeCell ref="CW173:CW189"/>
    <mergeCell ref="BX171:BY172"/>
    <mergeCell ref="BZ171:CJ171"/>
    <mergeCell ref="CK171:CT171"/>
    <mergeCell ref="A173:A189"/>
    <mergeCell ref="Z173:Z189"/>
    <mergeCell ref="AY173:AY189"/>
    <mergeCell ref="BX173:BX189"/>
    <mergeCell ref="A171:B172"/>
    <mergeCell ref="C171:M171"/>
    <mergeCell ref="N171:W171"/>
    <mergeCell ref="Z171:AA172"/>
    <mergeCell ref="AB171:AL171"/>
    <mergeCell ref="AM171:AV171"/>
    <mergeCell ref="AY171:AZ172"/>
    <mergeCell ref="BA171:BK171"/>
    <mergeCell ref="BL171:BU171"/>
    <mergeCell ref="DV66:DW67"/>
    <mergeCell ref="DX66:EH66"/>
    <mergeCell ref="EI66:ER66"/>
    <mergeCell ref="DV68:DV84"/>
    <mergeCell ref="DV87:DW88"/>
    <mergeCell ref="DX87:EH87"/>
    <mergeCell ref="EI87:ER87"/>
    <mergeCell ref="CW171:CX172"/>
    <mergeCell ref="CY171:DI171"/>
    <mergeCell ref="DJ171:DS171"/>
    <mergeCell ref="DV171:DW172"/>
    <mergeCell ref="DX171:EH171"/>
    <mergeCell ref="EI171:ER171"/>
    <mergeCell ref="DX150:EH150"/>
    <mergeCell ref="EI150:ER150"/>
    <mergeCell ref="DV173:DV189"/>
    <mergeCell ref="DV89:DV105"/>
    <mergeCell ref="DV108:DW109"/>
    <mergeCell ref="DX108:EH108"/>
    <mergeCell ref="EI108:ER108"/>
    <mergeCell ref="DV110:DV126"/>
    <mergeCell ref="DV129:DW130"/>
    <mergeCell ref="DX129:EH129"/>
    <mergeCell ref="EI129:ER129"/>
    <mergeCell ref="DV131:DV147"/>
    <mergeCell ref="DX213:EH213"/>
    <mergeCell ref="EI213:ER213"/>
    <mergeCell ref="A213:B214"/>
    <mergeCell ref="C213:M213"/>
    <mergeCell ref="N213:W213"/>
    <mergeCell ref="Z213:AA214"/>
    <mergeCell ref="AB213:AL213"/>
    <mergeCell ref="AM213:AV213"/>
    <mergeCell ref="AY213:AZ214"/>
    <mergeCell ref="BA213:BK213"/>
    <mergeCell ref="BL213:BU213"/>
    <mergeCell ref="A215:A231"/>
    <mergeCell ref="Z215:Z231"/>
    <mergeCell ref="AY215:AY231"/>
    <mergeCell ref="BX215:BX231"/>
    <mergeCell ref="CW215:CW231"/>
    <mergeCell ref="DV215:DV231"/>
    <mergeCell ref="BX213:BY214"/>
    <mergeCell ref="BZ213:CJ213"/>
    <mergeCell ref="CK213:CT213"/>
    <mergeCell ref="CW213:CX214"/>
    <mergeCell ref="CY213:DI213"/>
    <mergeCell ref="DJ213:DS213"/>
    <mergeCell ref="DV213:DW21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CD233"/>
  <sheetViews>
    <sheetView topLeftCell="A211" workbookViewId="0">
      <selection activeCell="A214" sqref="A214:B215"/>
    </sheetView>
  </sheetViews>
  <sheetFormatPr defaultRowHeight="14"/>
  <cols>
    <col min="1" max="1" width="7.25" customWidth="1"/>
    <col min="2" max="2" width="8" customWidth="1"/>
    <col min="3" max="4" width="10.83203125" bestFit="1" customWidth="1"/>
    <col min="5" max="5" width="9.83203125" bestFit="1" customWidth="1"/>
    <col min="6" max="6" width="5.83203125" bestFit="1" customWidth="1"/>
    <col min="7" max="7" width="10.08203125" bestFit="1" customWidth="1"/>
    <col min="8" max="8" width="9.83203125" bestFit="1" customWidth="1"/>
    <col min="9" max="9" width="8.58203125" bestFit="1" customWidth="1"/>
    <col min="10" max="10" width="6" bestFit="1" customWidth="1"/>
    <col min="11" max="12" width="8.33203125" bestFit="1" customWidth="1"/>
    <col min="13" max="13" width="7.33203125" bestFit="1" customWidth="1"/>
    <col min="14" max="14" width="5.83203125" bestFit="1" customWidth="1"/>
    <col min="15" max="16" width="8.33203125" bestFit="1" customWidth="1"/>
    <col min="17" max="17" width="4.75" bestFit="1" customWidth="1"/>
    <col min="18" max="18" width="5" bestFit="1" customWidth="1"/>
    <col min="19" max="20" width="9.83203125" bestFit="1" customWidth="1"/>
    <col min="21" max="21" width="4.75" bestFit="1" customWidth="1"/>
    <col min="22" max="22" width="5" bestFit="1" customWidth="1"/>
    <col min="23" max="24" width="10.83203125" bestFit="1" customWidth="1"/>
    <col min="25" max="25" width="9.83203125" bestFit="1" customWidth="1"/>
    <col min="26" max="26" width="5.83203125" bestFit="1" customWidth="1"/>
    <col min="27" max="28" width="2.5" customWidth="1"/>
    <col min="29" max="30" width="8" customWidth="1"/>
    <col min="31" max="32" width="9.83203125" bestFit="1" customWidth="1"/>
    <col min="33" max="33" width="8.33203125" bestFit="1" customWidth="1"/>
    <col min="34" max="34" width="5.83203125" bestFit="1" customWidth="1"/>
    <col min="35" max="36" width="8.33203125" bestFit="1" customWidth="1"/>
    <col min="37" max="37" width="7.58203125" bestFit="1" customWidth="1"/>
    <col min="38" max="38" width="5.83203125" bestFit="1" customWidth="1"/>
    <col min="39" max="41" width="4.75" bestFit="1" customWidth="1"/>
    <col min="42" max="42" width="5" bestFit="1" customWidth="1"/>
    <col min="43" max="44" width="7.33203125" bestFit="1" customWidth="1"/>
    <col min="45" max="45" width="4.75" bestFit="1" customWidth="1"/>
    <col min="46" max="46" width="5" bestFit="1" customWidth="1"/>
    <col min="47" max="48" width="8.33203125" bestFit="1" customWidth="1"/>
    <col min="49" max="49" width="4.75" bestFit="1" customWidth="1"/>
    <col min="50" max="50" width="5" bestFit="1" customWidth="1"/>
    <col min="51" max="52" width="9.83203125" bestFit="1" customWidth="1"/>
    <col min="53" max="53" width="8.33203125" bestFit="1" customWidth="1"/>
    <col min="54" max="54" width="5.83203125" bestFit="1" customWidth="1"/>
    <col min="55" max="56" width="2.5" customWidth="1"/>
    <col min="57" max="58" width="8" customWidth="1"/>
    <col min="59" max="60" width="10.83203125" bestFit="1" customWidth="1"/>
    <col min="61" max="61" width="9.83203125" bestFit="1" customWidth="1"/>
    <col min="62" max="62" width="5.83203125" bestFit="1" customWidth="1"/>
    <col min="63" max="64" width="10.08203125" bestFit="1" customWidth="1"/>
    <col min="65" max="65" width="8.58203125" bestFit="1" customWidth="1"/>
    <col min="66" max="66" width="5.83203125" bestFit="1" customWidth="1"/>
    <col min="67" max="68" width="8.33203125" bestFit="1" customWidth="1"/>
    <col min="69" max="69" width="7.33203125" bestFit="1" customWidth="1"/>
    <col min="70" max="70" width="5.83203125" bestFit="1" customWidth="1"/>
    <col min="71" max="72" width="8.33203125" bestFit="1" customWidth="1"/>
    <col min="73" max="73" width="4.5" bestFit="1" customWidth="1"/>
    <col min="74" max="74" width="4.83203125" bestFit="1" customWidth="1"/>
    <col min="75" max="76" width="9.83203125" bestFit="1" customWidth="1"/>
    <col min="77" max="77" width="4.5" bestFit="1" customWidth="1"/>
    <col min="78" max="78" width="4.83203125" bestFit="1" customWidth="1"/>
    <col min="79" max="80" width="10.83203125" bestFit="1" customWidth="1"/>
    <col min="81" max="81" width="9.83203125" bestFit="1" customWidth="1"/>
    <col min="82" max="82" width="5.83203125" bestFit="1" customWidth="1"/>
  </cols>
  <sheetData>
    <row r="2" spans="1:82" ht="14.5" thickBot="1"/>
    <row r="3" spans="1:82" ht="19" thickBot="1">
      <c r="A3" s="476" t="s">
        <v>392</v>
      </c>
      <c r="B3" s="477"/>
      <c r="C3" s="473" t="s">
        <v>0</v>
      </c>
      <c r="D3" s="474"/>
      <c r="E3" s="474"/>
      <c r="F3" s="475"/>
      <c r="G3" s="473" t="s">
        <v>9</v>
      </c>
      <c r="H3" s="474"/>
      <c r="I3" s="474"/>
      <c r="J3" s="475"/>
      <c r="K3" s="473" t="s">
        <v>393</v>
      </c>
      <c r="L3" s="474"/>
      <c r="M3" s="474"/>
      <c r="N3" s="475"/>
      <c r="O3" s="473" t="s">
        <v>375</v>
      </c>
      <c r="P3" s="474"/>
      <c r="Q3" s="474"/>
      <c r="R3" s="475"/>
      <c r="S3" s="473" t="s">
        <v>377</v>
      </c>
      <c r="T3" s="474"/>
      <c r="U3" s="474"/>
      <c r="V3" s="475"/>
      <c r="W3" s="473" t="s">
        <v>376</v>
      </c>
      <c r="X3" s="474"/>
      <c r="Y3" s="474"/>
      <c r="Z3" s="475"/>
      <c r="AC3" s="476" t="s">
        <v>394</v>
      </c>
      <c r="AD3" s="477"/>
      <c r="AE3" s="473" t="s">
        <v>0</v>
      </c>
      <c r="AF3" s="474"/>
      <c r="AG3" s="474"/>
      <c r="AH3" s="475"/>
      <c r="AI3" s="473" t="s">
        <v>9</v>
      </c>
      <c r="AJ3" s="474"/>
      <c r="AK3" s="474"/>
      <c r="AL3" s="475"/>
      <c r="AM3" s="473" t="s">
        <v>393</v>
      </c>
      <c r="AN3" s="474"/>
      <c r="AO3" s="474"/>
      <c r="AP3" s="475"/>
      <c r="AQ3" s="473" t="s">
        <v>375</v>
      </c>
      <c r="AR3" s="474"/>
      <c r="AS3" s="474"/>
      <c r="AT3" s="475"/>
      <c r="AU3" s="473" t="s">
        <v>377</v>
      </c>
      <c r="AV3" s="474"/>
      <c r="AW3" s="474"/>
      <c r="AX3" s="475"/>
      <c r="AY3" s="473" t="s">
        <v>376</v>
      </c>
      <c r="AZ3" s="474"/>
      <c r="BA3" s="474"/>
      <c r="BB3" s="475"/>
      <c r="BE3" s="476" t="s">
        <v>395</v>
      </c>
      <c r="BF3" s="477"/>
      <c r="BG3" s="473" t="s">
        <v>0</v>
      </c>
      <c r="BH3" s="474"/>
      <c r="BI3" s="474"/>
      <c r="BJ3" s="475"/>
      <c r="BK3" s="473" t="s">
        <v>9</v>
      </c>
      <c r="BL3" s="474"/>
      <c r="BM3" s="474"/>
      <c r="BN3" s="475"/>
      <c r="BO3" s="473" t="s">
        <v>393</v>
      </c>
      <c r="BP3" s="474"/>
      <c r="BQ3" s="474"/>
      <c r="BR3" s="475"/>
      <c r="BS3" s="473" t="s">
        <v>375</v>
      </c>
      <c r="BT3" s="474"/>
      <c r="BU3" s="474"/>
      <c r="BV3" s="475"/>
      <c r="BW3" s="473" t="s">
        <v>377</v>
      </c>
      <c r="BX3" s="474"/>
      <c r="BY3" s="474"/>
      <c r="BZ3" s="475"/>
      <c r="CA3" s="473" t="s">
        <v>376</v>
      </c>
      <c r="CB3" s="474"/>
      <c r="CC3" s="474"/>
      <c r="CD3" s="475"/>
    </row>
    <row r="4" spans="1:82" ht="75.5" thickBot="1">
      <c r="A4" s="478"/>
      <c r="B4" s="479"/>
      <c r="C4" s="307" t="s">
        <v>52</v>
      </c>
      <c r="D4" s="308" t="s">
        <v>53</v>
      </c>
      <c r="E4" s="308" t="s">
        <v>51</v>
      </c>
      <c r="F4" s="309" t="s">
        <v>51</v>
      </c>
      <c r="G4" s="307" t="s">
        <v>52</v>
      </c>
      <c r="H4" s="308" t="s">
        <v>53</v>
      </c>
      <c r="I4" s="308" t="s">
        <v>51</v>
      </c>
      <c r="J4" s="309" t="s">
        <v>51</v>
      </c>
      <c r="K4" s="307" t="s">
        <v>52</v>
      </c>
      <c r="L4" s="308" t="s">
        <v>53</v>
      </c>
      <c r="M4" s="308" t="s">
        <v>51</v>
      </c>
      <c r="N4" s="309" t="s">
        <v>51</v>
      </c>
      <c r="O4" s="307" t="s">
        <v>52</v>
      </c>
      <c r="P4" s="308" t="s">
        <v>53</v>
      </c>
      <c r="Q4" s="308" t="s">
        <v>51</v>
      </c>
      <c r="R4" s="309" t="s">
        <v>51</v>
      </c>
      <c r="S4" s="307" t="s">
        <v>52</v>
      </c>
      <c r="T4" s="308" t="s">
        <v>53</v>
      </c>
      <c r="U4" s="308" t="s">
        <v>51</v>
      </c>
      <c r="V4" s="309" t="s">
        <v>51</v>
      </c>
      <c r="W4" s="307" t="s">
        <v>52</v>
      </c>
      <c r="X4" s="308" t="s">
        <v>53</v>
      </c>
      <c r="Y4" s="308" t="s">
        <v>51</v>
      </c>
      <c r="Z4" s="309" t="s">
        <v>51</v>
      </c>
      <c r="AC4" s="478"/>
      <c r="AD4" s="479"/>
      <c r="AE4" s="307" t="s">
        <v>52</v>
      </c>
      <c r="AF4" s="308" t="s">
        <v>53</v>
      </c>
      <c r="AG4" s="308" t="s">
        <v>51</v>
      </c>
      <c r="AH4" s="309" t="s">
        <v>51</v>
      </c>
      <c r="AI4" s="307" t="s">
        <v>52</v>
      </c>
      <c r="AJ4" s="308" t="s">
        <v>53</v>
      </c>
      <c r="AK4" s="308" t="s">
        <v>51</v>
      </c>
      <c r="AL4" s="309" t="s">
        <v>51</v>
      </c>
      <c r="AM4" s="307" t="s">
        <v>52</v>
      </c>
      <c r="AN4" s="308" t="s">
        <v>53</v>
      </c>
      <c r="AO4" s="308" t="s">
        <v>51</v>
      </c>
      <c r="AP4" s="309" t="s">
        <v>51</v>
      </c>
      <c r="AQ4" s="307" t="s">
        <v>52</v>
      </c>
      <c r="AR4" s="308" t="s">
        <v>53</v>
      </c>
      <c r="AS4" s="308" t="s">
        <v>51</v>
      </c>
      <c r="AT4" s="309" t="s">
        <v>51</v>
      </c>
      <c r="AU4" s="307" t="s">
        <v>52</v>
      </c>
      <c r="AV4" s="308" t="s">
        <v>53</v>
      </c>
      <c r="AW4" s="308" t="s">
        <v>51</v>
      </c>
      <c r="AX4" s="309" t="s">
        <v>51</v>
      </c>
      <c r="AY4" s="307" t="s">
        <v>52</v>
      </c>
      <c r="AZ4" s="308" t="s">
        <v>53</v>
      </c>
      <c r="BA4" s="308" t="s">
        <v>51</v>
      </c>
      <c r="BB4" s="309" t="s">
        <v>51</v>
      </c>
      <c r="BE4" s="478"/>
      <c r="BF4" s="479"/>
      <c r="BG4" s="307" t="s">
        <v>52</v>
      </c>
      <c r="BH4" s="308" t="s">
        <v>53</v>
      </c>
      <c r="BI4" s="308" t="s">
        <v>51</v>
      </c>
      <c r="BJ4" s="309" t="s">
        <v>51</v>
      </c>
      <c r="BK4" s="307" t="s">
        <v>52</v>
      </c>
      <c r="BL4" s="308" t="s">
        <v>53</v>
      </c>
      <c r="BM4" s="308" t="s">
        <v>51</v>
      </c>
      <c r="BN4" s="309" t="s">
        <v>51</v>
      </c>
      <c r="BO4" s="307" t="s">
        <v>52</v>
      </c>
      <c r="BP4" s="308" t="s">
        <v>53</v>
      </c>
      <c r="BQ4" s="308" t="s">
        <v>51</v>
      </c>
      <c r="BR4" s="309" t="s">
        <v>51</v>
      </c>
      <c r="BS4" s="307" t="s">
        <v>52</v>
      </c>
      <c r="BT4" s="308" t="s">
        <v>53</v>
      </c>
      <c r="BU4" s="308" t="s">
        <v>51</v>
      </c>
      <c r="BV4" s="309" t="s">
        <v>51</v>
      </c>
      <c r="BW4" s="307" t="s">
        <v>52</v>
      </c>
      <c r="BX4" s="308" t="s">
        <v>53</v>
      </c>
      <c r="BY4" s="308" t="s">
        <v>51</v>
      </c>
      <c r="BZ4" s="309" t="s">
        <v>51</v>
      </c>
      <c r="CA4" s="307" t="s">
        <v>52</v>
      </c>
      <c r="CB4" s="308" t="s">
        <v>53</v>
      </c>
      <c r="CC4" s="308" t="s">
        <v>51</v>
      </c>
      <c r="CD4" s="309" t="s">
        <v>51</v>
      </c>
    </row>
    <row r="5" spans="1:82">
      <c r="A5" s="447">
        <v>2016</v>
      </c>
      <c r="B5" s="134" t="s">
        <v>13</v>
      </c>
      <c r="C5" s="142">
        <v>816191.72499999998</v>
      </c>
      <c r="D5" s="143">
        <v>781763.44700000028</v>
      </c>
      <c r="E5" s="143">
        <v>28864.871999999956</v>
      </c>
      <c r="F5" s="310">
        <f t="shared" ref="F5:F21" si="0">IF(AND(ISNUMBER(C5),ISNUMBER(E5)), IF(C5=0, 0, E5/C5), "")</f>
        <v>3.5365308316498742E-2</v>
      </c>
      <c r="G5" s="142">
        <v>0</v>
      </c>
      <c r="H5" s="143">
        <v>0</v>
      </c>
      <c r="I5" s="143">
        <v>0</v>
      </c>
      <c r="J5" s="310">
        <f t="shared" ref="J5:J21" si="1">IF(AND(ISNUMBER(G5),ISNUMBER(I5)), IF(G5=0, 0, I5/G5), "")</f>
        <v>0</v>
      </c>
      <c r="K5" s="311">
        <v>0</v>
      </c>
      <c r="L5" s="312">
        <v>0</v>
      </c>
      <c r="M5" s="312">
        <v>0</v>
      </c>
      <c r="N5" s="310">
        <f t="shared" ref="N5:N21" si="2">IF(AND(ISNUMBER(K5),ISNUMBER(M5)), IF(K5=0, 0, M5/K5), "")</f>
        <v>0</v>
      </c>
      <c r="O5" s="142">
        <v>132299.22837500001</v>
      </c>
      <c r="P5" s="143">
        <v>132299.22837500001</v>
      </c>
      <c r="Q5" s="143">
        <v>0</v>
      </c>
      <c r="R5" s="310">
        <f t="shared" ref="R5:R21" si="3">IF(AND(ISNUMBER(O5),ISNUMBER(Q5)), IF(O5=0, 0, Q5/O5), "")</f>
        <v>0</v>
      </c>
      <c r="S5" s="142">
        <v>106545.35312500002</v>
      </c>
      <c r="T5" s="143">
        <v>106545.35312500002</v>
      </c>
      <c r="U5" s="143">
        <v>0</v>
      </c>
      <c r="V5" s="310">
        <f t="shared" ref="V5:V21" si="4">IF(AND(ISNUMBER(S5),ISNUMBER(U5)), IF(S5=0, 0, U5/S5), "")</f>
        <v>0</v>
      </c>
      <c r="W5" s="313">
        <f t="shared" ref="W5:Y7" si="5">IF(COUNT(C5,G5,K5,O5,S5)&lt;5,"",SUM(C5,G5,K5,O5,S5))</f>
        <v>1055036.3064999999</v>
      </c>
      <c r="X5" s="146">
        <f t="shared" si="5"/>
        <v>1020608.0285000004</v>
      </c>
      <c r="Y5" s="146">
        <f t="shared" si="5"/>
        <v>28864.871999999956</v>
      </c>
      <c r="Z5" s="310">
        <f t="shared" ref="Z5:Z21" si="6">IF(AND(ISNUMBER(W5),ISNUMBER(Y5)), IF(W5=0, 0, Y5/W5), "")</f>
        <v>2.73591267164605E-2</v>
      </c>
      <c r="AC5" s="447">
        <v>2016</v>
      </c>
      <c r="AD5" s="134" t="s">
        <v>13</v>
      </c>
      <c r="AE5" s="142">
        <v>199812.196</v>
      </c>
      <c r="AF5" s="143">
        <v>192104.39899999989</v>
      </c>
      <c r="AG5" s="143">
        <v>6889.0180000000009</v>
      </c>
      <c r="AH5" s="310">
        <f t="shared" ref="AH5:AH21" si="7">IF(AND(ISNUMBER(AE5),ISNUMBER(AG5)), IF(AE5=0, 0, AG5/AE5), "")</f>
        <v>3.4477465029211736E-2</v>
      </c>
      <c r="AI5" s="142">
        <v>0</v>
      </c>
      <c r="AJ5" s="143">
        <v>0</v>
      </c>
      <c r="AK5" s="143">
        <v>0</v>
      </c>
      <c r="AL5" s="310">
        <f t="shared" ref="AL5:AL21" si="8">IF(AND(ISNUMBER(AI5),ISNUMBER(AK5)), IF(AI5=0, 0, AK5/AI5), "")</f>
        <v>0</v>
      </c>
      <c r="AM5" s="142">
        <v>0</v>
      </c>
      <c r="AN5" s="143">
        <v>0</v>
      </c>
      <c r="AO5" s="143">
        <v>0</v>
      </c>
      <c r="AP5" s="310">
        <f t="shared" ref="AP5:AP21" si="9">IF(AND(ISNUMBER(AM5),ISNUMBER(AO5)), IF(AM5=0, 0, AO5/AM5), "")</f>
        <v>0</v>
      </c>
      <c r="AQ5" s="142">
        <v>1744</v>
      </c>
      <c r="AR5" s="143">
        <v>1744</v>
      </c>
      <c r="AS5" s="143">
        <v>0</v>
      </c>
      <c r="AT5" s="310">
        <f t="shared" ref="AT5:AT21" si="10">IF(AND(ISNUMBER(AQ5),ISNUMBER(AS5)), IF(AQ5=0, 0, AS5/AQ5), "")</f>
        <v>0</v>
      </c>
      <c r="AU5" s="142">
        <v>21968</v>
      </c>
      <c r="AV5" s="143">
        <v>21968</v>
      </c>
      <c r="AW5" s="143">
        <v>0</v>
      </c>
      <c r="AX5" s="310">
        <f t="shared" ref="AX5:AX21" si="11">IF(AND(ISNUMBER(AU5),ISNUMBER(AW5)), IF(AU5=0, 0, AW5/AU5), "")</f>
        <v>0</v>
      </c>
      <c r="AY5" s="313">
        <f t="shared" ref="AY5:BA7" si="12">IF(COUNT(AE5,AI5,AM5,AQ5,AU5)&lt;5,"",SUM(AE5,AI5,AM5,AQ5,AU5))</f>
        <v>223524.196</v>
      </c>
      <c r="AZ5" s="146">
        <f t="shared" si="12"/>
        <v>215816.39899999989</v>
      </c>
      <c r="BA5" s="146">
        <f t="shared" si="12"/>
        <v>6889.0180000000009</v>
      </c>
      <c r="BB5" s="310">
        <f t="shared" ref="BB5:BB21" si="13">IF(AND(ISNUMBER(AY5),ISNUMBER(BA5)), IF(AY5=0, 0, BA5/AY5), "")</f>
        <v>3.0820010197016887E-2</v>
      </c>
      <c r="BE5" s="447">
        <v>2016</v>
      </c>
      <c r="BF5" s="134" t="s">
        <v>13</v>
      </c>
      <c r="BG5" s="314">
        <f t="shared" ref="BG5:BI7" si="14">IF(COUNT(C5, AE5)&lt;2, "", C5+AE5)</f>
        <v>1016003.921</v>
      </c>
      <c r="BH5" s="315">
        <f t="shared" si="14"/>
        <v>973867.84600000014</v>
      </c>
      <c r="BI5" s="315">
        <f t="shared" si="14"/>
        <v>35753.889999999956</v>
      </c>
      <c r="BJ5" s="310">
        <f t="shared" ref="BJ5:BJ21" si="15">IF(AND(ISNUMBER(BG5),ISNUMBER(BI5)), IF(BG5=0, 0, BI5/BG5), "")</f>
        <v>3.5190700804391836E-2</v>
      </c>
      <c r="BK5" s="314">
        <f t="shared" ref="BK5:BM7" si="16">IF(COUNT(G5, AI5)&lt;2, "", G5+AI5)</f>
        <v>0</v>
      </c>
      <c r="BL5" s="315">
        <f t="shared" si="16"/>
        <v>0</v>
      </c>
      <c r="BM5" s="315">
        <f t="shared" si="16"/>
        <v>0</v>
      </c>
      <c r="BN5" s="310">
        <f t="shared" ref="BN5:BN21" si="17">IF(AND(ISNUMBER(BK5),ISNUMBER(BM5)), IF(BK5=0, 0, BM5/BK5), "")</f>
        <v>0</v>
      </c>
      <c r="BO5" s="314">
        <f t="shared" ref="BO5:BQ7" si="18">IF(COUNT(K5, AM5)&lt;2, "", K5+AM5)</f>
        <v>0</v>
      </c>
      <c r="BP5" s="315">
        <f t="shared" si="18"/>
        <v>0</v>
      </c>
      <c r="BQ5" s="315">
        <f t="shared" si="18"/>
        <v>0</v>
      </c>
      <c r="BR5" s="310">
        <f t="shared" ref="BR5:BR21" si="19">IF(AND(ISNUMBER(BO5),ISNUMBER(BQ5)), IF(BO5=0, 0, BQ5/BO5), "")</f>
        <v>0</v>
      </c>
      <c r="BS5" s="314">
        <f t="shared" ref="BS5:BU7" si="20">IF(COUNT(O5, AQ5)&lt;2, "", O5+AQ5)</f>
        <v>134043.22837500001</v>
      </c>
      <c r="BT5" s="315">
        <f t="shared" si="20"/>
        <v>134043.22837500001</v>
      </c>
      <c r="BU5" s="315">
        <f t="shared" si="20"/>
        <v>0</v>
      </c>
      <c r="BV5" s="310">
        <f t="shared" ref="BV5:BV21" si="21">IF(AND(ISNUMBER(BS5),ISNUMBER(BU5)), IF(BS5=0, 0, BU5/BS5), "")</f>
        <v>0</v>
      </c>
      <c r="BW5" s="314">
        <f t="shared" ref="BW5:BY7" si="22">IF(COUNT(S5, AU5)&lt;2, "", S5+AU5)</f>
        <v>128513.35312500002</v>
      </c>
      <c r="BX5" s="315">
        <f t="shared" si="22"/>
        <v>128513.35312500002</v>
      </c>
      <c r="BY5" s="315">
        <f t="shared" si="22"/>
        <v>0</v>
      </c>
      <c r="BZ5" s="310">
        <f t="shared" ref="BZ5:BZ21" si="23">IF(AND(ISNUMBER(BW5),ISNUMBER(BY5)), IF(BW5=0, 0, BY5/BW5), "")</f>
        <v>0</v>
      </c>
      <c r="CA5" s="313">
        <f t="shared" ref="CA5:CC7" si="24">IF(COUNT(BG5,BK5,BO5,BS5,BW5)&lt;5,"",SUM(BG5,BK5,BO5,BS5,BW5))</f>
        <v>1278560.5024999999</v>
      </c>
      <c r="CB5" s="146">
        <f t="shared" si="24"/>
        <v>1236424.4275000002</v>
      </c>
      <c r="CC5" s="146">
        <f t="shared" si="24"/>
        <v>35753.889999999956</v>
      </c>
      <c r="CD5" s="310">
        <f t="shared" ref="CD5:CD21" si="25">IF(AND(ISNUMBER(CA5),ISNUMBER(CC5)), IF(CA5=0, 0, CC5/CA5), "")</f>
        <v>2.7964175281568231E-2</v>
      </c>
    </row>
    <row r="6" spans="1:82">
      <c r="A6" s="448"/>
      <c r="B6" s="130" t="s">
        <v>14</v>
      </c>
      <c r="C6" s="149">
        <v>666725.43900000001</v>
      </c>
      <c r="D6" s="150">
        <v>640037.29900000035</v>
      </c>
      <c r="E6" s="150">
        <v>22135.328000000016</v>
      </c>
      <c r="F6" s="316">
        <f t="shared" si="0"/>
        <v>3.3200065132058081E-2</v>
      </c>
      <c r="G6" s="149">
        <v>0</v>
      </c>
      <c r="H6" s="150">
        <v>0</v>
      </c>
      <c r="I6" s="150">
        <v>0</v>
      </c>
      <c r="J6" s="316">
        <f t="shared" si="1"/>
        <v>0</v>
      </c>
      <c r="K6" s="317">
        <v>0</v>
      </c>
      <c r="L6" s="318">
        <v>0</v>
      </c>
      <c r="M6" s="318">
        <v>0</v>
      </c>
      <c r="N6" s="316">
        <f t="shared" si="2"/>
        <v>0</v>
      </c>
      <c r="O6" s="149">
        <v>118113.79337500004</v>
      </c>
      <c r="P6" s="150">
        <v>118113.79337500004</v>
      </c>
      <c r="Q6" s="150">
        <v>0</v>
      </c>
      <c r="R6" s="316">
        <f t="shared" si="3"/>
        <v>0</v>
      </c>
      <c r="S6" s="149">
        <v>104833.45162499999</v>
      </c>
      <c r="T6" s="150">
        <v>104833.45162499999</v>
      </c>
      <c r="U6" s="150">
        <v>0</v>
      </c>
      <c r="V6" s="316">
        <f t="shared" si="4"/>
        <v>0</v>
      </c>
      <c r="W6" s="319">
        <f t="shared" si="5"/>
        <v>889672.68400000001</v>
      </c>
      <c r="X6" s="153">
        <f t="shared" si="5"/>
        <v>862984.54400000034</v>
      </c>
      <c r="Y6" s="153">
        <f t="shared" si="5"/>
        <v>22135.328000000016</v>
      </c>
      <c r="Z6" s="316">
        <f t="shared" si="6"/>
        <v>2.4880305305630825E-2</v>
      </c>
      <c r="AC6" s="448"/>
      <c r="AD6" s="130" t="s">
        <v>14</v>
      </c>
      <c r="AE6" s="149">
        <v>166897.19000000003</v>
      </c>
      <c r="AF6" s="150">
        <v>162252.18300000011</v>
      </c>
      <c r="AG6" s="150">
        <v>3886.5789999999979</v>
      </c>
      <c r="AH6" s="316">
        <f t="shared" si="7"/>
        <v>2.3287264453044399E-2</v>
      </c>
      <c r="AI6" s="149">
        <v>0</v>
      </c>
      <c r="AJ6" s="150">
        <v>0</v>
      </c>
      <c r="AK6" s="150">
        <v>0</v>
      </c>
      <c r="AL6" s="316">
        <f t="shared" si="8"/>
        <v>0</v>
      </c>
      <c r="AM6" s="149">
        <v>0</v>
      </c>
      <c r="AN6" s="150">
        <v>0</v>
      </c>
      <c r="AO6" s="150">
        <v>0</v>
      </c>
      <c r="AP6" s="316">
        <f t="shared" si="9"/>
        <v>0</v>
      </c>
      <c r="AQ6" s="149">
        <v>1668.2</v>
      </c>
      <c r="AR6" s="150">
        <v>1668.2</v>
      </c>
      <c r="AS6" s="150">
        <v>0</v>
      </c>
      <c r="AT6" s="316">
        <f t="shared" si="10"/>
        <v>0</v>
      </c>
      <c r="AU6" s="149">
        <v>21507.4</v>
      </c>
      <c r="AV6" s="150">
        <v>21507.4</v>
      </c>
      <c r="AW6" s="150">
        <v>0</v>
      </c>
      <c r="AX6" s="316">
        <f t="shared" si="11"/>
        <v>0</v>
      </c>
      <c r="AY6" s="319">
        <f t="shared" si="12"/>
        <v>190072.79000000004</v>
      </c>
      <c r="AZ6" s="153">
        <f t="shared" si="12"/>
        <v>185427.78300000011</v>
      </c>
      <c r="BA6" s="153">
        <f t="shared" si="12"/>
        <v>3886.5789999999979</v>
      </c>
      <c r="BB6" s="316">
        <f t="shared" si="13"/>
        <v>2.0447845270225144E-2</v>
      </c>
      <c r="BE6" s="448"/>
      <c r="BF6" s="130" t="s">
        <v>14</v>
      </c>
      <c r="BG6" s="320">
        <f t="shared" si="14"/>
        <v>833622.62900000007</v>
      </c>
      <c r="BH6" s="321">
        <f t="shared" si="14"/>
        <v>802289.48200000043</v>
      </c>
      <c r="BI6" s="321">
        <f t="shared" si="14"/>
        <v>26021.907000000014</v>
      </c>
      <c r="BJ6" s="316">
        <f t="shared" si="15"/>
        <v>3.1215451806071368E-2</v>
      </c>
      <c r="BK6" s="320">
        <f t="shared" si="16"/>
        <v>0</v>
      </c>
      <c r="BL6" s="321">
        <f t="shared" si="16"/>
        <v>0</v>
      </c>
      <c r="BM6" s="321">
        <f t="shared" si="16"/>
        <v>0</v>
      </c>
      <c r="BN6" s="316">
        <f t="shared" si="17"/>
        <v>0</v>
      </c>
      <c r="BO6" s="320">
        <f t="shared" si="18"/>
        <v>0</v>
      </c>
      <c r="BP6" s="321">
        <f t="shared" si="18"/>
        <v>0</v>
      </c>
      <c r="BQ6" s="321">
        <f t="shared" si="18"/>
        <v>0</v>
      </c>
      <c r="BR6" s="316">
        <f t="shared" si="19"/>
        <v>0</v>
      </c>
      <c r="BS6" s="320">
        <f t="shared" si="20"/>
        <v>119781.99337500003</v>
      </c>
      <c r="BT6" s="321">
        <f t="shared" si="20"/>
        <v>119781.99337500003</v>
      </c>
      <c r="BU6" s="321">
        <f t="shared" si="20"/>
        <v>0</v>
      </c>
      <c r="BV6" s="316">
        <f t="shared" si="21"/>
        <v>0</v>
      </c>
      <c r="BW6" s="320">
        <f t="shared" si="22"/>
        <v>126340.85162499998</v>
      </c>
      <c r="BX6" s="321">
        <f t="shared" si="22"/>
        <v>126340.85162499998</v>
      </c>
      <c r="BY6" s="321">
        <f t="shared" si="22"/>
        <v>0</v>
      </c>
      <c r="BZ6" s="316">
        <f t="shared" si="23"/>
        <v>0</v>
      </c>
      <c r="CA6" s="319">
        <f t="shared" si="24"/>
        <v>1079745.4740000002</v>
      </c>
      <c r="CB6" s="153">
        <f t="shared" si="24"/>
        <v>1048412.3270000005</v>
      </c>
      <c r="CC6" s="153">
        <f t="shared" si="24"/>
        <v>26021.907000000014</v>
      </c>
      <c r="CD6" s="316">
        <f t="shared" si="25"/>
        <v>2.4100038042854544E-2</v>
      </c>
    </row>
    <row r="7" spans="1:82">
      <c r="A7" s="448"/>
      <c r="B7" s="131" t="s">
        <v>15</v>
      </c>
      <c r="C7" s="156">
        <v>523870.05499999883</v>
      </c>
      <c r="D7" s="157">
        <v>508164.690999999</v>
      </c>
      <c r="E7" s="157">
        <v>12605.775999999993</v>
      </c>
      <c r="F7" s="322">
        <f t="shared" si="0"/>
        <v>2.4062791678367685E-2</v>
      </c>
      <c r="G7" s="156">
        <v>0</v>
      </c>
      <c r="H7" s="157">
        <v>0</v>
      </c>
      <c r="I7" s="157">
        <v>0</v>
      </c>
      <c r="J7" s="322">
        <f t="shared" si="1"/>
        <v>0</v>
      </c>
      <c r="K7" s="323">
        <v>0</v>
      </c>
      <c r="L7" s="324">
        <v>0</v>
      </c>
      <c r="M7" s="324">
        <v>0</v>
      </c>
      <c r="N7" s="322">
        <f t="shared" si="2"/>
        <v>0</v>
      </c>
      <c r="O7" s="156">
        <v>90466.519375000018</v>
      </c>
      <c r="P7" s="157">
        <v>90466.519375000018</v>
      </c>
      <c r="Q7" s="157">
        <v>0</v>
      </c>
      <c r="R7" s="322">
        <f t="shared" si="3"/>
        <v>0</v>
      </c>
      <c r="S7" s="156">
        <v>107207.34012499999</v>
      </c>
      <c r="T7" s="157">
        <v>107207.34012499999</v>
      </c>
      <c r="U7" s="157">
        <v>0</v>
      </c>
      <c r="V7" s="322">
        <f t="shared" si="4"/>
        <v>0</v>
      </c>
      <c r="W7" s="325">
        <f t="shared" si="5"/>
        <v>721543.91449999879</v>
      </c>
      <c r="X7" s="160">
        <f t="shared" si="5"/>
        <v>705838.55049999896</v>
      </c>
      <c r="Y7" s="160">
        <f t="shared" si="5"/>
        <v>12605.775999999993</v>
      </c>
      <c r="Z7" s="322">
        <f t="shared" si="6"/>
        <v>1.747055965226357E-2</v>
      </c>
      <c r="AC7" s="448"/>
      <c r="AD7" s="131" t="s">
        <v>15</v>
      </c>
      <c r="AE7" s="156">
        <v>120069.89099999993</v>
      </c>
      <c r="AF7" s="157">
        <v>118430.4469999999</v>
      </c>
      <c r="AG7" s="157">
        <v>1093.7910000000002</v>
      </c>
      <c r="AH7" s="322">
        <f t="shared" si="7"/>
        <v>9.1096193299617535E-3</v>
      </c>
      <c r="AI7" s="156">
        <v>0</v>
      </c>
      <c r="AJ7" s="157">
        <v>0</v>
      </c>
      <c r="AK7" s="157">
        <v>0</v>
      </c>
      <c r="AL7" s="322">
        <f t="shared" si="8"/>
        <v>0</v>
      </c>
      <c r="AM7" s="156">
        <v>0</v>
      </c>
      <c r="AN7" s="157">
        <v>0</v>
      </c>
      <c r="AO7" s="157">
        <v>0</v>
      </c>
      <c r="AP7" s="322">
        <f t="shared" si="9"/>
        <v>0</v>
      </c>
      <c r="AQ7" s="156">
        <v>1336.7</v>
      </c>
      <c r="AR7" s="157">
        <v>1336.7</v>
      </c>
      <c r="AS7" s="157">
        <v>0</v>
      </c>
      <c r="AT7" s="322">
        <f t="shared" si="10"/>
        <v>0</v>
      </c>
      <c r="AU7" s="156">
        <v>27766.400000000001</v>
      </c>
      <c r="AV7" s="157">
        <v>27766.400000000001</v>
      </c>
      <c r="AW7" s="157">
        <v>0</v>
      </c>
      <c r="AX7" s="322">
        <f t="shared" si="11"/>
        <v>0</v>
      </c>
      <c r="AY7" s="325">
        <f t="shared" si="12"/>
        <v>149172.99099999992</v>
      </c>
      <c r="AZ7" s="160">
        <f t="shared" si="12"/>
        <v>147533.5469999999</v>
      </c>
      <c r="BA7" s="160">
        <f t="shared" si="12"/>
        <v>1093.7910000000002</v>
      </c>
      <c r="BB7" s="322">
        <f t="shared" si="13"/>
        <v>7.3323662190295609E-3</v>
      </c>
      <c r="BE7" s="448"/>
      <c r="BF7" s="131" t="s">
        <v>15</v>
      </c>
      <c r="BG7" s="326">
        <f t="shared" si="14"/>
        <v>643939.94599999872</v>
      </c>
      <c r="BH7" s="327">
        <f t="shared" si="14"/>
        <v>626595.13799999887</v>
      </c>
      <c r="BI7" s="327">
        <f t="shared" si="14"/>
        <v>13699.566999999992</v>
      </c>
      <c r="BJ7" s="322">
        <f t="shared" si="15"/>
        <v>2.1274603455024702E-2</v>
      </c>
      <c r="BK7" s="326">
        <f t="shared" si="16"/>
        <v>0</v>
      </c>
      <c r="BL7" s="327">
        <f t="shared" si="16"/>
        <v>0</v>
      </c>
      <c r="BM7" s="327">
        <f t="shared" si="16"/>
        <v>0</v>
      </c>
      <c r="BN7" s="322">
        <f t="shared" si="17"/>
        <v>0</v>
      </c>
      <c r="BO7" s="326">
        <f t="shared" si="18"/>
        <v>0</v>
      </c>
      <c r="BP7" s="327">
        <f t="shared" si="18"/>
        <v>0</v>
      </c>
      <c r="BQ7" s="327">
        <f t="shared" si="18"/>
        <v>0</v>
      </c>
      <c r="BR7" s="322">
        <f t="shared" si="19"/>
        <v>0</v>
      </c>
      <c r="BS7" s="326">
        <f t="shared" si="20"/>
        <v>91803.219375000015</v>
      </c>
      <c r="BT7" s="327">
        <f t="shared" si="20"/>
        <v>91803.219375000015</v>
      </c>
      <c r="BU7" s="327">
        <f t="shared" si="20"/>
        <v>0</v>
      </c>
      <c r="BV7" s="322">
        <f t="shared" si="21"/>
        <v>0</v>
      </c>
      <c r="BW7" s="326">
        <f t="shared" si="22"/>
        <v>134973.74012499998</v>
      </c>
      <c r="BX7" s="327">
        <f t="shared" si="22"/>
        <v>134973.74012499998</v>
      </c>
      <c r="BY7" s="327">
        <f t="shared" si="22"/>
        <v>0</v>
      </c>
      <c r="BZ7" s="322">
        <f t="shared" si="23"/>
        <v>0</v>
      </c>
      <c r="CA7" s="325">
        <f t="shared" si="24"/>
        <v>870716.90549999871</v>
      </c>
      <c r="CB7" s="160">
        <f t="shared" si="24"/>
        <v>853372.09749999887</v>
      </c>
      <c r="CC7" s="160">
        <f t="shared" si="24"/>
        <v>13699.566999999992</v>
      </c>
      <c r="CD7" s="322">
        <f t="shared" si="25"/>
        <v>1.573366373555499E-2</v>
      </c>
    </row>
    <row r="8" spans="1:82">
      <c r="A8" s="448"/>
      <c r="B8" s="132" t="s">
        <v>16</v>
      </c>
      <c r="C8" s="328">
        <f t="shared" ref="C8:E8" si="26">IF(COUNT(C5:C7)=0,"",SUM(C5:C7))</f>
        <v>2006787.2189999986</v>
      </c>
      <c r="D8" s="167">
        <f t="shared" si="26"/>
        <v>1929965.4369999997</v>
      </c>
      <c r="E8" s="167">
        <f t="shared" si="26"/>
        <v>63605.975999999959</v>
      </c>
      <c r="F8" s="329">
        <f t="shared" si="0"/>
        <v>3.1695426100877513E-2</v>
      </c>
      <c r="G8" s="328">
        <f t="shared" ref="G8:I8" si="27">IF(COUNT(G5:G7)=0,"",SUM(G5:G7))</f>
        <v>0</v>
      </c>
      <c r="H8" s="167">
        <f t="shared" si="27"/>
        <v>0</v>
      </c>
      <c r="I8" s="167">
        <f t="shared" si="27"/>
        <v>0</v>
      </c>
      <c r="J8" s="329">
        <f t="shared" si="1"/>
        <v>0</v>
      </c>
      <c r="K8" s="328">
        <f t="shared" ref="K8:M8" si="28">IF(COUNT(K5:K7)=0,"",SUM(K5:K7))</f>
        <v>0</v>
      </c>
      <c r="L8" s="167">
        <f t="shared" si="28"/>
        <v>0</v>
      </c>
      <c r="M8" s="167">
        <f t="shared" si="28"/>
        <v>0</v>
      </c>
      <c r="N8" s="329">
        <f t="shared" si="2"/>
        <v>0</v>
      </c>
      <c r="O8" s="328">
        <f t="shared" ref="O8:Q8" si="29">IF(COUNT(O5:O7)=0,"",SUM(O5:O7))</f>
        <v>340879.54112500005</v>
      </c>
      <c r="P8" s="167">
        <f t="shared" si="29"/>
        <v>340879.54112500005</v>
      </c>
      <c r="Q8" s="167">
        <f t="shared" si="29"/>
        <v>0</v>
      </c>
      <c r="R8" s="329">
        <f t="shared" si="3"/>
        <v>0</v>
      </c>
      <c r="S8" s="328">
        <f t="shared" ref="S8:U8" si="30">IF(COUNT(S5:S7)=0,"",SUM(S5:S7))</f>
        <v>318586.144875</v>
      </c>
      <c r="T8" s="167">
        <f t="shared" si="30"/>
        <v>318586.144875</v>
      </c>
      <c r="U8" s="167">
        <f t="shared" si="30"/>
        <v>0</v>
      </c>
      <c r="V8" s="329">
        <f t="shared" si="4"/>
        <v>0</v>
      </c>
      <c r="W8" s="330">
        <f t="shared" ref="W8:Y8" si="31">IF(COUNT(W5:W7)=0,"",SUM(W5:W7))</f>
        <v>2666252.9049999984</v>
      </c>
      <c r="X8" s="166">
        <f t="shared" si="31"/>
        <v>2589431.1229999997</v>
      </c>
      <c r="Y8" s="166">
        <f t="shared" si="31"/>
        <v>63605.975999999959</v>
      </c>
      <c r="Z8" s="329">
        <f t="shared" si="6"/>
        <v>2.3855942502948719E-2</v>
      </c>
      <c r="AC8" s="448"/>
      <c r="AD8" s="132" t="s">
        <v>16</v>
      </c>
      <c r="AE8" s="328">
        <f t="shared" ref="AE8:AG8" si="32">IF(COUNT(AE5:AE7)=0,"",SUM(AE5:AE7))</f>
        <v>486779.277</v>
      </c>
      <c r="AF8" s="167">
        <f t="shared" si="32"/>
        <v>472787.02899999986</v>
      </c>
      <c r="AG8" s="167">
        <f t="shared" si="32"/>
        <v>11869.387999999999</v>
      </c>
      <c r="AH8" s="329">
        <f t="shared" si="7"/>
        <v>2.4383511297256803E-2</v>
      </c>
      <c r="AI8" s="328">
        <f t="shared" ref="AI8:AK8" si="33">IF(COUNT(AI5:AI7)=0,"",SUM(AI5:AI7))</f>
        <v>0</v>
      </c>
      <c r="AJ8" s="167">
        <f t="shared" si="33"/>
        <v>0</v>
      </c>
      <c r="AK8" s="167">
        <f t="shared" si="33"/>
        <v>0</v>
      </c>
      <c r="AL8" s="329">
        <f t="shared" si="8"/>
        <v>0</v>
      </c>
      <c r="AM8" s="328">
        <f t="shared" ref="AM8:AO8" si="34">IF(COUNT(AM5:AM7)=0,"",SUM(AM5:AM7))</f>
        <v>0</v>
      </c>
      <c r="AN8" s="167">
        <f t="shared" si="34"/>
        <v>0</v>
      </c>
      <c r="AO8" s="167">
        <f t="shared" si="34"/>
        <v>0</v>
      </c>
      <c r="AP8" s="329">
        <f t="shared" si="9"/>
        <v>0</v>
      </c>
      <c r="AQ8" s="328">
        <f t="shared" ref="AQ8:AS8" si="35">IF(COUNT(AQ5:AQ7)=0,"",SUM(AQ5:AQ7))</f>
        <v>4748.8999999999996</v>
      </c>
      <c r="AR8" s="167">
        <f t="shared" si="35"/>
        <v>4748.8999999999996</v>
      </c>
      <c r="AS8" s="167">
        <f t="shared" si="35"/>
        <v>0</v>
      </c>
      <c r="AT8" s="329">
        <f t="shared" si="10"/>
        <v>0</v>
      </c>
      <c r="AU8" s="328">
        <f t="shared" ref="AU8:AW8" si="36">IF(COUNT(AU5:AU7)=0,"",SUM(AU5:AU7))</f>
        <v>71241.8</v>
      </c>
      <c r="AV8" s="167">
        <f t="shared" si="36"/>
        <v>71241.8</v>
      </c>
      <c r="AW8" s="167">
        <f t="shared" si="36"/>
        <v>0</v>
      </c>
      <c r="AX8" s="329">
        <f t="shared" si="11"/>
        <v>0</v>
      </c>
      <c r="AY8" s="330">
        <f t="shared" ref="AY8:BA8" si="37">IF(COUNT(AY5:AY7)=0,"",SUM(AY5:AY7))</f>
        <v>562769.97699999996</v>
      </c>
      <c r="AZ8" s="166">
        <f t="shared" si="37"/>
        <v>548777.72899999993</v>
      </c>
      <c r="BA8" s="166">
        <f t="shared" si="37"/>
        <v>11869.387999999999</v>
      </c>
      <c r="BB8" s="329">
        <f t="shared" si="13"/>
        <v>2.1091011399138656E-2</v>
      </c>
      <c r="BE8" s="448"/>
      <c r="BF8" s="132" t="s">
        <v>16</v>
      </c>
      <c r="BG8" s="328">
        <f t="shared" ref="BG8:BI8" si="38">IF(COUNT(BG5:BG7)=0,"",SUM(BG5:BG7))</f>
        <v>2493566.4959999989</v>
      </c>
      <c r="BH8" s="167">
        <f t="shared" si="38"/>
        <v>2402752.4659999995</v>
      </c>
      <c r="BI8" s="167">
        <f t="shared" si="38"/>
        <v>75475.363999999958</v>
      </c>
      <c r="BJ8" s="329">
        <f t="shared" si="15"/>
        <v>3.0268037415914974E-2</v>
      </c>
      <c r="BK8" s="328">
        <f t="shared" ref="BK8:BM8" si="39">IF(COUNT(BK5:BK7)=0,"",SUM(BK5:BK7))</f>
        <v>0</v>
      </c>
      <c r="BL8" s="167">
        <f t="shared" si="39"/>
        <v>0</v>
      </c>
      <c r="BM8" s="167">
        <f t="shared" si="39"/>
        <v>0</v>
      </c>
      <c r="BN8" s="329">
        <f t="shared" si="17"/>
        <v>0</v>
      </c>
      <c r="BO8" s="328">
        <f t="shared" ref="BO8:BQ8" si="40">IF(COUNT(BO5:BO7)=0,"",SUM(BO5:BO7))</f>
        <v>0</v>
      </c>
      <c r="BP8" s="167">
        <f t="shared" si="40"/>
        <v>0</v>
      </c>
      <c r="BQ8" s="167">
        <f t="shared" si="40"/>
        <v>0</v>
      </c>
      <c r="BR8" s="329">
        <f t="shared" si="19"/>
        <v>0</v>
      </c>
      <c r="BS8" s="328">
        <f t="shared" ref="BS8:BU8" si="41">IF(COUNT(BS5:BS7)=0,"",SUM(BS5:BS7))</f>
        <v>345628.44112500001</v>
      </c>
      <c r="BT8" s="167">
        <f t="shared" si="41"/>
        <v>345628.44112500001</v>
      </c>
      <c r="BU8" s="167">
        <f t="shared" si="41"/>
        <v>0</v>
      </c>
      <c r="BV8" s="329">
        <f t="shared" si="21"/>
        <v>0</v>
      </c>
      <c r="BW8" s="328">
        <f t="shared" ref="BW8:BY8" si="42">IF(COUNT(BW5:BW7)=0,"",SUM(BW5:BW7))</f>
        <v>389827.94487499999</v>
      </c>
      <c r="BX8" s="167">
        <f t="shared" si="42"/>
        <v>389827.94487499999</v>
      </c>
      <c r="BY8" s="167">
        <f t="shared" si="42"/>
        <v>0</v>
      </c>
      <c r="BZ8" s="329">
        <f t="shared" si="23"/>
        <v>0</v>
      </c>
      <c r="CA8" s="330">
        <f t="shared" ref="CA8:CC8" si="43">IF(COUNT(CA5:CA7)=0,"",SUM(CA5:CA7))</f>
        <v>3229022.8819999984</v>
      </c>
      <c r="CB8" s="166">
        <f t="shared" si="43"/>
        <v>3138208.8519999995</v>
      </c>
      <c r="CC8" s="166">
        <f t="shared" si="43"/>
        <v>75475.363999999958</v>
      </c>
      <c r="CD8" s="329">
        <f t="shared" si="25"/>
        <v>2.3374056721843943E-2</v>
      </c>
    </row>
    <row r="9" spans="1:82">
      <c r="A9" s="448"/>
      <c r="B9" s="129" t="s">
        <v>17</v>
      </c>
      <c r="C9" s="170">
        <v>476820.58600000065</v>
      </c>
      <c r="D9" s="171">
        <v>467612.65200000006</v>
      </c>
      <c r="E9" s="171">
        <v>6567.852000000009</v>
      </c>
      <c r="F9" s="331">
        <f t="shared" si="0"/>
        <v>1.3774262674137144E-2</v>
      </c>
      <c r="G9" s="170">
        <v>0</v>
      </c>
      <c r="H9" s="171">
        <v>0</v>
      </c>
      <c r="I9" s="171">
        <v>0</v>
      </c>
      <c r="J9" s="331">
        <f t="shared" si="1"/>
        <v>0</v>
      </c>
      <c r="K9" s="332">
        <v>0</v>
      </c>
      <c r="L9" s="333">
        <v>0</v>
      </c>
      <c r="M9" s="333">
        <v>0</v>
      </c>
      <c r="N9" s="331">
        <f t="shared" si="2"/>
        <v>0</v>
      </c>
      <c r="O9" s="170">
        <v>64678.909999999996</v>
      </c>
      <c r="P9" s="171">
        <v>64678.909999999996</v>
      </c>
      <c r="Q9" s="171">
        <v>0</v>
      </c>
      <c r="R9" s="331">
        <f t="shared" si="3"/>
        <v>0</v>
      </c>
      <c r="S9" s="170">
        <v>81149.023400000005</v>
      </c>
      <c r="T9" s="171">
        <v>81149.023400000005</v>
      </c>
      <c r="U9" s="171">
        <v>0</v>
      </c>
      <c r="V9" s="331">
        <f t="shared" si="4"/>
        <v>0</v>
      </c>
      <c r="W9" s="334">
        <f t="shared" ref="W9:Y11" si="44">IF(COUNT(C9,G9,K9,O9,S9)&lt;5,"",SUM(C9,G9,K9,O9,S9))</f>
        <v>622648.51940000057</v>
      </c>
      <c r="X9" s="174">
        <f t="shared" si="44"/>
        <v>613440.58539999998</v>
      </c>
      <c r="Y9" s="174">
        <f t="shared" si="44"/>
        <v>6567.852000000009</v>
      </c>
      <c r="Z9" s="331">
        <f t="shared" si="6"/>
        <v>1.054824960690335E-2</v>
      </c>
      <c r="AC9" s="448"/>
      <c r="AD9" s="129" t="s">
        <v>17</v>
      </c>
      <c r="AE9" s="170">
        <v>115666.66700000006</v>
      </c>
      <c r="AF9" s="171">
        <v>114688.92900000008</v>
      </c>
      <c r="AG9" s="171">
        <v>880.24499999999989</v>
      </c>
      <c r="AH9" s="331">
        <f t="shared" si="7"/>
        <v>7.6101872979533461E-3</v>
      </c>
      <c r="AI9" s="170">
        <v>0</v>
      </c>
      <c r="AJ9" s="171">
        <v>0</v>
      </c>
      <c r="AK9" s="171">
        <v>0</v>
      </c>
      <c r="AL9" s="331">
        <f t="shared" si="8"/>
        <v>0</v>
      </c>
      <c r="AM9" s="170">
        <v>0</v>
      </c>
      <c r="AN9" s="171">
        <v>0</v>
      </c>
      <c r="AO9" s="171">
        <v>0</v>
      </c>
      <c r="AP9" s="331">
        <f t="shared" si="9"/>
        <v>0</v>
      </c>
      <c r="AQ9" s="170">
        <v>1011.6</v>
      </c>
      <c r="AR9" s="171">
        <v>1011.6</v>
      </c>
      <c r="AS9" s="171">
        <v>0</v>
      </c>
      <c r="AT9" s="331">
        <f t="shared" si="10"/>
        <v>0</v>
      </c>
      <c r="AU9" s="170">
        <v>21309.1</v>
      </c>
      <c r="AV9" s="171">
        <v>21309.1</v>
      </c>
      <c r="AW9" s="171">
        <v>0</v>
      </c>
      <c r="AX9" s="331">
        <f t="shared" si="11"/>
        <v>0</v>
      </c>
      <c r="AY9" s="334">
        <f t="shared" ref="AY9:BA11" si="45">IF(COUNT(AE9,AI9,AM9,AQ9,AU9)&lt;5,"",SUM(AE9,AI9,AM9,AQ9,AU9))</f>
        <v>137987.36700000006</v>
      </c>
      <c r="AZ9" s="174">
        <f t="shared" si="45"/>
        <v>137009.62900000007</v>
      </c>
      <c r="BA9" s="174">
        <f t="shared" si="45"/>
        <v>880.24499999999989</v>
      </c>
      <c r="BB9" s="331">
        <f t="shared" si="13"/>
        <v>6.3791709280169072E-3</v>
      </c>
      <c r="BE9" s="448"/>
      <c r="BF9" s="129" t="s">
        <v>17</v>
      </c>
      <c r="BG9" s="335">
        <f t="shared" ref="BG9:BI11" si="46">IF(COUNT(C9, AE9)&lt;2, "", C9+AE9)</f>
        <v>592487.25300000072</v>
      </c>
      <c r="BH9" s="336">
        <f t="shared" si="46"/>
        <v>582301.58100000012</v>
      </c>
      <c r="BI9" s="336">
        <f t="shared" si="46"/>
        <v>7448.0970000000088</v>
      </c>
      <c r="BJ9" s="331">
        <f t="shared" si="15"/>
        <v>1.2570898297452485E-2</v>
      </c>
      <c r="BK9" s="335">
        <f t="shared" ref="BK9:BM11" si="47">IF(COUNT(G9, AI9)&lt;2, "", G9+AI9)</f>
        <v>0</v>
      </c>
      <c r="BL9" s="336">
        <f t="shared" si="47"/>
        <v>0</v>
      </c>
      <c r="BM9" s="336">
        <f t="shared" si="47"/>
        <v>0</v>
      </c>
      <c r="BN9" s="331">
        <f t="shared" si="17"/>
        <v>0</v>
      </c>
      <c r="BO9" s="335">
        <f t="shared" ref="BO9:BQ11" si="48">IF(COUNT(K9, AM9)&lt;2, "", K9+AM9)</f>
        <v>0</v>
      </c>
      <c r="BP9" s="336">
        <f t="shared" si="48"/>
        <v>0</v>
      </c>
      <c r="BQ9" s="336">
        <f t="shared" si="48"/>
        <v>0</v>
      </c>
      <c r="BR9" s="331">
        <f t="shared" si="19"/>
        <v>0</v>
      </c>
      <c r="BS9" s="335">
        <f t="shared" ref="BS9:BU11" si="49">IF(COUNT(O9, AQ9)&lt;2, "", O9+AQ9)</f>
        <v>65690.509999999995</v>
      </c>
      <c r="BT9" s="336">
        <f t="shared" si="49"/>
        <v>65690.509999999995</v>
      </c>
      <c r="BU9" s="336">
        <f t="shared" si="49"/>
        <v>0</v>
      </c>
      <c r="BV9" s="331">
        <f t="shared" si="21"/>
        <v>0</v>
      </c>
      <c r="BW9" s="335">
        <f t="shared" ref="BW9:BY11" si="50">IF(COUNT(S9, AU9)&lt;2, "", S9+AU9)</f>
        <v>102458.12340000001</v>
      </c>
      <c r="BX9" s="336">
        <f t="shared" si="50"/>
        <v>102458.12340000001</v>
      </c>
      <c r="BY9" s="336">
        <f t="shared" si="50"/>
        <v>0</v>
      </c>
      <c r="BZ9" s="331">
        <f t="shared" si="23"/>
        <v>0</v>
      </c>
      <c r="CA9" s="334">
        <f t="shared" ref="CA9:CC11" si="51">IF(COUNT(BG9,BK9,BO9,BS9,BW9)&lt;5,"",SUM(BG9,BK9,BO9,BS9,BW9))</f>
        <v>760635.88640000077</v>
      </c>
      <c r="CB9" s="174">
        <f t="shared" si="51"/>
        <v>750450.21440000017</v>
      </c>
      <c r="CC9" s="174">
        <f t="shared" si="51"/>
        <v>7448.0970000000088</v>
      </c>
      <c r="CD9" s="331">
        <f t="shared" si="25"/>
        <v>9.791934791889674E-3</v>
      </c>
    </row>
    <row r="10" spans="1:82">
      <c r="A10" s="448"/>
      <c r="B10" s="130" t="s">
        <v>18</v>
      </c>
      <c r="C10" s="149">
        <v>359271.31300000031</v>
      </c>
      <c r="D10" s="150">
        <v>353835.60100000008</v>
      </c>
      <c r="E10" s="150">
        <v>4443.757999999998</v>
      </c>
      <c r="F10" s="316">
        <f t="shared" si="0"/>
        <v>1.2368808305048263E-2</v>
      </c>
      <c r="G10" s="149">
        <v>0</v>
      </c>
      <c r="H10" s="150">
        <v>0</v>
      </c>
      <c r="I10" s="150">
        <v>0</v>
      </c>
      <c r="J10" s="316">
        <f t="shared" si="1"/>
        <v>0</v>
      </c>
      <c r="K10" s="317">
        <v>0</v>
      </c>
      <c r="L10" s="318">
        <v>0</v>
      </c>
      <c r="M10" s="318">
        <v>0</v>
      </c>
      <c r="N10" s="316">
        <f t="shared" si="2"/>
        <v>0</v>
      </c>
      <c r="O10" s="149">
        <v>23081.618625000003</v>
      </c>
      <c r="P10" s="150">
        <v>23081.618625000003</v>
      </c>
      <c r="Q10" s="150">
        <v>0</v>
      </c>
      <c r="R10" s="316">
        <f t="shared" si="3"/>
        <v>0</v>
      </c>
      <c r="S10" s="149">
        <v>97790.102125000034</v>
      </c>
      <c r="T10" s="150">
        <v>97790.102125000034</v>
      </c>
      <c r="U10" s="150">
        <v>0</v>
      </c>
      <c r="V10" s="316">
        <f t="shared" si="4"/>
        <v>0</v>
      </c>
      <c r="W10" s="319">
        <f t="shared" si="44"/>
        <v>480143.03375000035</v>
      </c>
      <c r="X10" s="153">
        <f t="shared" si="44"/>
        <v>474707.32175000012</v>
      </c>
      <c r="Y10" s="153">
        <f t="shared" si="44"/>
        <v>4443.757999999998</v>
      </c>
      <c r="Z10" s="316">
        <f t="shared" si="6"/>
        <v>9.2550712759351672E-3</v>
      </c>
      <c r="AC10" s="448"/>
      <c r="AD10" s="130" t="s">
        <v>18</v>
      </c>
      <c r="AE10" s="149">
        <v>99012.817999999956</v>
      </c>
      <c r="AF10" s="150">
        <v>97672.556999999942</v>
      </c>
      <c r="AG10" s="150">
        <v>1124.9420000000002</v>
      </c>
      <c r="AH10" s="316">
        <f t="shared" si="7"/>
        <v>1.1361579467418054E-2</v>
      </c>
      <c r="AI10" s="149">
        <v>0</v>
      </c>
      <c r="AJ10" s="150">
        <v>0</v>
      </c>
      <c r="AK10" s="150">
        <v>0</v>
      </c>
      <c r="AL10" s="316">
        <f t="shared" si="8"/>
        <v>0</v>
      </c>
      <c r="AM10" s="149">
        <v>0</v>
      </c>
      <c r="AN10" s="150">
        <v>0</v>
      </c>
      <c r="AO10" s="150">
        <v>0</v>
      </c>
      <c r="AP10" s="316">
        <f t="shared" si="9"/>
        <v>0</v>
      </c>
      <c r="AQ10" s="149">
        <v>268.64999999999998</v>
      </c>
      <c r="AR10" s="150">
        <v>268.64999999999998</v>
      </c>
      <c r="AS10" s="150">
        <v>0</v>
      </c>
      <c r="AT10" s="316">
        <f t="shared" si="10"/>
        <v>0</v>
      </c>
      <c r="AU10" s="149">
        <v>27479</v>
      </c>
      <c r="AV10" s="150">
        <v>27479</v>
      </c>
      <c r="AW10" s="150">
        <v>0</v>
      </c>
      <c r="AX10" s="316">
        <f t="shared" si="11"/>
        <v>0</v>
      </c>
      <c r="AY10" s="319">
        <f t="shared" si="45"/>
        <v>126760.46799999995</v>
      </c>
      <c r="AZ10" s="153">
        <f t="shared" si="45"/>
        <v>125420.20699999994</v>
      </c>
      <c r="BA10" s="153">
        <f t="shared" si="45"/>
        <v>1124.9420000000002</v>
      </c>
      <c r="BB10" s="316">
        <f t="shared" si="13"/>
        <v>8.8745491220496332E-3</v>
      </c>
      <c r="BE10" s="448"/>
      <c r="BF10" s="130" t="s">
        <v>18</v>
      </c>
      <c r="BG10" s="320">
        <f t="shared" si="46"/>
        <v>458284.13100000028</v>
      </c>
      <c r="BH10" s="321">
        <f t="shared" si="46"/>
        <v>451508.15800000005</v>
      </c>
      <c r="BI10" s="321">
        <f t="shared" si="46"/>
        <v>5568.699999999998</v>
      </c>
      <c r="BJ10" s="316">
        <f t="shared" si="15"/>
        <v>1.2151195346539273E-2</v>
      </c>
      <c r="BK10" s="320">
        <f t="shared" si="47"/>
        <v>0</v>
      </c>
      <c r="BL10" s="321">
        <f t="shared" si="47"/>
        <v>0</v>
      </c>
      <c r="BM10" s="321">
        <f t="shared" si="47"/>
        <v>0</v>
      </c>
      <c r="BN10" s="316">
        <f t="shared" si="17"/>
        <v>0</v>
      </c>
      <c r="BO10" s="320">
        <f t="shared" si="48"/>
        <v>0</v>
      </c>
      <c r="BP10" s="321">
        <f t="shared" si="48"/>
        <v>0</v>
      </c>
      <c r="BQ10" s="321">
        <f t="shared" si="48"/>
        <v>0</v>
      </c>
      <c r="BR10" s="316">
        <f t="shared" si="19"/>
        <v>0</v>
      </c>
      <c r="BS10" s="320">
        <f t="shared" si="49"/>
        <v>23350.268625000004</v>
      </c>
      <c r="BT10" s="321">
        <f t="shared" si="49"/>
        <v>23350.268625000004</v>
      </c>
      <c r="BU10" s="321">
        <f t="shared" si="49"/>
        <v>0</v>
      </c>
      <c r="BV10" s="316">
        <f t="shared" si="21"/>
        <v>0</v>
      </c>
      <c r="BW10" s="320">
        <f t="shared" si="50"/>
        <v>125269.10212500003</v>
      </c>
      <c r="BX10" s="321">
        <f t="shared" si="50"/>
        <v>125269.10212500003</v>
      </c>
      <c r="BY10" s="321">
        <f t="shared" si="50"/>
        <v>0</v>
      </c>
      <c r="BZ10" s="316">
        <f t="shared" si="23"/>
        <v>0</v>
      </c>
      <c r="CA10" s="319">
        <f t="shared" si="51"/>
        <v>606903.50175000029</v>
      </c>
      <c r="CB10" s="153">
        <f t="shared" si="51"/>
        <v>600127.52875000006</v>
      </c>
      <c r="CC10" s="153">
        <f t="shared" si="51"/>
        <v>5568.699999999998</v>
      </c>
      <c r="CD10" s="316">
        <f t="shared" si="25"/>
        <v>9.1755937870562718E-3</v>
      </c>
    </row>
    <row r="11" spans="1:82">
      <c r="A11" s="448"/>
      <c r="B11" s="131" t="s">
        <v>19</v>
      </c>
      <c r="C11" s="156">
        <v>318767.80100000044</v>
      </c>
      <c r="D11" s="157">
        <v>315909.89800000028</v>
      </c>
      <c r="E11" s="157">
        <v>2378.4370000000004</v>
      </c>
      <c r="F11" s="322">
        <f t="shared" si="0"/>
        <v>7.4613464488528973E-3</v>
      </c>
      <c r="G11" s="156">
        <v>0</v>
      </c>
      <c r="H11" s="157">
        <v>0</v>
      </c>
      <c r="I11" s="157">
        <v>0</v>
      </c>
      <c r="J11" s="322">
        <f t="shared" si="1"/>
        <v>0</v>
      </c>
      <c r="K11" s="323">
        <v>0</v>
      </c>
      <c r="L11" s="324">
        <v>0</v>
      </c>
      <c r="M11" s="324">
        <v>0</v>
      </c>
      <c r="N11" s="322">
        <f t="shared" si="2"/>
        <v>0</v>
      </c>
      <c r="O11" s="156">
        <v>13217.79725</v>
      </c>
      <c r="P11" s="157">
        <v>13217.79725</v>
      </c>
      <c r="Q11" s="157">
        <v>0</v>
      </c>
      <c r="R11" s="322">
        <f t="shared" si="3"/>
        <v>0</v>
      </c>
      <c r="S11" s="156">
        <v>72626.585749999998</v>
      </c>
      <c r="T11" s="157">
        <v>72626.585749999998</v>
      </c>
      <c r="U11" s="157">
        <v>0</v>
      </c>
      <c r="V11" s="322">
        <f t="shared" si="4"/>
        <v>0</v>
      </c>
      <c r="W11" s="325">
        <f t="shared" si="44"/>
        <v>404612.18400000047</v>
      </c>
      <c r="X11" s="160">
        <f t="shared" si="44"/>
        <v>401754.28100000031</v>
      </c>
      <c r="Y11" s="160">
        <f t="shared" si="44"/>
        <v>2378.4370000000004</v>
      </c>
      <c r="Z11" s="322">
        <f t="shared" si="6"/>
        <v>5.8783128488290844E-3</v>
      </c>
      <c r="AC11" s="448"/>
      <c r="AD11" s="131" t="s">
        <v>19</v>
      </c>
      <c r="AE11" s="156">
        <v>62932.154000000075</v>
      </c>
      <c r="AF11" s="157">
        <v>62619.230000000069</v>
      </c>
      <c r="AG11" s="157">
        <v>201.13</v>
      </c>
      <c r="AH11" s="322">
        <f t="shared" si="7"/>
        <v>3.1959815009668944E-3</v>
      </c>
      <c r="AI11" s="156">
        <v>0</v>
      </c>
      <c r="AJ11" s="157">
        <v>0</v>
      </c>
      <c r="AK11" s="157">
        <v>0</v>
      </c>
      <c r="AL11" s="322">
        <f t="shared" si="8"/>
        <v>0</v>
      </c>
      <c r="AM11" s="156">
        <v>0</v>
      </c>
      <c r="AN11" s="157">
        <v>0</v>
      </c>
      <c r="AO11" s="157">
        <v>0</v>
      </c>
      <c r="AP11" s="322">
        <f t="shared" si="9"/>
        <v>0</v>
      </c>
      <c r="AQ11" s="156">
        <v>176.7</v>
      </c>
      <c r="AR11" s="157">
        <v>176.7</v>
      </c>
      <c r="AS11" s="157">
        <v>0</v>
      </c>
      <c r="AT11" s="322">
        <f t="shared" si="10"/>
        <v>0</v>
      </c>
      <c r="AU11" s="156">
        <v>27383.47</v>
      </c>
      <c r="AV11" s="157">
        <v>27383.47</v>
      </c>
      <c r="AW11" s="157">
        <v>0</v>
      </c>
      <c r="AX11" s="322">
        <f t="shared" si="11"/>
        <v>0</v>
      </c>
      <c r="AY11" s="325">
        <f t="shared" si="45"/>
        <v>90492.324000000081</v>
      </c>
      <c r="AZ11" s="160">
        <f t="shared" si="45"/>
        <v>90179.400000000067</v>
      </c>
      <c r="BA11" s="160">
        <f t="shared" si="45"/>
        <v>201.13</v>
      </c>
      <c r="BB11" s="322">
        <f t="shared" si="13"/>
        <v>2.2226194566513711E-3</v>
      </c>
      <c r="BE11" s="448"/>
      <c r="BF11" s="131" t="s">
        <v>19</v>
      </c>
      <c r="BG11" s="326">
        <f t="shared" si="46"/>
        <v>381699.95500000054</v>
      </c>
      <c r="BH11" s="327">
        <f t="shared" si="46"/>
        <v>378529.12800000038</v>
      </c>
      <c r="BI11" s="327">
        <f t="shared" si="46"/>
        <v>2579.5670000000005</v>
      </c>
      <c r="BJ11" s="322">
        <f t="shared" si="15"/>
        <v>6.7581013993045841E-3</v>
      </c>
      <c r="BK11" s="326">
        <f t="shared" si="47"/>
        <v>0</v>
      </c>
      <c r="BL11" s="327">
        <f t="shared" si="47"/>
        <v>0</v>
      </c>
      <c r="BM11" s="327">
        <f t="shared" si="47"/>
        <v>0</v>
      </c>
      <c r="BN11" s="322">
        <f t="shared" si="17"/>
        <v>0</v>
      </c>
      <c r="BO11" s="326">
        <f t="shared" si="48"/>
        <v>0</v>
      </c>
      <c r="BP11" s="327">
        <f t="shared" si="48"/>
        <v>0</v>
      </c>
      <c r="BQ11" s="327">
        <f t="shared" si="48"/>
        <v>0</v>
      </c>
      <c r="BR11" s="322">
        <f t="shared" si="19"/>
        <v>0</v>
      </c>
      <c r="BS11" s="326">
        <f t="shared" si="49"/>
        <v>13394.49725</v>
      </c>
      <c r="BT11" s="327">
        <f t="shared" si="49"/>
        <v>13394.49725</v>
      </c>
      <c r="BU11" s="327">
        <f t="shared" si="49"/>
        <v>0</v>
      </c>
      <c r="BV11" s="322">
        <f t="shared" si="21"/>
        <v>0</v>
      </c>
      <c r="BW11" s="326">
        <f t="shared" si="50"/>
        <v>100010.05575</v>
      </c>
      <c r="BX11" s="327">
        <f t="shared" si="50"/>
        <v>100010.05575</v>
      </c>
      <c r="BY11" s="327">
        <f t="shared" si="50"/>
        <v>0</v>
      </c>
      <c r="BZ11" s="322">
        <f t="shared" si="23"/>
        <v>0</v>
      </c>
      <c r="CA11" s="325">
        <f t="shared" si="51"/>
        <v>495104.50800000055</v>
      </c>
      <c r="CB11" s="160">
        <f t="shared" si="51"/>
        <v>491933.68100000039</v>
      </c>
      <c r="CC11" s="160">
        <f t="shared" si="51"/>
        <v>2579.5670000000005</v>
      </c>
      <c r="CD11" s="322">
        <f t="shared" si="25"/>
        <v>5.2101464606337166E-3</v>
      </c>
    </row>
    <row r="12" spans="1:82">
      <c r="A12" s="448"/>
      <c r="B12" s="132" t="s">
        <v>20</v>
      </c>
      <c r="C12" s="328">
        <f t="shared" ref="C12:E12" si="52">IF(COUNT(C9:C11)=0,"",SUM(C9:C11))</f>
        <v>1154859.7000000014</v>
      </c>
      <c r="D12" s="167">
        <f t="shared" si="52"/>
        <v>1137358.1510000005</v>
      </c>
      <c r="E12" s="167">
        <f t="shared" si="52"/>
        <v>13390.047000000008</v>
      </c>
      <c r="F12" s="329">
        <f t="shared" si="0"/>
        <v>1.1594522693968793E-2</v>
      </c>
      <c r="G12" s="328">
        <f t="shared" ref="G12:I12" si="53">IF(COUNT(G9:G11)=0,"",SUM(G9:G11))</f>
        <v>0</v>
      </c>
      <c r="H12" s="167">
        <f t="shared" si="53"/>
        <v>0</v>
      </c>
      <c r="I12" s="167">
        <f t="shared" si="53"/>
        <v>0</v>
      </c>
      <c r="J12" s="329">
        <f t="shared" si="1"/>
        <v>0</v>
      </c>
      <c r="K12" s="328">
        <f t="shared" ref="K12:M12" si="54">IF(COUNT(K9:K11)=0,"",SUM(K9:K11))</f>
        <v>0</v>
      </c>
      <c r="L12" s="167">
        <f t="shared" si="54"/>
        <v>0</v>
      </c>
      <c r="M12" s="167">
        <f t="shared" si="54"/>
        <v>0</v>
      </c>
      <c r="N12" s="329">
        <f t="shared" si="2"/>
        <v>0</v>
      </c>
      <c r="O12" s="328">
        <f t="shared" ref="O12:Q12" si="55">IF(COUNT(O9:O11)=0,"",SUM(O9:O11))</f>
        <v>100978.32587500001</v>
      </c>
      <c r="P12" s="167">
        <f t="shared" si="55"/>
        <v>100978.32587500001</v>
      </c>
      <c r="Q12" s="167">
        <f t="shared" si="55"/>
        <v>0</v>
      </c>
      <c r="R12" s="329">
        <f t="shared" si="3"/>
        <v>0</v>
      </c>
      <c r="S12" s="328">
        <f t="shared" ref="S12:U12" si="56">IF(COUNT(S9:S11)=0,"",SUM(S9:S11))</f>
        <v>251565.71127500004</v>
      </c>
      <c r="T12" s="167">
        <f t="shared" si="56"/>
        <v>251565.71127500004</v>
      </c>
      <c r="U12" s="167">
        <f t="shared" si="56"/>
        <v>0</v>
      </c>
      <c r="V12" s="329">
        <f t="shared" si="4"/>
        <v>0</v>
      </c>
      <c r="W12" s="330">
        <f t="shared" ref="W12:Y12" si="57">IF(COUNT(W9:W11)=0,"",SUM(W9:W11))</f>
        <v>1507403.7371500013</v>
      </c>
      <c r="X12" s="166">
        <f t="shared" si="57"/>
        <v>1489902.1881500003</v>
      </c>
      <c r="Y12" s="166">
        <f t="shared" si="57"/>
        <v>13390.047000000008</v>
      </c>
      <c r="Z12" s="329">
        <f t="shared" si="6"/>
        <v>8.882853790263337E-3</v>
      </c>
      <c r="AC12" s="448"/>
      <c r="AD12" s="132" t="s">
        <v>20</v>
      </c>
      <c r="AE12" s="328">
        <f t="shared" ref="AE12:AG12" si="58">IF(COUNT(AE9:AE11)=0,"",SUM(AE9:AE11))</f>
        <v>277611.63900000008</v>
      </c>
      <c r="AF12" s="167">
        <f t="shared" si="58"/>
        <v>274980.71600000013</v>
      </c>
      <c r="AG12" s="167">
        <f t="shared" si="58"/>
        <v>2206.317</v>
      </c>
      <c r="AH12" s="329">
        <f t="shared" si="7"/>
        <v>7.9474945933372745E-3</v>
      </c>
      <c r="AI12" s="328">
        <f t="shared" ref="AI12:AK12" si="59">IF(COUNT(AI9:AI11)=0,"",SUM(AI9:AI11))</f>
        <v>0</v>
      </c>
      <c r="AJ12" s="167">
        <f t="shared" si="59"/>
        <v>0</v>
      </c>
      <c r="AK12" s="167">
        <f t="shared" si="59"/>
        <v>0</v>
      </c>
      <c r="AL12" s="329">
        <f t="shared" si="8"/>
        <v>0</v>
      </c>
      <c r="AM12" s="328">
        <f t="shared" ref="AM12:AO12" si="60">IF(COUNT(AM9:AM11)=0,"",SUM(AM9:AM11))</f>
        <v>0</v>
      </c>
      <c r="AN12" s="167">
        <f t="shared" si="60"/>
        <v>0</v>
      </c>
      <c r="AO12" s="167">
        <f t="shared" si="60"/>
        <v>0</v>
      </c>
      <c r="AP12" s="329">
        <f t="shared" si="9"/>
        <v>0</v>
      </c>
      <c r="AQ12" s="328">
        <f t="shared" ref="AQ12:AS12" si="61">IF(COUNT(AQ9:AQ11)=0,"",SUM(AQ9:AQ11))</f>
        <v>1456.95</v>
      </c>
      <c r="AR12" s="167">
        <f t="shared" si="61"/>
        <v>1456.95</v>
      </c>
      <c r="AS12" s="167">
        <f t="shared" si="61"/>
        <v>0</v>
      </c>
      <c r="AT12" s="329">
        <f t="shared" si="10"/>
        <v>0</v>
      </c>
      <c r="AU12" s="328">
        <f t="shared" ref="AU12:AW12" si="62">IF(COUNT(AU9:AU11)=0,"",SUM(AU9:AU11))</f>
        <v>76171.570000000007</v>
      </c>
      <c r="AV12" s="167">
        <f t="shared" si="62"/>
        <v>76171.570000000007</v>
      </c>
      <c r="AW12" s="167">
        <f t="shared" si="62"/>
        <v>0</v>
      </c>
      <c r="AX12" s="329">
        <f t="shared" si="11"/>
        <v>0</v>
      </c>
      <c r="AY12" s="330">
        <f t="shared" ref="AY12:BA12" si="63">IF(COUNT(AY9:AY11)=0,"",SUM(AY9:AY11))</f>
        <v>355240.1590000001</v>
      </c>
      <c r="AZ12" s="166">
        <f t="shared" si="63"/>
        <v>352609.23600000009</v>
      </c>
      <c r="BA12" s="166">
        <f t="shared" si="63"/>
        <v>2206.317</v>
      </c>
      <c r="BB12" s="329">
        <f t="shared" si="13"/>
        <v>6.2107758486843806E-3</v>
      </c>
      <c r="BE12" s="448"/>
      <c r="BF12" s="132" t="s">
        <v>20</v>
      </c>
      <c r="BG12" s="328">
        <f t="shared" ref="BG12:BI12" si="64">IF(COUNT(BG9:BG11)=0,"",SUM(BG9:BG11))</f>
        <v>1432471.3390000015</v>
      </c>
      <c r="BH12" s="167">
        <f t="shared" si="64"/>
        <v>1412338.8670000006</v>
      </c>
      <c r="BI12" s="167">
        <f t="shared" si="64"/>
        <v>15596.364000000007</v>
      </c>
      <c r="BJ12" s="329">
        <f t="shared" si="15"/>
        <v>1.0887731974370755E-2</v>
      </c>
      <c r="BK12" s="328">
        <f t="shared" ref="BK12:BM12" si="65">IF(COUNT(BK9:BK11)=0,"",SUM(BK9:BK11))</f>
        <v>0</v>
      </c>
      <c r="BL12" s="167">
        <f t="shared" si="65"/>
        <v>0</v>
      </c>
      <c r="BM12" s="167">
        <f t="shared" si="65"/>
        <v>0</v>
      </c>
      <c r="BN12" s="329">
        <f t="shared" si="17"/>
        <v>0</v>
      </c>
      <c r="BO12" s="328">
        <f t="shared" ref="BO12:BQ12" si="66">IF(COUNT(BO9:BO11)=0,"",SUM(BO9:BO11))</f>
        <v>0</v>
      </c>
      <c r="BP12" s="167">
        <f t="shared" si="66"/>
        <v>0</v>
      </c>
      <c r="BQ12" s="167">
        <f t="shared" si="66"/>
        <v>0</v>
      </c>
      <c r="BR12" s="329">
        <f t="shared" si="19"/>
        <v>0</v>
      </c>
      <c r="BS12" s="328">
        <f t="shared" ref="BS12:BU12" si="67">IF(COUNT(BS9:BS11)=0,"",SUM(BS9:BS11))</f>
        <v>102435.27587500001</v>
      </c>
      <c r="BT12" s="167">
        <f t="shared" si="67"/>
        <v>102435.27587500001</v>
      </c>
      <c r="BU12" s="167">
        <f t="shared" si="67"/>
        <v>0</v>
      </c>
      <c r="BV12" s="329">
        <f t="shared" si="21"/>
        <v>0</v>
      </c>
      <c r="BW12" s="328">
        <f t="shared" ref="BW12:BY12" si="68">IF(COUNT(BW9:BW11)=0,"",SUM(BW9:BW11))</f>
        <v>327737.28127500007</v>
      </c>
      <c r="BX12" s="167">
        <f t="shared" si="68"/>
        <v>327737.28127500007</v>
      </c>
      <c r="BY12" s="167">
        <f t="shared" si="68"/>
        <v>0</v>
      </c>
      <c r="BZ12" s="329">
        <f t="shared" si="23"/>
        <v>0</v>
      </c>
      <c r="CA12" s="330">
        <f t="shared" ref="CA12:CC12" si="69">IF(COUNT(CA9:CA11)=0,"",SUM(CA9:CA11))</f>
        <v>1862643.8961500016</v>
      </c>
      <c r="CB12" s="166">
        <f t="shared" si="69"/>
        <v>1842511.4241500006</v>
      </c>
      <c r="CC12" s="166">
        <f t="shared" si="69"/>
        <v>15596.364000000007</v>
      </c>
      <c r="CD12" s="329">
        <f t="shared" si="25"/>
        <v>8.3732397976000496E-3</v>
      </c>
    </row>
    <row r="13" spans="1:82">
      <c r="A13" s="448"/>
      <c r="B13" s="129" t="s">
        <v>21</v>
      </c>
      <c r="C13" s="170">
        <v>359269.99699999986</v>
      </c>
      <c r="D13" s="171">
        <v>350296.52499999985</v>
      </c>
      <c r="E13" s="171">
        <v>8348.3890000000029</v>
      </c>
      <c r="F13" s="331">
        <f t="shared" si="0"/>
        <v>2.3237089291372155E-2</v>
      </c>
      <c r="G13" s="170">
        <v>0</v>
      </c>
      <c r="H13" s="171">
        <v>0</v>
      </c>
      <c r="I13" s="171">
        <v>0</v>
      </c>
      <c r="J13" s="331">
        <f t="shared" si="1"/>
        <v>0</v>
      </c>
      <c r="K13" s="332">
        <v>0</v>
      </c>
      <c r="L13" s="333">
        <v>0</v>
      </c>
      <c r="M13" s="333">
        <v>0</v>
      </c>
      <c r="N13" s="331">
        <f t="shared" si="2"/>
        <v>0</v>
      </c>
      <c r="O13" s="170">
        <v>27233.261000000006</v>
      </c>
      <c r="P13" s="171">
        <v>27233.261000000006</v>
      </c>
      <c r="Q13" s="171">
        <v>0</v>
      </c>
      <c r="R13" s="331">
        <f t="shared" si="3"/>
        <v>0</v>
      </c>
      <c r="S13" s="170">
        <v>93738.290000000008</v>
      </c>
      <c r="T13" s="171">
        <v>93738.290000000008</v>
      </c>
      <c r="U13" s="171">
        <v>0</v>
      </c>
      <c r="V13" s="331">
        <f t="shared" si="4"/>
        <v>0</v>
      </c>
      <c r="W13" s="334">
        <f t="shared" ref="W13:Y15" si="70">IF(COUNT(C13,G13,K13,O13,S13)&lt;5,"",SUM(C13,G13,K13,O13,S13))</f>
        <v>480241.54799999984</v>
      </c>
      <c r="X13" s="174">
        <f t="shared" si="70"/>
        <v>471268.07599999988</v>
      </c>
      <c r="Y13" s="174">
        <f t="shared" si="70"/>
        <v>8348.3890000000029</v>
      </c>
      <c r="Z13" s="331">
        <f t="shared" si="6"/>
        <v>1.7383729156228701E-2</v>
      </c>
      <c r="AC13" s="448"/>
      <c r="AD13" s="129" t="s">
        <v>21</v>
      </c>
      <c r="AE13" s="170">
        <v>85249.983999999997</v>
      </c>
      <c r="AF13" s="171">
        <v>79519.490000000005</v>
      </c>
      <c r="AG13" s="171">
        <v>5310.7339999999995</v>
      </c>
      <c r="AH13" s="331">
        <f t="shared" si="7"/>
        <v>6.2296011691920082E-2</v>
      </c>
      <c r="AI13" s="170">
        <v>0</v>
      </c>
      <c r="AJ13" s="171">
        <v>0</v>
      </c>
      <c r="AK13" s="171">
        <v>0</v>
      </c>
      <c r="AL13" s="331">
        <f t="shared" si="8"/>
        <v>0</v>
      </c>
      <c r="AM13" s="170">
        <v>0</v>
      </c>
      <c r="AN13" s="171">
        <v>0</v>
      </c>
      <c r="AO13" s="171">
        <v>0</v>
      </c>
      <c r="AP13" s="331">
        <f t="shared" si="9"/>
        <v>0</v>
      </c>
      <c r="AQ13" s="170">
        <v>519.09</v>
      </c>
      <c r="AR13" s="171">
        <v>519.09</v>
      </c>
      <c r="AS13" s="171">
        <v>0</v>
      </c>
      <c r="AT13" s="331">
        <f t="shared" si="10"/>
        <v>0</v>
      </c>
      <c r="AU13" s="170">
        <v>29827.7</v>
      </c>
      <c r="AV13" s="171">
        <v>29827.7</v>
      </c>
      <c r="AW13" s="171">
        <v>0</v>
      </c>
      <c r="AX13" s="331">
        <f t="shared" si="11"/>
        <v>0</v>
      </c>
      <c r="AY13" s="334">
        <f t="shared" ref="AY13:BA15" si="71">IF(COUNT(AE13,AI13,AM13,AQ13,AU13)&lt;5,"",SUM(AE13,AI13,AM13,AQ13,AU13))</f>
        <v>115596.77399999999</v>
      </c>
      <c r="AZ13" s="174">
        <f t="shared" si="71"/>
        <v>109866.28</v>
      </c>
      <c r="BA13" s="174">
        <f t="shared" si="71"/>
        <v>5310.7339999999995</v>
      </c>
      <c r="BB13" s="331">
        <f t="shared" si="13"/>
        <v>4.5941887617036783E-2</v>
      </c>
      <c r="BE13" s="448"/>
      <c r="BF13" s="129" t="s">
        <v>21</v>
      </c>
      <c r="BG13" s="335">
        <f t="shared" ref="BG13:BI15" si="72">IF(COUNT(C13, AE13)&lt;2, "", C13+AE13)</f>
        <v>444519.98099999985</v>
      </c>
      <c r="BH13" s="336">
        <f t="shared" si="72"/>
        <v>429816.01499999984</v>
      </c>
      <c r="BI13" s="336">
        <f t="shared" si="72"/>
        <v>13659.123000000003</v>
      </c>
      <c r="BJ13" s="331">
        <f t="shared" si="15"/>
        <v>3.0727804336876385E-2</v>
      </c>
      <c r="BK13" s="335">
        <f t="shared" ref="BK13:BM15" si="73">IF(COUNT(G13, AI13)&lt;2, "", G13+AI13)</f>
        <v>0</v>
      </c>
      <c r="BL13" s="336">
        <f t="shared" si="73"/>
        <v>0</v>
      </c>
      <c r="BM13" s="336">
        <f t="shared" si="73"/>
        <v>0</v>
      </c>
      <c r="BN13" s="331">
        <f t="shared" si="17"/>
        <v>0</v>
      </c>
      <c r="BO13" s="335">
        <f t="shared" ref="BO13:BQ15" si="74">IF(COUNT(K13, AM13)&lt;2, "", K13+AM13)</f>
        <v>0</v>
      </c>
      <c r="BP13" s="336">
        <f t="shared" si="74"/>
        <v>0</v>
      </c>
      <c r="BQ13" s="336">
        <f t="shared" si="74"/>
        <v>0</v>
      </c>
      <c r="BR13" s="331">
        <f t="shared" si="19"/>
        <v>0</v>
      </c>
      <c r="BS13" s="335">
        <f t="shared" ref="BS13:BU15" si="75">IF(COUNT(O13, AQ13)&lt;2, "", O13+AQ13)</f>
        <v>27752.351000000006</v>
      </c>
      <c r="BT13" s="336">
        <f t="shared" si="75"/>
        <v>27752.351000000006</v>
      </c>
      <c r="BU13" s="336">
        <f t="shared" si="75"/>
        <v>0</v>
      </c>
      <c r="BV13" s="331">
        <f t="shared" si="21"/>
        <v>0</v>
      </c>
      <c r="BW13" s="335">
        <f t="shared" ref="BW13:BY15" si="76">IF(COUNT(S13, AU13)&lt;2, "", S13+AU13)</f>
        <v>123565.99</v>
      </c>
      <c r="BX13" s="336">
        <f t="shared" si="76"/>
        <v>123565.99</v>
      </c>
      <c r="BY13" s="336">
        <f t="shared" si="76"/>
        <v>0</v>
      </c>
      <c r="BZ13" s="331">
        <f t="shared" si="23"/>
        <v>0</v>
      </c>
      <c r="CA13" s="334">
        <f t="shared" ref="CA13:CC15" si="77">IF(COUNT(BG13,BK13,BO13,BS13,BW13)&lt;5,"",SUM(BG13,BK13,BO13,BS13,BW13))</f>
        <v>595838.32199999993</v>
      </c>
      <c r="CB13" s="174">
        <f t="shared" si="77"/>
        <v>581134.35599999991</v>
      </c>
      <c r="CC13" s="174">
        <f t="shared" si="77"/>
        <v>13659.123000000003</v>
      </c>
      <c r="CD13" s="331">
        <f t="shared" si="25"/>
        <v>2.292421030280762E-2</v>
      </c>
    </row>
    <row r="14" spans="1:82">
      <c r="A14" s="448"/>
      <c r="B14" s="130" t="s">
        <v>22</v>
      </c>
      <c r="C14" s="149">
        <v>525117.47899999993</v>
      </c>
      <c r="D14" s="150">
        <v>499183.42500000028</v>
      </c>
      <c r="E14" s="150">
        <v>23974.458999999999</v>
      </c>
      <c r="F14" s="316">
        <f t="shared" si="0"/>
        <v>4.5655419898906091E-2</v>
      </c>
      <c r="G14" s="149">
        <v>0</v>
      </c>
      <c r="H14" s="150">
        <v>0</v>
      </c>
      <c r="I14" s="150">
        <v>0</v>
      </c>
      <c r="J14" s="316">
        <f t="shared" si="1"/>
        <v>0</v>
      </c>
      <c r="K14" s="317">
        <v>0</v>
      </c>
      <c r="L14" s="318">
        <v>0</v>
      </c>
      <c r="M14" s="318">
        <v>0</v>
      </c>
      <c r="N14" s="316">
        <f t="shared" si="2"/>
        <v>0</v>
      </c>
      <c r="O14" s="149">
        <v>25449.632750000004</v>
      </c>
      <c r="P14" s="150">
        <v>25449.632750000004</v>
      </c>
      <c r="Q14" s="150">
        <v>0</v>
      </c>
      <c r="R14" s="316">
        <f t="shared" si="3"/>
        <v>0</v>
      </c>
      <c r="S14" s="149">
        <v>110940.5735</v>
      </c>
      <c r="T14" s="150">
        <v>110940.5735</v>
      </c>
      <c r="U14" s="150">
        <v>0</v>
      </c>
      <c r="V14" s="316">
        <f t="shared" si="4"/>
        <v>0</v>
      </c>
      <c r="W14" s="319">
        <f t="shared" si="70"/>
        <v>661507.68524999986</v>
      </c>
      <c r="X14" s="153">
        <f t="shared" si="70"/>
        <v>635573.63125000033</v>
      </c>
      <c r="Y14" s="153">
        <f t="shared" si="70"/>
        <v>23974.458999999999</v>
      </c>
      <c r="Z14" s="316">
        <f t="shared" si="6"/>
        <v>3.6242147346994866E-2</v>
      </c>
      <c r="AC14" s="448"/>
      <c r="AD14" s="130" t="s">
        <v>22</v>
      </c>
      <c r="AE14" s="149">
        <v>130283.03200000017</v>
      </c>
      <c r="AF14" s="150">
        <v>120333.58000000012</v>
      </c>
      <c r="AG14" s="150">
        <v>9060.5930000000008</v>
      </c>
      <c r="AH14" s="316">
        <f t="shared" si="7"/>
        <v>6.9545457001645383E-2</v>
      </c>
      <c r="AI14" s="149">
        <v>0</v>
      </c>
      <c r="AJ14" s="150">
        <v>0</v>
      </c>
      <c r="AK14" s="150">
        <v>0</v>
      </c>
      <c r="AL14" s="316">
        <f t="shared" si="8"/>
        <v>0</v>
      </c>
      <c r="AM14" s="149">
        <v>0</v>
      </c>
      <c r="AN14" s="150">
        <v>0</v>
      </c>
      <c r="AO14" s="150">
        <v>0</v>
      </c>
      <c r="AP14" s="316">
        <f t="shared" si="9"/>
        <v>0</v>
      </c>
      <c r="AQ14" s="149">
        <v>335.49</v>
      </c>
      <c r="AR14" s="150">
        <v>335.49</v>
      </c>
      <c r="AS14" s="150">
        <v>0</v>
      </c>
      <c r="AT14" s="316">
        <f t="shared" si="10"/>
        <v>0</v>
      </c>
      <c r="AU14" s="149">
        <v>29204.5</v>
      </c>
      <c r="AV14" s="150">
        <v>29204.5</v>
      </c>
      <c r="AW14" s="150">
        <v>0</v>
      </c>
      <c r="AX14" s="316">
        <f t="shared" si="11"/>
        <v>0</v>
      </c>
      <c r="AY14" s="319">
        <f t="shared" si="71"/>
        <v>159823.02200000017</v>
      </c>
      <c r="AZ14" s="153">
        <f t="shared" si="71"/>
        <v>149873.57000000012</v>
      </c>
      <c r="BA14" s="153">
        <f t="shared" si="71"/>
        <v>9060.5930000000008</v>
      </c>
      <c r="BB14" s="316">
        <f t="shared" si="13"/>
        <v>5.6691413330927948E-2</v>
      </c>
      <c r="BE14" s="448"/>
      <c r="BF14" s="130" t="s">
        <v>22</v>
      </c>
      <c r="BG14" s="320">
        <f t="shared" si="72"/>
        <v>655400.51100000006</v>
      </c>
      <c r="BH14" s="321">
        <f t="shared" si="72"/>
        <v>619517.00500000035</v>
      </c>
      <c r="BI14" s="321">
        <f t="shared" si="72"/>
        <v>33035.051999999996</v>
      </c>
      <c r="BJ14" s="316">
        <f t="shared" si="15"/>
        <v>5.0404373273367789E-2</v>
      </c>
      <c r="BK14" s="320">
        <f t="shared" si="73"/>
        <v>0</v>
      </c>
      <c r="BL14" s="321">
        <f t="shared" si="73"/>
        <v>0</v>
      </c>
      <c r="BM14" s="321">
        <f t="shared" si="73"/>
        <v>0</v>
      </c>
      <c r="BN14" s="316">
        <f t="shared" si="17"/>
        <v>0</v>
      </c>
      <c r="BO14" s="320">
        <f t="shared" si="74"/>
        <v>0</v>
      </c>
      <c r="BP14" s="321">
        <f t="shared" si="74"/>
        <v>0</v>
      </c>
      <c r="BQ14" s="321">
        <f t="shared" si="74"/>
        <v>0</v>
      </c>
      <c r="BR14" s="316">
        <f t="shared" si="19"/>
        <v>0</v>
      </c>
      <c r="BS14" s="320">
        <f t="shared" si="75"/>
        <v>25785.122750000006</v>
      </c>
      <c r="BT14" s="321">
        <f t="shared" si="75"/>
        <v>25785.122750000006</v>
      </c>
      <c r="BU14" s="321">
        <f t="shared" si="75"/>
        <v>0</v>
      </c>
      <c r="BV14" s="316">
        <f t="shared" si="21"/>
        <v>0</v>
      </c>
      <c r="BW14" s="320">
        <f t="shared" si="76"/>
        <v>140145.0735</v>
      </c>
      <c r="BX14" s="321">
        <f t="shared" si="76"/>
        <v>140145.0735</v>
      </c>
      <c r="BY14" s="321">
        <f t="shared" si="76"/>
        <v>0</v>
      </c>
      <c r="BZ14" s="316">
        <f t="shared" si="23"/>
        <v>0</v>
      </c>
      <c r="CA14" s="319">
        <f t="shared" si="77"/>
        <v>821330.70724999998</v>
      </c>
      <c r="CB14" s="153">
        <f t="shared" si="77"/>
        <v>785447.20125000039</v>
      </c>
      <c r="CC14" s="153">
        <f t="shared" si="77"/>
        <v>33035.051999999996</v>
      </c>
      <c r="CD14" s="316">
        <f t="shared" si="25"/>
        <v>4.0221376978110054E-2</v>
      </c>
    </row>
    <row r="15" spans="1:82">
      <c r="A15" s="448"/>
      <c r="B15" s="131" t="s">
        <v>23</v>
      </c>
      <c r="C15" s="156">
        <v>569774.31299999962</v>
      </c>
      <c r="D15" s="157">
        <v>535863.03200000129</v>
      </c>
      <c r="E15" s="157">
        <v>31638.150000000045</v>
      </c>
      <c r="F15" s="322">
        <f t="shared" si="0"/>
        <v>5.552751199578923E-2</v>
      </c>
      <c r="G15" s="156">
        <v>0</v>
      </c>
      <c r="H15" s="157">
        <v>0</v>
      </c>
      <c r="I15" s="157">
        <v>0</v>
      </c>
      <c r="J15" s="322">
        <f t="shared" si="1"/>
        <v>0</v>
      </c>
      <c r="K15" s="323">
        <v>0</v>
      </c>
      <c r="L15" s="324">
        <v>0</v>
      </c>
      <c r="M15" s="324">
        <v>0</v>
      </c>
      <c r="N15" s="322">
        <f t="shared" si="2"/>
        <v>0</v>
      </c>
      <c r="O15" s="156">
        <v>42525.093249999991</v>
      </c>
      <c r="P15" s="157">
        <v>42525.093249999991</v>
      </c>
      <c r="Q15" s="157">
        <v>0</v>
      </c>
      <c r="R15" s="322">
        <f t="shared" si="3"/>
        <v>0</v>
      </c>
      <c r="S15" s="156">
        <v>105330.83325000003</v>
      </c>
      <c r="T15" s="157">
        <v>105330.83325000003</v>
      </c>
      <c r="U15" s="157">
        <v>0</v>
      </c>
      <c r="V15" s="322">
        <f t="shared" si="4"/>
        <v>0</v>
      </c>
      <c r="W15" s="325">
        <f t="shared" si="70"/>
        <v>717630.23949999968</v>
      </c>
      <c r="X15" s="160">
        <f t="shared" si="70"/>
        <v>683718.95850000135</v>
      </c>
      <c r="Y15" s="160">
        <f t="shared" si="70"/>
        <v>31638.150000000045</v>
      </c>
      <c r="Z15" s="322">
        <f t="shared" si="6"/>
        <v>4.4086979977381598E-2</v>
      </c>
      <c r="AC15" s="448"/>
      <c r="AD15" s="131" t="s">
        <v>23</v>
      </c>
      <c r="AE15" s="156">
        <v>149500.42300000018</v>
      </c>
      <c r="AF15" s="157">
        <v>139628.32899999991</v>
      </c>
      <c r="AG15" s="157">
        <v>8621.367000000002</v>
      </c>
      <c r="AH15" s="322">
        <f t="shared" si="7"/>
        <v>5.7667843521753727E-2</v>
      </c>
      <c r="AI15" s="156">
        <v>0</v>
      </c>
      <c r="AJ15" s="157">
        <v>0</v>
      </c>
      <c r="AK15" s="157">
        <v>0</v>
      </c>
      <c r="AL15" s="322">
        <f t="shared" si="8"/>
        <v>0</v>
      </c>
      <c r="AM15" s="156">
        <v>0</v>
      </c>
      <c r="AN15" s="157">
        <v>0</v>
      </c>
      <c r="AO15" s="157">
        <v>0</v>
      </c>
      <c r="AP15" s="322">
        <f t="shared" si="9"/>
        <v>0</v>
      </c>
      <c r="AQ15" s="156">
        <v>547.70000000000005</v>
      </c>
      <c r="AR15" s="157">
        <v>547.70000000000005</v>
      </c>
      <c r="AS15" s="157">
        <v>0</v>
      </c>
      <c r="AT15" s="322">
        <f t="shared" si="10"/>
        <v>0</v>
      </c>
      <c r="AU15" s="156">
        <v>27316.1</v>
      </c>
      <c r="AV15" s="157">
        <v>27316.1</v>
      </c>
      <c r="AW15" s="157">
        <v>0</v>
      </c>
      <c r="AX15" s="322">
        <f t="shared" si="11"/>
        <v>0</v>
      </c>
      <c r="AY15" s="325">
        <f t="shared" si="71"/>
        <v>177364.2230000002</v>
      </c>
      <c r="AZ15" s="160">
        <f t="shared" si="71"/>
        <v>167492.12899999993</v>
      </c>
      <c r="BA15" s="160">
        <f t="shared" si="71"/>
        <v>8621.367000000002</v>
      </c>
      <c r="BB15" s="322">
        <f t="shared" si="13"/>
        <v>4.8608264136787004E-2</v>
      </c>
      <c r="BE15" s="448"/>
      <c r="BF15" s="131" t="s">
        <v>23</v>
      </c>
      <c r="BG15" s="326">
        <f t="shared" si="72"/>
        <v>719274.7359999998</v>
      </c>
      <c r="BH15" s="327">
        <f t="shared" si="72"/>
        <v>675491.3610000012</v>
      </c>
      <c r="BI15" s="327">
        <f t="shared" si="72"/>
        <v>40259.517000000051</v>
      </c>
      <c r="BJ15" s="322">
        <f t="shared" si="15"/>
        <v>5.5972377431035003E-2</v>
      </c>
      <c r="BK15" s="326">
        <f t="shared" si="73"/>
        <v>0</v>
      </c>
      <c r="BL15" s="327">
        <f t="shared" si="73"/>
        <v>0</v>
      </c>
      <c r="BM15" s="327">
        <f t="shared" si="73"/>
        <v>0</v>
      </c>
      <c r="BN15" s="322">
        <f t="shared" si="17"/>
        <v>0</v>
      </c>
      <c r="BO15" s="326">
        <f t="shared" si="74"/>
        <v>0</v>
      </c>
      <c r="BP15" s="327">
        <f t="shared" si="74"/>
        <v>0</v>
      </c>
      <c r="BQ15" s="327">
        <f t="shared" si="74"/>
        <v>0</v>
      </c>
      <c r="BR15" s="322">
        <f t="shared" si="19"/>
        <v>0</v>
      </c>
      <c r="BS15" s="326">
        <f t="shared" si="75"/>
        <v>43072.793249999988</v>
      </c>
      <c r="BT15" s="327">
        <f t="shared" si="75"/>
        <v>43072.793249999988</v>
      </c>
      <c r="BU15" s="327">
        <f t="shared" si="75"/>
        <v>0</v>
      </c>
      <c r="BV15" s="322">
        <f t="shared" si="21"/>
        <v>0</v>
      </c>
      <c r="BW15" s="326">
        <f t="shared" si="76"/>
        <v>132646.93325000003</v>
      </c>
      <c r="BX15" s="327">
        <f t="shared" si="76"/>
        <v>132646.93325000003</v>
      </c>
      <c r="BY15" s="327">
        <f t="shared" si="76"/>
        <v>0</v>
      </c>
      <c r="BZ15" s="322">
        <f t="shared" si="23"/>
        <v>0</v>
      </c>
      <c r="CA15" s="325">
        <f t="shared" si="77"/>
        <v>894994.46249999979</v>
      </c>
      <c r="CB15" s="160">
        <f t="shared" si="77"/>
        <v>851211.08750000119</v>
      </c>
      <c r="CC15" s="160">
        <f t="shared" si="77"/>
        <v>40259.517000000051</v>
      </c>
      <c r="CD15" s="322">
        <f t="shared" si="25"/>
        <v>4.4982978875134728E-2</v>
      </c>
    </row>
    <row r="16" spans="1:82">
      <c r="A16" s="448"/>
      <c r="B16" s="132" t="s">
        <v>24</v>
      </c>
      <c r="C16" s="328">
        <f t="shared" ref="C16:E16" si="78">IF(COUNT(C13:C15)=0,"",SUM(C13:C15))</f>
        <v>1454161.7889999994</v>
      </c>
      <c r="D16" s="167">
        <f t="shared" si="78"/>
        <v>1385342.9820000015</v>
      </c>
      <c r="E16" s="167">
        <f t="shared" si="78"/>
        <v>63960.998000000051</v>
      </c>
      <c r="F16" s="329">
        <f t="shared" si="0"/>
        <v>4.3984787995278614E-2</v>
      </c>
      <c r="G16" s="328">
        <f t="shared" ref="G16:I16" si="79">IF(COUNT(G13:G15)=0,"",SUM(G13:G15))</f>
        <v>0</v>
      </c>
      <c r="H16" s="167">
        <f t="shared" si="79"/>
        <v>0</v>
      </c>
      <c r="I16" s="167">
        <f t="shared" si="79"/>
        <v>0</v>
      </c>
      <c r="J16" s="329">
        <f t="shared" si="1"/>
        <v>0</v>
      </c>
      <c r="K16" s="328">
        <f t="shared" ref="K16:M16" si="80">IF(COUNT(K13:K15)=0,"",SUM(K13:K15))</f>
        <v>0</v>
      </c>
      <c r="L16" s="167">
        <f t="shared" si="80"/>
        <v>0</v>
      </c>
      <c r="M16" s="167">
        <f t="shared" si="80"/>
        <v>0</v>
      </c>
      <c r="N16" s="329">
        <f t="shared" si="2"/>
        <v>0</v>
      </c>
      <c r="O16" s="328">
        <f t="shared" ref="O16:Q16" si="81">IF(COUNT(O13:O15)=0,"",SUM(O13:O15))</f>
        <v>95207.986999999994</v>
      </c>
      <c r="P16" s="167">
        <f t="shared" si="81"/>
        <v>95207.986999999994</v>
      </c>
      <c r="Q16" s="167">
        <f t="shared" si="81"/>
        <v>0</v>
      </c>
      <c r="R16" s="329">
        <f t="shared" si="3"/>
        <v>0</v>
      </c>
      <c r="S16" s="328">
        <f t="shared" ref="S16:U16" si="82">IF(COUNT(S13:S15)=0,"",SUM(S13:S15))</f>
        <v>310009.69675</v>
      </c>
      <c r="T16" s="167">
        <f t="shared" si="82"/>
        <v>310009.69675</v>
      </c>
      <c r="U16" s="167">
        <f t="shared" si="82"/>
        <v>0</v>
      </c>
      <c r="V16" s="329">
        <f t="shared" si="4"/>
        <v>0</v>
      </c>
      <c r="W16" s="330">
        <f t="shared" ref="W16:Y16" si="83">IF(COUNT(W13:W15)=0,"",SUM(W13:W15))</f>
        <v>1859379.4727499993</v>
      </c>
      <c r="X16" s="166">
        <f t="shared" si="83"/>
        <v>1790560.6657500016</v>
      </c>
      <c r="Y16" s="166">
        <f t="shared" si="83"/>
        <v>63960.998000000051</v>
      </c>
      <c r="Z16" s="329">
        <f t="shared" si="6"/>
        <v>3.4399109454189322E-2</v>
      </c>
      <c r="AC16" s="448"/>
      <c r="AD16" s="132" t="s">
        <v>24</v>
      </c>
      <c r="AE16" s="328">
        <f t="shared" ref="AE16:AG16" si="84">IF(COUNT(AE13:AE15)=0,"",SUM(AE13:AE15))</f>
        <v>365033.43900000036</v>
      </c>
      <c r="AF16" s="167">
        <f t="shared" si="84"/>
        <v>339481.39900000003</v>
      </c>
      <c r="AG16" s="167">
        <f t="shared" si="84"/>
        <v>22992.694000000003</v>
      </c>
      <c r="AH16" s="329">
        <f t="shared" si="7"/>
        <v>6.2987911636226787E-2</v>
      </c>
      <c r="AI16" s="328">
        <f t="shared" ref="AI16:AK16" si="85">IF(COUNT(AI13:AI15)=0,"",SUM(AI13:AI15))</f>
        <v>0</v>
      </c>
      <c r="AJ16" s="167">
        <f t="shared" si="85"/>
        <v>0</v>
      </c>
      <c r="AK16" s="167">
        <f t="shared" si="85"/>
        <v>0</v>
      </c>
      <c r="AL16" s="329">
        <f t="shared" si="8"/>
        <v>0</v>
      </c>
      <c r="AM16" s="328">
        <f t="shared" ref="AM16:AO16" si="86">IF(COUNT(AM13:AM15)=0,"",SUM(AM13:AM15))</f>
        <v>0</v>
      </c>
      <c r="AN16" s="167">
        <f t="shared" si="86"/>
        <v>0</v>
      </c>
      <c r="AO16" s="167">
        <f t="shared" si="86"/>
        <v>0</v>
      </c>
      <c r="AP16" s="329">
        <f t="shared" si="9"/>
        <v>0</v>
      </c>
      <c r="AQ16" s="328">
        <f t="shared" ref="AQ16:AS16" si="87">IF(COUNT(AQ13:AQ15)=0,"",SUM(AQ13:AQ15))</f>
        <v>1402.2800000000002</v>
      </c>
      <c r="AR16" s="167">
        <f t="shared" si="87"/>
        <v>1402.2800000000002</v>
      </c>
      <c r="AS16" s="167">
        <f t="shared" si="87"/>
        <v>0</v>
      </c>
      <c r="AT16" s="329">
        <f t="shared" si="10"/>
        <v>0</v>
      </c>
      <c r="AU16" s="328">
        <f t="shared" ref="AU16:AW16" si="88">IF(COUNT(AU13:AU15)=0,"",SUM(AU13:AU15))</f>
        <v>86348.299999999988</v>
      </c>
      <c r="AV16" s="167">
        <f t="shared" si="88"/>
        <v>86348.299999999988</v>
      </c>
      <c r="AW16" s="167">
        <f t="shared" si="88"/>
        <v>0</v>
      </c>
      <c r="AX16" s="329">
        <f t="shared" si="11"/>
        <v>0</v>
      </c>
      <c r="AY16" s="330">
        <f t="shared" ref="AY16:BA16" si="89">IF(COUNT(AY13:AY15)=0,"",SUM(AY13:AY15))</f>
        <v>452784.01900000032</v>
      </c>
      <c r="AZ16" s="166">
        <f t="shared" si="89"/>
        <v>427231.97900000005</v>
      </c>
      <c r="BA16" s="166">
        <f t="shared" si="89"/>
        <v>22992.694000000003</v>
      </c>
      <c r="BB16" s="329">
        <f t="shared" si="13"/>
        <v>5.078071008508802E-2</v>
      </c>
      <c r="BE16" s="448"/>
      <c r="BF16" s="132" t="s">
        <v>24</v>
      </c>
      <c r="BG16" s="328">
        <f t="shared" ref="BG16:BI16" si="90">IF(COUNT(BG13:BG15)=0,"",SUM(BG13:BG15))</f>
        <v>1819195.2279999997</v>
      </c>
      <c r="BH16" s="167">
        <f t="shared" si="90"/>
        <v>1724824.3810000014</v>
      </c>
      <c r="BI16" s="167">
        <f t="shared" si="90"/>
        <v>86953.692000000054</v>
      </c>
      <c r="BJ16" s="329">
        <f t="shared" si="15"/>
        <v>4.7797889232369987E-2</v>
      </c>
      <c r="BK16" s="328">
        <f t="shared" ref="BK16:BM16" si="91">IF(COUNT(BK13:BK15)=0,"",SUM(BK13:BK15))</f>
        <v>0</v>
      </c>
      <c r="BL16" s="167">
        <f t="shared" si="91"/>
        <v>0</v>
      </c>
      <c r="BM16" s="167">
        <f t="shared" si="91"/>
        <v>0</v>
      </c>
      <c r="BN16" s="329">
        <f t="shared" si="17"/>
        <v>0</v>
      </c>
      <c r="BO16" s="328">
        <f t="shared" ref="BO16:BQ16" si="92">IF(COUNT(BO13:BO15)=0,"",SUM(BO13:BO15))</f>
        <v>0</v>
      </c>
      <c r="BP16" s="167">
        <f t="shared" si="92"/>
        <v>0</v>
      </c>
      <c r="BQ16" s="167">
        <f t="shared" si="92"/>
        <v>0</v>
      </c>
      <c r="BR16" s="329">
        <f t="shared" si="19"/>
        <v>0</v>
      </c>
      <c r="BS16" s="328">
        <f t="shared" ref="BS16:BU16" si="93">IF(COUNT(BS13:BS15)=0,"",SUM(BS13:BS15))</f>
        <v>96610.266999999993</v>
      </c>
      <c r="BT16" s="167">
        <f t="shared" si="93"/>
        <v>96610.266999999993</v>
      </c>
      <c r="BU16" s="167">
        <f t="shared" si="93"/>
        <v>0</v>
      </c>
      <c r="BV16" s="329">
        <f t="shared" si="21"/>
        <v>0</v>
      </c>
      <c r="BW16" s="328">
        <f t="shared" ref="BW16:BY16" si="94">IF(COUNT(BW13:BW15)=0,"",SUM(BW13:BW15))</f>
        <v>396357.99675000005</v>
      </c>
      <c r="BX16" s="167">
        <f t="shared" si="94"/>
        <v>396357.99675000005</v>
      </c>
      <c r="BY16" s="167">
        <f t="shared" si="94"/>
        <v>0</v>
      </c>
      <c r="BZ16" s="329">
        <f t="shared" si="23"/>
        <v>0</v>
      </c>
      <c r="CA16" s="330">
        <f t="shared" ref="CA16:CC16" si="95">IF(COUNT(CA13:CA15)=0,"",SUM(CA13:CA15))</f>
        <v>2312163.4917499996</v>
      </c>
      <c r="CB16" s="166">
        <f t="shared" si="95"/>
        <v>2217792.6447500014</v>
      </c>
      <c r="CC16" s="166">
        <f t="shared" si="95"/>
        <v>86953.692000000054</v>
      </c>
      <c r="CD16" s="329">
        <f t="shared" si="25"/>
        <v>3.7607069011451132E-2</v>
      </c>
    </row>
    <row r="17" spans="1:82">
      <c r="A17" s="448"/>
      <c r="B17" s="129" t="s">
        <v>25</v>
      </c>
      <c r="C17" s="170">
        <v>460158.86000000016</v>
      </c>
      <c r="D17" s="171">
        <v>451054.21200000006</v>
      </c>
      <c r="E17" s="171">
        <v>8229.6640000000007</v>
      </c>
      <c r="F17" s="331">
        <f t="shared" si="0"/>
        <v>1.7884397575219996E-2</v>
      </c>
      <c r="G17" s="170">
        <v>0</v>
      </c>
      <c r="H17" s="171">
        <v>0</v>
      </c>
      <c r="I17" s="171">
        <v>0</v>
      </c>
      <c r="J17" s="331">
        <f t="shared" si="1"/>
        <v>0</v>
      </c>
      <c r="K17" s="332">
        <v>0</v>
      </c>
      <c r="L17" s="333">
        <v>0</v>
      </c>
      <c r="M17" s="333">
        <v>0</v>
      </c>
      <c r="N17" s="331">
        <f t="shared" si="2"/>
        <v>0</v>
      </c>
      <c r="O17" s="170">
        <v>39792.019999999997</v>
      </c>
      <c r="P17" s="171">
        <v>39792.019999999997</v>
      </c>
      <c r="Q17" s="171">
        <v>0</v>
      </c>
      <c r="R17" s="331">
        <f t="shared" si="3"/>
        <v>0</v>
      </c>
      <c r="S17" s="170">
        <v>104618.24050000001</v>
      </c>
      <c r="T17" s="171">
        <v>104618.24050000001</v>
      </c>
      <c r="U17" s="171">
        <v>0</v>
      </c>
      <c r="V17" s="331">
        <f t="shared" si="4"/>
        <v>0</v>
      </c>
      <c r="W17" s="334">
        <f t="shared" ref="W17:Y19" si="96">IF(COUNT(C17,G17,K17,O17,S17)&lt;5,"",SUM(C17,G17,K17,O17,S17))</f>
        <v>604569.12050000019</v>
      </c>
      <c r="X17" s="174">
        <f t="shared" si="96"/>
        <v>595464.47250000015</v>
      </c>
      <c r="Y17" s="174">
        <f t="shared" si="96"/>
        <v>8229.6640000000007</v>
      </c>
      <c r="Z17" s="331">
        <f t="shared" si="6"/>
        <v>1.3612445162918303E-2</v>
      </c>
      <c r="AC17" s="448"/>
      <c r="AD17" s="129" t="s">
        <v>25</v>
      </c>
      <c r="AE17" s="170">
        <v>118477.56500000008</v>
      </c>
      <c r="AF17" s="171">
        <v>115365.696</v>
      </c>
      <c r="AG17" s="171">
        <v>2249.5759999999996</v>
      </c>
      <c r="AH17" s="331">
        <f t="shared" si="7"/>
        <v>1.8987358492723903E-2</v>
      </c>
      <c r="AI17" s="170">
        <v>0</v>
      </c>
      <c r="AJ17" s="171">
        <v>0</v>
      </c>
      <c r="AK17" s="171">
        <v>0</v>
      </c>
      <c r="AL17" s="331">
        <f t="shared" si="8"/>
        <v>0</v>
      </c>
      <c r="AM17" s="170">
        <v>0</v>
      </c>
      <c r="AN17" s="171">
        <v>0</v>
      </c>
      <c r="AO17" s="171">
        <v>0</v>
      </c>
      <c r="AP17" s="331">
        <f t="shared" si="9"/>
        <v>0</v>
      </c>
      <c r="AQ17" s="170">
        <v>578.9</v>
      </c>
      <c r="AR17" s="171">
        <v>578.9</v>
      </c>
      <c r="AS17" s="171">
        <v>0</v>
      </c>
      <c r="AT17" s="331">
        <f t="shared" si="10"/>
        <v>0</v>
      </c>
      <c r="AU17" s="170">
        <v>30015.5</v>
      </c>
      <c r="AV17" s="171">
        <v>30015.5</v>
      </c>
      <c r="AW17" s="171">
        <v>0</v>
      </c>
      <c r="AX17" s="331">
        <f t="shared" si="11"/>
        <v>0</v>
      </c>
      <c r="AY17" s="334">
        <f t="shared" ref="AY17:BA19" si="97">IF(COUNT(AE17,AI17,AM17,AQ17,AU17)&lt;5,"",SUM(AE17,AI17,AM17,AQ17,AU17))</f>
        <v>149071.96500000008</v>
      </c>
      <c r="AZ17" s="174">
        <f t="shared" si="97"/>
        <v>145960.09599999999</v>
      </c>
      <c r="BA17" s="174">
        <f t="shared" si="97"/>
        <v>2249.5759999999996</v>
      </c>
      <c r="BB17" s="331">
        <f t="shared" si="13"/>
        <v>1.5090536976553562E-2</v>
      </c>
      <c r="BE17" s="448"/>
      <c r="BF17" s="129" t="s">
        <v>25</v>
      </c>
      <c r="BG17" s="335">
        <f t="shared" ref="BG17:BI19" si="98">IF(COUNT(C17, AE17)&lt;2, "", C17+AE17)</f>
        <v>578636.42500000028</v>
      </c>
      <c r="BH17" s="336">
        <f t="shared" si="98"/>
        <v>566419.90800000005</v>
      </c>
      <c r="BI17" s="336">
        <f t="shared" si="98"/>
        <v>10479.24</v>
      </c>
      <c r="BJ17" s="331">
        <f t="shared" si="15"/>
        <v>1.8110232172127764E-2</v>
      </c>
      <c r="BK17" s="335">
        <f t="shared" ref="BK17:BM19" si="99">IF(COUNT(G17, AI17)&lt;2, "", G17+AI17)</f>
        <v>0</v>
      </c>
      <c r="BL17" s="336">
        <f t="shared" si="99"/>
        <v>0</v>
      </c>
      <c r="BM17" s="336">
        <f t="shared" si="99"/>
        <v>0</v>
      </c>
      <c r="BN17" s="331">
        <f t="shared" si="17"/>
        <v>0</v>
      </c>
      <c r="BO17" s="335">
        <f t="shared" ref="BO17:BQ19" si="100">IF(COUNT(K17, AM17)&lt;2, "", K17+AM17)</f>
        <v>0</v>
      </c>
      <c r="BP17" s="336">
        <f t="shared" si="100"/>
        <v>0</v>
      </c>
      <c r="BQ17" s="336">
        <f t="shared" si="100"/>
        <v>0</v>
      </c>
      <c r="BR17" s="331">
        <f t="shared" si="19"/>
        <v>0</v>
      </c>
      <c r="BS17" s="335">
        <f t="shared" ref="BS17:BU19" si="101">IF(COUNT(O17, AQ17)&lt;2, "", O17+AQ17)</f>
        <v>40370.92</v>
      </c>
      <c r="BT17" s="336">
        <f t="shared" si="101"/>
        <v>40370.92</v>
      </c>
      <c r="BU17" s="336">
        <f t="shared" si="101"/>
        <v>0</v>
      </c>
      <c r="BV17" s="331">
        <f t="shared" si="21"/>
        <v>0</v>
      </c>
      <c r="BW17" s="335">
        <f t="shared" ref="BW17:BY19" si="102">IF(COUNT(S17, AU17)&lt;2, "", S17+AU17)</f>
        <v>134633.74050000001</v>
      </c>
      <c r="BX17" s="336">
        <f t="shared" si="102"/>
        <v>134633.74050000001</v>
      </c>
      <c r="BY17" s="336">
        <f t="shared" si="102"/>
        <v>0</v>
      </c>
      <c r="BZ17" s="331">
        <f t="shared" si="23"/>
        <v>0</v>
      </c>
      <c r="CA17" s="334">
        <f t="shared" ref="CA17:CC19" si="103">IF(COUNT(BG17,BK17,BO17,BS17,BW17)&lt;5,"",SUM(BG17,BK17,BO17,BS17,BW17))</f>
        <v>753641.08550000028</v>
      </c>
      <c r="CB17" s="174">
        <f t="shared" si="103"/>
        <v>741424.56850000005</v>
      </c>
      <c r="CC17" s="174">
        <f t="shared" si="103"/>
        <v>10479.24</v>
      </c>
      <c r="CD17" s="331">
        <f t="shared" si="25"/>
        <v>1.390481517212877E-2</v>
      </c>
    </row>
    <row r="18" spans="1:82">
      <c r="A18" s="448"/>
      <c r="B18" s="130" t="s">
        <v>26</v>
      </c>
      <c r="C18" s="149">
        <v>507165.53300000035</v>
      </c>
      <c r="D18" s="150">
        <v>501318.01600000064</v>
      </c>
      <c r="E18" s="150">
        <v>5215.9669999999978</v>
      </c>
      <c r="F18" s="316">
        <f t="shared" si="0"/>
        <v>1.0284545499664297E-2</v>
      </c>
      <c r="G18" s="149">
        <v>0</v>
      </c>
      <c r="H18" s="150">
        <v>0</v>
      </c>
      <c r="I18" s="150">
        <v>0</v>
      </c>
      <c r="J18" s="316">
        <f t="shared" si="1"/>
        <v>0</v>
      </c>
      <c r="K18" s="317">
        <v>0</v>
      </c>
      <c r="L18" s="318">
        <v>0</v>
      </c>
      <c r="M18" s="318">
        <v>0</v>
      </c>
      <c r="N18" s="316">
        <f t="shared" si="2"/>
        <v>0</v>
      </c>
      <c r="O18" s="149">
        <v>47175.832249999999</v>
      </c>
      <c r="P18" s="150">
        <v>47175.832249999999</v>
      </c>
      <c r="Q18" s="150">
        <v>0</v>
      </c>
      <c r="R18" s="316">
        <f t="shared" si="3"/>
        <v>0</v>
      </c>
      <c r="S18" s="149">
        <v>105073.42825000001</v>
      </c>
      <c r="T18" s="150">
        <v>105073.42825000001</v>
      </c>
      <c r="U18" s="150">
        <v>0</v>
      </c>
      <c r="V18" s="316">
        <f t="shared" si="4"/>
        <v>0</v>
      </c>
      <c r="W18" s="319">
        <f t="shared" si="96"/>
        <v>659414.79350000038</v>
      </c>
      <c r="X18" s="153">
        <f t="shared" si="96"/>
        <v>653567.27650000062</v>
      </c>
      <c r="Y18" s="153">
        <f t="shared" si="96"/>
        <v>5215.9669999999978</v>
      </c>
      <c r="Z18" s="316">
        <f t="shared" si="6"/>
        <v>7.9099939088642761E-3</v>
      </c>
      <c r="AC18" s="448"/>
      <c r="AD18" s="130" t="s">
        <v>26</v>
      </c>
      <c r="AE18" s="149">
        <v>115941.46700000012</v>
      </c>
      <c r="AF18" s="150">
        <v>111260.54300000003</v>
      </c>
      <c r="AG18" s="150">
        <v>3141.583000000001</v>
      </c>
      <c r="AH18" s="316">
        <f t="shared" si="7"/>
        <v>2.7096284714079027E-2</v>
      </c>
      <c r="AI18" s="149">
        <v>0</v>
      </c>
      <c r="AJ18" s="150">
        <v>0</v>
      </c>
      <c r="AK18" s="150">
        <v>0</v>
      </c>
      <c r="AL18" s="316">
        <f t="shared" si="8"/>
        <v>0</v>
      </c>
      <c r="AM18" s="149">
        <v>0</v>
      </c>
      <c r="AN18" s="150">
        <v>0</v>
      </c>
      <c r="AO18" s="150">
        <v>0</v>
      </c>
      <c r="AP18" s="316">
        <f t="shared" si="9"/>
        <v>0</v>
      </c>
      <c r="AQ18" s="149">
        <v>725.2</v>
      </c>
      <c r="AR18" s="150">
        <v>725.2</v>
      </c>
      <c r="AS18" s="150">
        <v>0</v>
      </c>
      <c r="AT18" s="316">
        <f t="shared" si="10"/>
        <v>0</v>
      </c>
      <c r="AU18" s="149">
        <v>29102.3</v>
      </c>
      <c r="AV18" s="150">
        <v>29102.3</v>
      </c>
      <c r="AW18" s="150">
        <v>0</v>
      </c>
      <c r="AX18" s="316">
        <f t="shared" si="11"/>
        <v>0</v>
      </c>
      <c r="AY18" s="319">
        <f t="shared" si="97"/>
        <v>145768.96700000012</v>
      </c>
      <c r="AZ18" s="153">
        <f t="shared" si="97"/>
        <v>141088.04300000003</v>
      </c>
      <c r="BA18" s="153">
        <f t="shared" si="97"/>
        <v>3141.583000000001</v>
      </c>
      <c r="BB18" s="316">
        <f t="shared" si="13"/>
        <v>2.1551795726178113E-2</v>
      </c>
      <c r="BE18" s="448"/>
      <c r="BF18" s="130" t="s">
        <v>26</v>
      </c>
      <c r="BG18" s="320">
        <f t="shared" si="98"/>
        <v>623107.00000000047</v>
      </c>
      <c r="BH18" s="321">
        <f t="shared" si="98"/>
        <v>612578.55900000071</v>
      </c>
      <c r="BI18" s="321">
        <f t="shared" si="98"/>
        <v>8357.5499999999993</v>
      </c>
      <c r="BJ18" s="316">
        <f t="shared" si="15"/>
        <v>1.3412704399083934E-2</v>
      </c>
      <c r="BK18" s="320">
        <f t="shared" si="99"/>
        <v>0</v>
      </c>
      <c r="BL18" s="321">
        <f t="shared" si="99"/>
        <v>0</v>
      </c>
      <c r="BM18" s="321">
        <f t="shared" si="99"/>
        <v>0</v>
      </c>
      <c r="BN18" s="316">
        <f t="shared" si="17"/>
        <v>0</v>
      </c>
      <c r="BO18" s="320">
        <f t="shared" si="100"/>
        <v>0</v>
      </c>
      <c r="BP18" s="321">
        <f t="shared" si="100"/>
        <v>0</v>
      </c>
      <c r="BQ18" s="321">
        <f t="shared" si="100"/>
        <v>0</v>
      </c>
      <c r="BR18" s="316">
        <f t="shared" si="19"/>
        <v>0</v>
      </c>
      <c r="BS18" s="320">
        <f t="shared" si="101"/>
        <v>47901.032249999997</v>
      </c>
      <c r="BT18" s="321">
        <f t="shared" si="101"/>
        <v>47901.032249999997</v>
      </c>
      <c r="BU18" s="321">
        <f t="shared" si="101"/>
        <v>0</v>
      </c>
      <c r="BV18" s="316">
        <f t="shared" si="21"/>
        <v>0</v>
      </c>
      <c r="BW18" s="320">
        <f t="shared" si="102"/>
        <v>134175.72825000001</v>
      </c>
      <c r="BX18" s="321">
        <f t="shared" si="102"/>
        <v>134175.72825000001</v>
      </c>
      <c r="BY18" s="321">
        <f t="shared" si="102"/>
        <v>0</v>
      </c>
      <c r="BZ18" s="316">
        <f t="shared" si="23"/>
        <v>0</v>
      </c>
      <c r="CA18" s="319">
        <f t="shared" si="103"/>
        <v>805183.76050000056</v>
      </c>
      <c r="CB18" s="153">
        <f t="shared" si="103"/>
        <v>794655.3195000008</v>
      </c>
      <c r="CC18" s="153">
        <f t="shared" si="103"/>
        <v>8357.5499999999993</v>
      </c>
      <c r="CD18" s="316">
        <f t="shared" si="25"/>
        <v>1.037968027920751E-2</v>
      </c>
    </row>
    <row r="19" spans="1:82">
      <c r="A19" s="448"/>
      <c r="B19" s="131" t="s">
        <v>27</v>
      </c>
      <c r="C19" s="156">
        <v>718276.97499999974</v>
      </c>
      <c r="D19" s="157">
        <v>693475.73099999863</v>
      </c>
      <c r="E19" s="157">
        <v>22198.577999999998</v>
      </c>
      <c r="F19" s="322">
        <f t="shared" si="0"/>
        <v>3.0905317548289787E-2</v>
      </c>
      <c r="G19" s="156">
        <v>0</v>
      </c>
      <c r="H19" s="157">
        <v>0</v>
      </c>
      <c r="I19" s="157">
        <v>0</v>
      </c>
      <c r="J19" s="322">
        <f t="shared" si="1"/>
        <v>0</v>
      </c>
      <c r="K19" s="323">
        <v>0</v>
      </c>
      <c r="L19" s="324">
        <v>0</v>
      </c>
      <c r="M19" s="324">
        <v>0</v>
      </c>
      <c r="N19" s="322">
        <f t="shared" si="2"/>
        <v>0</v>
      </c>
      <c r="O19" s="156">
        <v>53482.64</v>
      </c>
      <c r="P19" s="157">
        <v>53482.64</v>
      </c>
      <c r="Q19" s="157">
        <v>0</v>
      </c>
      <c r="R19" s="322">
        <f t="shared" si="3"/>
        <v>0</v>
      </c>
      <c r="S19" s="156">
        <v>97783.733000000007</v>
      </c>
      <c r="T19" s="157">
        <v>97783.733000000007</v>
      </c>
      <c r="U19" s="157">
        <v>0</v>
      </c>
      <c r="V19" s="322">
        <f t="shared" si="4"/>
        <v>0</v>
      </c>
      <c r="W19" s="325">
        <f t="shared" si="96"/>
        <v>869543.34799999977</v>
      </c>
      <c r="X19" s="160">
        <f t="shared" si="96"/>
        <v>844742.10399999865</v>
      </c>
      <c r="Y19" s="160">
        <f t="shared" si="96"/>
        <v>22198.577999999998</v>
      </c>
      <c r="Z19" s="322">
        <f t="shared" si="6"/>
        <v>2.5529006749413951E-2</v>
      </c>
      <c r="AC19" s="448"/>
      <c r="AD19" s="131" t="s">
        <v>27</v>
      </c>
      <c r="AE19" s="156">
        <v>216802.70100000044</v>
      </c>
      <c r="AF19" s="157">
        <v>207570.50000000029</v>
      </c>
      <c r="AG19" s="157">
        <v>8343.0200000000023</v>
      </c>
      <c r="AH19" s="322">
        <f t="shared" si="7"/>
        <v>3.8482085147084885E-2</v>
      </c>
      <c r="AI19" s="156">
        <v>0</v>
      </c>
      <c r="AJ19" s="157">
        <v>0</v>
      </c>
      <c r="AK19" s="157">
        <v>0</v>
      </c>
      <c r="AL19" s="322">
        <f t="shared" si="8"/>
        <v>0</v>
      </c>
      <c r="AM19" s="156">
        <v>0</v>
      </c>
      <c r="AN19" s="157">
        <v>0</v>
      </c>
      <c r="AO19" s="157">
        <v>0</v>
      </c>
      <c r="AP19" s="322">
        <f t="shared" si="9"/>
        <v>0</v>
      </c>
      <c r="AQ19" s="156">
        <v>673</v>
      </c>
      <c r="AR19" s="157">
        <v>673</v>
      </c>
      <c r="AS19" s="157">
        <v>0</v>
      </c>
      <c r="AT19" s="322">
        <f t="shared" si="10"/>
        <v>0</v>
      </c>
      <c r="AU19" s="156">
        <v>30283.1</v>
      </c>
      <c r="AV19" s="157">
        <v>30283.1</v>
      </c>
      <c r="AW19" s="157">
        <v>0</v>
      </c>
      <c r="AX19" s="322">
        <f t="shared" si="11"/>
        <v>0</v>
      </c>
      <c r="AY19" s="325">
        <f t="shared" si="97"/>
        <v>247758.80100000044</v>
      </c>
      <c r="AZ19" s="160">
        <f t="shared" si="97"/>
        <v>238526.6000000003</v>
      </c>
      <c r="BA19" s="160">
        <f t="shared" si="97"/>
        <v>8343.0200000000023</v>
      </c>
      <c r="BB19" s="322">
        <f t="shared" si="13"/>
        <v>3.3673960183557665E-2</v>
      </c>
      <c r="BE19" s="448"/>
      <c r="BF19" s="131" t="s">
        <v>27</v>
      </c>
      <c r="BG19" s="326">
        <f t="shared" si="98"/>
        <v>935079.67600000021</v>
      </c>
      <c r="BH19" s="327">
        <f t="shared" si="98"/>
        <v>901046.23099999898</v>
      </c>
      <c r="BI19" s="327">
        <f t="shared" si="98"/>
        <v>30541.597999999998</v>
      </c>
      <c r="BJ19" s="322">
        <f t="shared" si="15"/>
        <v>3.2662027401395462E-2</v>
      </c>
      <c r="BK19" s="326">
        <f t="shared" si="99"/>
        <v>0</v>
      </c>
      <c r="BL19" s="327">
        <f t="shared" si="99"/>
        <v>0</v>
      </c>
      <c r="BM19" s="327">
        <f t="shared" si="99"/>
        <v>0</v>
      </c>
      <c r="BN19" s="322">
        <f t="shared" si="17"/>
        <v>0</v>
      </c>
      <c r="BO19" s="326">
        <f t="shared" si="100"/>
        <v>0</v>
      </c>
      <c r="BP19" s="327">
        <f t="shared" si="100"/>
        <v>0</v>
      </c>
      <c r="BQ19" s="327">
        <f t="shared" si="100"/>
        <v>0</v>
      </c>
      <c r="BR19" s="322">
        <f t="shared" si="19"/>
        <v>0</v>
      </c>
      <c r="BS19" s="326">
        <f t="shared" si="101"/>
        <v>54155.64</v>
      </c>
      <c r="BT19" s="327">
        <f t="shared" si="101"/>
        <v>54155.64</v>
      </c>
      <c r="BU19" s="327">
        <f t="shared" si="101"/>
        <v>0</v>
      </c>
      <c r="BV19" s="322">
        <f t="shared" si="21"/>
        <v>0</v>
      </c>
      <c r="BW19" s="326">
        <f t="shared" si="102"/>
        <v>128066.83300000001</v>
      </c>
      <c r="BX19" s="327">
        <f t="shared" si="102"/>
        <v>128066.83300000001</v>
      </c>
      <c r="BY19" s="327">
        <f t="shared" si="102"/>
        <v>0</v>
      </c>
      <c r="BZ19" s="322">
        <f t="shared" si="23"/>
        <v>0</v>
      </c>
      <c r="CA19" s="325">
        <f t="shared" si="103"/>
        <v>1117302.1490000002</v>
      </c>
      <c r="CB19" s="160">
        <f t="shared" si="103"/>
        <v>1083268.703999999</v>
      </c>
      <c r="CC19" s="160">
        <f t="shared" si="103"/>
        <v>30541.597999999998</v>
      </c>
      <c r="CD19" s="322">
        <f t="shared" si="25"/>
        <v>2.7335128664466565E-2</v>
      </c>
    </row>
    <row r="20" spans="1:82">
      <c r="A20" s="448"/>
      <c r="B20" s="132" t="s">
        <v>28</v>
      </c>
      <c r="C20" s="328">
        <f t="shared" ref="C20:E20" si="104">IF(COUNT(C17:C19)=0,"",SUM(C17:C19))</f>
        <v>1685601.3680000002</v>
      </c>
      <c r="D20" s="167">
        <f t="shared" si="104"/>
        <v>1645847.9589999993</v>
      </c>
      <c r="E20" s="167">
        <f t="shared" si="104"/>
        <v>35644.208999999995</v>
      </c>
      <c r="F20" s="329">
        <f t="shared" si="0"/>
        <v>2.1146286231537983E-2</v>
      </c>
      <c r="G20" s="328">
        <f t="shared" ref="G20:I20" si="105">IF(COUNT(G17:G19)=0,"",SUM(G17:G19))</f>
        <v>0</v>
      </c>
      <c r="H20" s="167">
        <f t="shared" si="105"/>
        <v>0</v>
      </c>
      <c r="I20" s="167">
        <f t="shared" si="105"/>
        <v>0</v>
      </c>
      <c r="J20" s="329">
        <f t="shared" si="1"/>
        <v>0</v>
      </c>
      <c r="K20" s="328">
        <f t="shared" ref="K20:M20" si="106">IF(COUNT(K17:K19)=0,"",SUM(K17:K19))</f>
        <v>0</v>
      </c>
      <c r="L20" s="167">
        <f t="shared" si="106"/>
        <v>0</v>
      </c>
      <c r="M20" s="167">
        <f t="shared" si="106"/>
        <v>0</v>
      </c>
      <c r="N20" s="329">
        <f t="shared" si="2"/>
        <v>0</v>
      </c>
      <c r="O20" s="328">
        <f t="shared" ref="O20:Q20" si="107">IF(COUNT(O17:O19)=0,"",SUM(O17:O19))</f>
        <v>140450.49225000001</v>
      </c>
      <c r="P20" s="167">
        <f t="shared" si="107"/>
        <v>140450.49225000001</v>
      </c>
      <c r="Q20" s="167">
        <f t="shared" si="107"/>
        <v>0</v>
      </c>
      <c r="R20" s="329">
        <f t="shared" si="3"/>
        <v>0</v>
      </c>
      <c r="S20" s="328">
        <f t="shared" ref="S20:U20" si="108">IF(COUNT(S17:S19)=0,"",SUM(S17:S19))</f>
        <v>307475.40175000002</v>
      </c>
      <c r="T20" s="167">
        <f t="shared" si="108"/>
        <v>307475.40175000002</v>
      </c>
      <c r="U20" s="167">
        <f t="shared" si="108"/>
        <v>0</v>
      </c>
      <c r="V20" s="329">
        <f t="shared" si="4"/>
        <v>0</v>
      </c>
      <c r="W20" s="330">
        <f t="shared" ref="W20:Y20" si="109">IF(COUNT(W17:W19)=0,"",SUM(W17:W19))</f>
        <v>2133527.2620000001</v>
      </c>
      <c r="X20" s="166">
        <f t="shared" si="109"/>
        <v>2093773.8529999994</v>
      </c>
      <c r="Y20" s="166">
        <f t="shared" si="109"/>
        <v>35644.208999999995</v>
      </c>
      <c r="Z20" s="329">
        <f t="shared" si="6"/>
        <v>1.6706704261461643E-2</v>
      </c>
      <c r="AC20" s="448"/>
      <c r="AD20" s="132" t="s">
        <v>28</v>
      </c>
      <c r="AE20" s="328">
        <f t="shared" ref="AE20:AG20" si="110">IF(COUNT(AE17:AE19)=0,"",SUM(AE17:AE19))</f>
        <v>451221.73300000059</v>
      </c>
      <c r="AF20" s="167">
        <f t="shared" si="110"/>
        <v>434196.73900000029</v>
      </c>
      <c r="AG20" s="167">
        <f t="shared" si="110"/>
        <v>13734.179000000004</v>
      </c>
      <c r="AH20" s="329">
        <f t="shared" si="7"/>
        <v>3.0437760408140592E-2</v>
      </c>
      <c r="AI20" s="328">
        <f t="shared" ref="AI20:AK20" si="111">IF(COUNT(AI17:AI19)=0,"",SUM(AI17:AI19))</f>
        <v>0</v>
      </c>
      <c r="AJ20" s="167">
        <f t="shared" si="111"/>
        <v>0</v>
      </c>
      <c r="AK20" s="167">
        <f t="shared" si="111"/>
        <v>0</v>
      </c>
      <c r="AL20" s="329">
        <f t="shared" si="8"/>
        <v>0</v>
      </c>
      <c r="AM20" s="328">
        <f t="shared" ref="AM20:AO20" si="112">IF(COUNT(AM17:AM19)=0,"",SUM(AM17:AM19))</f>
        <v>0</v>
      </c>
      <c r="AN20" s="167">
        <f t="shared" si="112"/>
        <v>0</v>
      </c>
      <c r="AO20" s="167">
        <f t="shared" si="112"/>
        <v>0</v>
      </c>
      <c r="AP20" s="329">
        <f t="shared" si="9"/>
        <v>0</v>
      </c>
      <c r="AQ20" s="328">
        <f t="shared" ref="AQ20:AS20" si="113">IF(COUNT(AQ17:AQ19)=0,"",SUM(AQ17:AQ19))</f>
        <v>1977.1</v>
      </c>
      <c r="AR20" s="167">
        <f t="shared" si="113"/>
        <v>1977.1</v>
      </c>
      <c r="AS20" s="167">
        <f t="shared" si="113"/>
        <v>0</v>
      </c>
      <c r="AT20" s="329">
        <f t="shared" si="10"/>
        <v>0</v>
      </c>
      <c r="AU20" s="328">
        <f t="shared" ref="AU20:AW20" si="114">IF(COUNT(AU17:AU19)=0,"",SUM(AU17:AU19))</f>
        <v>89400.9</v>
      </c>
      <c r="AV20" s="167">
        <f t="shared" si="114"/>
        <v>89400.9</v>
      </c>
      <c r="AW20" s="167">
        <f t="shared" si="114"/>
        <v>0</v>
      </c>
      <c r="AX20" s="329">
        <f t="shared" si="11"/>
        <v>0</v>
      </c>
      <c r="AY20" s="330">
        <f t="shared" ref="AY20:BA20" si="115">IF(COUNT(AY17:AY19)=0,"",SUM(AY17:AY19))</f>
        <v>542599.73300000071</v>
      </c>
      <c r="AZ20" s="166">
        <f t="shared" si="115"/>
        <v>525574.73900000029</v>
      </c>
      <c r="BA20" s="166">
        <f t="shared" si="115"/>
        <v>13734.179000000004</v>
      </c>
      <c r="BB20" s="329">
        <f t="shared" si="13"/>
        <v>2.5311805673151676E-2</v>
      </c>
      <c r="BE20" s="448"/>
      <c r="BF20" s="132" t="s">
        <v>28</v>
      </c>
      <c r="BG20" s="328">
        <f t="shared" ref="BG20:BI20" si="116">IF(COUNT(BG17:BG19)=0,"",SUM(BG17:BG19))</f>
        <v>2136823.1010000007</v>
      </c>
      <c r="BH20" s="167">
        <f t="shared" si="116"/>
        <v>2080044.6979999996</v>
      </c>
      <c r="BI20" s="167">
        <f t="shared" si="116"/>
        <v>49378.387999999999</v>
      </c>
      <c r="BJ20" s="329">
        <f t="shared" si="15"/>
        <v>2.310831812745363E-2</v>
      </c>
      <c r="BK20" s="328">
        <f t="shared" ref="BK20:BM20" si="117">IF(COUNT(BK17:BK19)=0,"",SUM(BK17:BK19))</f>
        <v>0</v>
      </c>
      <c r="BL20" s="167">
        <f t="shared" si="117"/>
        <v>0</v>
      </c>
      <c r="BM20" s="167">
        <f t="shared" si="117"/>
        <v>0</v>
      </c>
      <c r="BN20" s="329">
        <f t="shared" si="17"/>
        <v>0</v>
      </c>
      <c r="BO20" s="328">
        <f t="shared" ref="BO20:BQ20" si="118">IF(COUNT(BO17:BO19)=0,"",SUM(BO17:BO19))</f>
        <v>0</v>
      </c>
      <c r="BP20" s="167">
        <f t="shared" si="118"/>
        <v>0</v>
      </c>
      <c r="BQ20" s="167">
        <f t="shared" si="118"/>
        <v>0</v>
      </c>
      <c r="BR20" s="329">
        <f t="shared" si="19"/>
        <v>0</v>
      </c>
      <c r="BS20" s="328">
        <f t="shared" ref="BS20:BU20" si="119">IF(COUNT(BS17:BS19)=0,"",SUM(BS17:BS19))</f>
        <v>142427.59224999999</v>
      </c>
      <c r="BT20" s="167">
        <f t="shared" si="119"/>
        <v>142427.59224999999</v>
      </c>
      <c r="BU20" s="167">
        <f t="shared" si="119"/>
        <v>0</v>
      </c>
      <c r="BV20" s="329">
        <f t="shared" si="21"/>
        <v>0</v>
      </c>
      <c r="BW20" s="328">
        <f t="shared" ref="BW20:BY20" si="120">IF(COUNT(BW17:BW19)=0,"",SUM(BW17:BW19))</f>
        <v>396876.30174999998</v>
      </c>
      <c r="BX20" s="167">
        <f t="shared" si="120"/>
        <v>396876.30174999998</v>
      </c>
      <c r="BY20" s="167">
        <f t="shared" si="120"/>
        <v>0</v>
      </c>
      <c r="BZ20" s="329">
        <f t="shared" si="23"/>
        <v>0</v>
      </c>
      <c r="CA20" s="330">
        <f t="shared" ref="CA20:CC20" si="121">IF(COUNT(CA17:CA19)=0,"",SUM(CA17:CA19))</f>
        <v>2676126.995000001</v>
      </c>
      <c r="CB20" s="166">
        <f t="shared" si="121"/>
        <v>2619348.5919999997</v>
      </c>
      <c r="CC20" s="166">
        <f t="shared" si="121"/>
        <v>49378.387999999999</v>
      </c>
      <c r="CD20" s="329">
        <f t="shared" si="25"/>
        <v>1.8451436756273958E-2</v>
      </c>
    </row>
    <row r="21" spans="1:82" ht="14.5" thickBot="1">
      <c r="A21" s="449"/>
      <c r="B21" s="133" t="s">
        <v>55</v>
      </c>
      <c r="C21" s="337">
        <f t="shared" ref="C21:E21" si="122">SUM(C20,C16,C12,C8)</f>
        <v>6301410.0759999994</v>
      </c>
      <c r="D21" s="180">
        <f t="shared" si="122"/>
        <v>6098514.529000001</v>
      </c>
      <c r="E21" s="180">
        <f t="shared" si="122"/>
        <v>176601.23</v>
      </c>
      <c r="F21" s="338">
        <f t="shared" si="0"/>
        <v>2.8025668520227889E-2</v>
      </c>
      <c r="G21" s="337">
        <f t="shared" ref="G21:I21" si="123">SUM(G20,G16,G12,G8)</f>
        <v>0</v>
      </c>
      <c r="H21" s="180">
        <f t="shared" si="123"/>
        <v>0</v>
      </c>
      <c r="I21" s="180">
        <f t="shared" si="123"/>
        <v>0</v>
      </c>
      <c r="J21" s="338">
        <f t="shared" si="1"/>
        <v>0</v>
      </c>
      <c r="K21" s="337">
        <f t="shared" ref="K21:M21" si="124">SUM(K20,K16,K12,K8)</f>
        <v>0</v>
      </c>
      <c r="L21" s="180">
        <f t="shared" si="124"/>
        <v>0</v>
      </c>
      <c r="M21" s="180">
        <f t="shared" si="124"/>
        <v>0</v>
      </c>
      <c r="N21" s="338">
        <f t="shared" si="2"/>
        <v>0</v>
      </c>
      <c r="O21" s="337">
        <f t="shared" ref="O21:Q21" si="125">SUM(O20,O16,O12,O8)</f>
        <v>677516.34625000006</v>
      </c>
      <c r="P21" s="180">
        <f t="shared" si="125"/>
        <v>677516.34625000006</v>
      </c>
      <c r="Q21" s="180">
        <f t="shared" si="125"/>
        <v>0</v>
      </c>
      <c r="R21" s="338">
        <f t="shared" si="3"/>
        <v>0</v>
      </c>
      <c r="S21" s="337">
        <f t="shared" ref="S21:U21" si="126">SUM(S20,S16,S12,S8)</f>
        <v>1187636.9546500002</v>
      </c>
      <c r="T21" s="180">
        <f t="shared" si="126"/>
        <v>1187636.9546500002</v>
      </c>
      <c r="U21" s="180">
        <f t="shared" si="126"/>
        <v>0</v>
      </c>
      <c r="V21" s="338">
        <f t="shared" si="4"/>
        <v>0</v>
      </c>
      <c r="W21" s="337">
        <f t="shared" ref="W21:Y21" si="127">SUM(W20,W16,W12,W8)</f>
        <v>8166563.3768999996</v>
      </c>
      <c r="X21" s="180">
        <f t="shared" si="127"/>
        <v>7963667.8299000002</v>
      </c>
      <c r="Y21" s="180">
        <f t="shared" si="127"/>
        <v>176601.23</v>
      </c>
      <c r="Z21" s="338">
        <f t="shared" si="6"/>
        <v>2.1624913914160701E-2</v>
      </c>
      <c r="AC21" s="449"/>
      <c r="AD21" s="133" t="s">
        <v>55</v>
      </c>
      <c r="AE21" s="337">
        <f t="shared" ref="AE21:AG21" si="128">SUM(AE20,AE16,AE12,AE8)</f>
        <v>1580646.0880000012</v>
      </c>
      <c r="AF21" s="180">
        <f t="shared" si="128"/>
        <v>1521445.8830000001</v>
      </c>
      <c r="AG21" s="180">
        <f t="shared" si="128"/>
        <v>50802.578000000009</v>
      </c>
      <c r="AH21" s="338">
        <f t="shared" si="7"/>
        <v>3.2140387646345775E-2</v>
      </c>
      <c r="AI21" s="337">
        <f t="shared" ref="AI21:AK21" si="129">SUM(AI20,AI16,AI12,AI8)</f>
        <v>0</v>
      </c>
      <c r="AJ21" s="180">
        <f t="shared" si="129"/>
        <v>0</v>
      </c>
      <c r="AK21" s="180">
        <f t="shared" si="129"/>
        <v>0</v>
      </c>
      <c r="AL21" s="338">
        <f t="shared" si="8"/>
        <v>0</v>
      </c>
      <c r="AM21" s="337">
        <f t="shared" ref="AM21:AO21" si="130">SUM(AM20,AM16,AM12,AM8)</f>
        <v>0</v>
      </c>
      <c r="AN21" s="180">
        <f t="shared" si="130"/>
        <v>0</v>
      </c>
      <c r="AO21" s="180">
        <f t="shared" si="130"/>
        <v>0</v>
      </c>
      <c r="AP21" s="338">
        <f t="shared" si="9"/>
        <v>0</v>
      </c>
      <c r="AQ21" s="337">
        <f t="shared" ref="AQ21:AS21" si="131">SUM(AQ20,AQ16,AQ12,AQ8)</f>
        <v>9585.23</v>
      </c>
      <c r="AR21" s="180">
        <f t="shared" si="131"/>
        <v>9585.23</v>
      </c>
      <c r="AS21" s="180">
        <f t="shared" si="131"/>
        <v>0</v>
      </c>
      <c r="AT21" s="338">
        <f t="shared" si="10"/>
        <v>0</v>
      </c>
      <c r="AU21" s="337">
        <f t="shared" ref="AU21:AW21" si="132">SUM(AU20,AU16,AU12,AU8)</f>
        <v>323162.57</v>
      </c>
      <c r="AV21" s="180">
        <f t="shared" si="132"/>
        <v>323162.57</v>
      </c>
      <c r="AW21" s="180">
        <f t="shared" si="132"/>
        <v>0</v>
      </c>
      <c r="AX21" s="338">
        <f t="shared" si="11"/>
        <v>0</v>
      </c>
      <c r="AY21" s="337">
        <f t="shared" ref="AY21:BA21" si="133">SUM(AY20,AY16,AY12,AY8)</f>
        <v>1913393.8880000012</v>
      </c>
      <c r="AZ21" s="180">
        <f t="shared" si="133"/>
        <v>1854193.6830000002</v>
      </c>
      <c r="BA21" s="180">
        <f t="shared" si="133"/>
        <v>50802.578000000009</v>
      </c>
      <c r="BB21" s="338">
        <f t="shared" si="13"/>
        <v>2.6551029727131633E-2</v>
      </c>
      <c r="BE21" s="449"/>
      <c r="BF21" s="133" t="s">
        <v>55</v>
      </c>
      <c r="BG21" s="337">
        <f t="shared" ref="BG21:BI21" si="134">SUM(BG20,BG16,BG12,BG8)</f>
        <v>7882056.1640000008</v>
      </c>
      <c r="BH21" s="180">
        <f t="shared" si="134"/>
        <v>7619960.4120000005</v>
      </c>
      <c r="BI21" s="180">
        <f t="shared" si="134"/>
        <v>227403.80800000002</v>
      </c>
      <c r="BJ21" s="338">
        <f t="shared" si="15"/>
        <v>2.8850823093424485E-2</v>
      </c>
      <c r="BK21" s="337">
        <f t="shared" ref="BK21:BM21" si="135">SUM(BK20,BK16,BK12,BK8)</f>
        <v>0</v>
      </c>
      <c r="BL21" s="180">
        <f t="shared" si="135"/>
        <v>0</v>
      </c>
      <c r="BM21" s="180">
        <f t="shared" si="135"/>
        <v>0</v>
      </c>
      <c r="BN21" s="338">
        <f t="shared" si="17"/>
        <v>0</v>
      </c>
      <c r="BO21" s="337">
        <f t="shared" ref="BO21:BQ21" si="136">SUM(BO20,BO16,BO12,BO8)</f>
        <v>0</v>
      </c>
      <c r="BP21" s="180">
        <f t="shared" si="136"/>
        <v>0</v>
      </c>
      <c r="BQ21" s="180">
        <f t="shared" si="136"/>
        <v>0</v>
      </c>
      <c r="BR21" s="338">
        <f t="shared" si="19"/>
        <v>0</v>
      </c>
      <c r="BS21" s="337">
        <f t="shared" ref="BS21:BU21" si="137">SUM(BS20,BS16,BS12,BS8)</f>
        <v>687101.57624999993</v>
      </c>
      <c r="BT21" s="180">
        <f t="shared" si="137"/>
        <v>687101.57624999993</v>
      </c>
      <c r="BU21" s="180">
        <f t="shared" si="137"/>
        <v>0</v>
      </c>
      <c r="BV21" s="338">
        <f t="shared" si="21"/>
        <v>0</v>
      </c>
      <c r="BW21" s="337">
        <f t="shared" ref="BW21:BY21" si="138">SUM(BW20,BW16,BW12,BW8)</f>
        <v>1510799.52465</v>
      </c>
      <c r="BX21" s="180">
        <f t="shared" si="138"/>
        <v>1510799.52465</v>
      </c>
      <c r="BY21" s="180">
        <f t="shared" si="138"/>
        <v>0</v>
      </c>
      <c r="BZ21" s="338">
        <f t="shared" si="23"/>
        <v>0</v>
      </c>
      <c r="CA21" s="337">
        <f t="shared" ref="CA21:CC21" si="139">SUM(CA20,CA16,CA12,CA8)</f>
        <v>10079957.264900001</v>
      </c>
      <c r="CB21" s="180">
        <f t="shared" si="139"/>
        <v>9817861.5129000004</v>
      </c>
      <c r="CC21" s="180">
        <f t="shared" si="139"/>
        <v>227403.80800000002</v>
      </c>
      <c r="CD21" s="338">
        <f t="shared" si="25"/>
        <v>2.2559997232513663E-2</v>
      </c>
    </row>
    <row r="22" spans="1:82">
      <c r="A22" t="s">
        <v>432</v>
      </c>
    </row>
    <row r="23" spans="1:82" ht="14.5" thickBot="1"/>
    <row r="24" spans="1:82" ht="19" thickBot="1">
      <c r="A24" s="476" t="s">
        <v>392</v>
      </c>
      <c r="B24" s="477"/>
      <c r="C24" s="473" t="s">
        <v>0</v>
      </c>
      <c r="D24" s="474"/>
      <c r="E24" s="474"/>
      <c r="F24" s="475"/>
      <c r="G24" s="473" t="s">
        <v>9</v>
      </c>
      <c r="H24" s="474"/>
      <c r="I24" s="474"/>
      <c r="J24" s="475"/>
      <c r="K24" s="473" t="s">
        <v>393</v>
      </c>
      <c r="L24" s="474"/>
      <c r="M24" s="474"/>
      <c r="N24" s="475"/>
      <c r="O24" s="473" t="s">
        <v>375</v>
      </c>
      <c r="P24" s="474"/>
      <c r="Q24" s="474"/>
      <c r="R24" s="475"/>
      <c r="S24" s="473" t="s">
        <v>377</v>
      </c>
      <c r="T24" s="474"/>
      <c r="U24" s="474"/>
      <c r="V24" s="475"/>
      <c r="W24" s="473" t="s">
        <v>376</v>
      </c>
      <c r="X24" s="474"/>
      <c r="Y24" s="474"/>
      <c r="Z24" s="475"/>
      <c r="AC24" s="476" t="s">
        <v>394</v>
      </c>
      <c r="AD24" s="477"/>
      <c r="AE24" s="473" t="s">
        <v>0</v>
      </c>
      <c r="AF24" s="474"/>
      <c r="AG24" s="474"/>
      <c r="AH24" s="475"/>
      <c r="AI24" s="473" t="s">
        <v>9</v>
      </c>
      <c r="AJ24" s="474"/>
      <c r="AK24" s="474"/>
      <c r="AL24" s="475"/>
      <c r="AM24" s="473" t="s">
        <v>393</v>
      </c>
      <c r="AN24" s="474"/>
      <c r="AO24" s="474"/>
      <c r="AP24" s="475"/>
      <c r="AQ24" s="473" t="s">
        <v>375</v>
      </c>
      <c r="AR24" s="474"/>
      <c r="AS24" s="474"/>
      <c r="AT24" s="475"/>
      <c r="AU24" s="473" t="s">
        <v>377</v>
      </c>
      <c r="AV24" s="474"/>
      <c r="AW24" s="474"/>
      <c r="AX24" s="475"/>
      <c r="AY24" s="473" t="s">
        <v>376</v>
      </c>
      <c r="AZ24" s="474"/>
      <c r="BA24" s="474"/>
      <c r="BB24" s="475"/>
      <c r="BE24" s="476" t="s">
        <v>395</v>
      </c>
      <c r="BF24" s="477"/>
      <c r="BG24" s="473" t="s">
        <v>0</v>
      </c>
      <c r="BH24" s="474"/>
      <c r="BI24" s="474"/>
      <c r="BJ24" s="475"/>
      <c r="BK24" s="473" t="s">
        <v>9</v>
      </c>
      <c r="BL24" s="474"/>
      <c r="BM24" s="474"/>
      <c r="BN24" s="475"/>
      <c r="BO24" s="473" t="s">
        <v>393</v>
      </c>
      <c r="BP24" s="474"/>
      <c r="BQ24" s="474"/>
      <c r="BR24" s="475"/>
      <c r="BS24" s="473" t="s">
        <v>375</v>
      </c>
      <c r="BT24" s="474"/>
      <c r="BU24" s="474"/>
      <c r="BV24" s="475"/>
      <c r="BW24" s="473" t="s">
        <v>377</v>
      </c>
      <c r="BX24" s="474"/>
      <c r="BY24" s="474"/>
      <c r="BZ24" s="475"/>
      <c r="CA24" s="473" t="s">
        <v>376</v>
      </c>
      <c r="CB24" s="474"/>
      <c r="CC24" s="474"/>
      <c r="CD24" s="475"/>
    </row>
    <row r="25" spans="1:82" ht="75.5" thickBot="1">
      <c r="A25" s="478"/>
      <c r="B25" s="479"/>
      <c r="C25" s="307" t="s">
        <v>52</v>
      </c>
      <c r="D25" s="308" t="s">
        <v>53</v>
      </c>
      <c r="E25" s="308" t="s">
        <v>51</v>
      </c>
      <c r="F25" s="309" t="s">
        <v>51</v>
      </c>
      <c r="G25" s="307" t="s">
        <v>52</v>
      </c>
      <c r="H25" s="308" t="s">
        <v>53</v>
      </c>
      <c r="I25" s="308" t="s">
        <v>51</v>
      </c>
      <c r="J25" s="309" t="s">
        <v>51</v>
      </c>
      <c r="K25" s="307" t="s">
        <v>52</v>
      </c>
      <c r="L25" s="308" t="s">
        <v>53</v>
      </c>
      <c r="M25" s="308" t="s">
        <v>51</v>
      </c>
      <c r="N25" s="309" t="s">
        <v>51</v>
      </c>
      <c r="O25" s="307" t="s">
        <v>52</v>
      </c>
      <c r="P25" s="308" t="s">
        <v>53</v>
      </c>
      <c r="Q25" s="308" t="s">
        <v>51</v>
      </c>
      <c r="R25" s="309" t="s">
        <v>51</v>
      </c>
      <c r="S25" s="307" t="s">
        <v>52</v>
      </c>
      <c r="T25" s="308" t="s">
        <v>53</v>
      </c>
      <c r="U25" s="308" t="s">
        <v>51</v>
      </c>
      <c r="V25" s="309" t="s">
        <v>51</v>
      </c>
      <c r="W25" s="307" t="s">
        <v>52</v>
      </c>
      <c r="X25" s="308" t="s">
        <v>53</v>
      </c>
      <c r="Y25" s="308" t="s">
        <v>51</v>
      </c>
      <c r="Z25" s="309" t="s">
        <v>51</v>
      </c>
      <c r="AC25" s="478"/>
      <c r="AD25" s="479"/>
      <c r="AE25" s="307" t="s">
        <v>52</v>
      </c>
      <c r="AF25" s="308" t="s">
        <v>53</v>
      </c>
      <c r="AG25" s="308" t="s">
        <v>51</v>
      </c>
      <c r="AH25" s="309" t="s">
        <v>51</v>
      </c>
      <c r="AI25" s="307" t="s">
        <v>52</v>
      </c>
      <c r="AJ25" s="308" t="s">
        <v>53</v>
      </c>
      <c r="AK25" s="308" t="s">
        <v>51</v>
      </c>
      <c r="AL25" s="309" t="s">
        <v>51</v>
      </c>
      <c r="AM25" s="307" t="s">
        <v>52</v>
      </c>
      <c r="AN25" s="308" t="s">
        <v>53</v>
      </c>
      <c r="AO25" s="308" t="s">
        <v>51</v>
      </c>
      <c r="AP25" s="309" t="s">
        <v>51</v>
      </c>
      <c r="AQ25" s="307" t="s">
        <v>52</v>
      </c>
      <c r="AR25" s="308" t="s">
        <v>53</v>
      </c>
      <c r="AS25" s="308" t="s">
        <v>51</v>
      </c>
      <c r="AT25" s="309" t="s">
        <v>51</v>
      </c>
      <c r="AU25" s="307" t="s">
        <v>52</v>
      </c>
      <c r="AV25" s="308" t="s">
        <v>53</v>
      </c>
      <c r="AW25" s="308" t="s">
        <v>51</v>
      </c>
      <c r="AX25" s="309" t="s">
        <v>51</v>
      </c>
      <c r="AY25" s="307" t="s">
        <v>52</v>
      </c>
      <c r="AZ25" s="308" t="s">
        <v>53</v>
      </c>
      <c r="BA25" s="308" t="s">
        <v>51</v>
      </c>
      <c r="BB25" s="309" t="s">
        <v>51</v>
      </c>
      <c r="BE25" s="478"/>
      <c r="BF25" s="479"/>
      <c r="BG25" s="307" t="s">
        <v>52</v>
      </c>
      <c r="BH25" s="308" t="s">
        <v>53</v>
      </c>
      <c r="BI25" s="308" t="s">
        <v>51</v>
      </c>
      <c r="BJ25" s="309" t="s">
        <v>51</v>
      </c>
      <c r="BK25" s="307" t="s">
        <v>52</v>
      </c>
      <c r="BL25" s="308" t="s">
        <v>53</v>
      </c>
      <c r="BM25" s="308" t="s">
        <v>51</v>
      </c>
      <c r="BN25" s="309" t="s">
        <v>51</v>
      </c>
      <c r="BO25" s="307" t="s">
        <v>52</v>
      </c>
      <c r="BP25" s="308" t="s">
        <v>53</v>
      </c>
      <c r="BQ25" s="308" t="s">
        <v>51</v>
      </c>
      <c r="BR25" s="309" t="s">
        <v>51</v>
      </c>
      <c r="BS25" s="307" t="s">
        <v>52</v>
      </c>
      <c r="BT25" s="308" t="s">
        <v>53</v>
      </c>
      <c r="BU25" s="308" t="s">
        <v>51</v>
      </c>
      <c r="BV25" s="309" t="s">
        <v>51</v>
      </c>
      <c r="BW25" s="307" t="s">
        <v>52</v>
      </c>
      <c r="BX25" s="308" t="s">
        <v>53</v>
      </c>
      <c r="BY25" s="308" t="s">
        <v>51</v>
      </c>
      <c r="BZ25" s="309" t="s">
        <v>51</v>
      </c>
      <c r="CA25" s="307" t="s">
        <v>52</v>
      </c>
      <c r="CB25" s="308" t="s">
        <v>53</v>
      </c>
      <c r="CC25" s="308" t="s">
        <v>51</v>
      </c>
      <c r="CD25" s="309" t="s">
        <v>51</v>
      </c>
    </row>
    <row r="26" spans="1:82">
      <c r="A26" s="447">
        <v>2017</v>
      </c>
      <c r="B26" s="134" t="s">
        <v>13</v>
      </c>
      <c r="C26" s="142">
        <v>671680.33900000271</v>
      </c>
      <c r="D26" s="143">
        <v>655946.89000000269</v>
      </c>
      <c r="E26" s="143">
        <v>13002.215999999988</v>
      </c>
      <c r="F26" s="310">
        <f t="shared" ref="F26:F42" si="140">IF(AND(ISNUMBER(C26),ISNUMBER(E26)), IF(C26=0, 0, E26/C26), "")</f>
        <v>1.9357743922291486E-2</v>
      </c>
      <c r="G26" s="142">
        <v>0</v>
      </c>
      <c r="H26" s="143">
        <v>0</v>
      </c>
      <c r="I26" s="143">
        <v>0</v>
      </c>
      <c r="J26" s="310">
        <f t="shared" ref="J26:J42" si="141">IF(AND(ISNUMBER(G26),ISNUMBER(I26)), IF(G26=0, 0, I26/G26), "")</f>
        <v>0</v>
      </c>
      <c r="K26" s="311">
        <v>0</v>
      </c>
      <c r="L26" s="312">
        <v>0</v>
      </c>
      <c r="M26" s="312">
        <v>0</v>
      </c>
      <c r="N26" s="310">
        <f t="shared" ref="N26:N42" si="142">IF(AND(ISNUMBER(K26),ISNUMBER(M26)), IF(K26=0, 0, M26/K26), "")</f>
        <v>0</v>
      </c>
      <c r="O26" s="142">
        <v>53592.674000000006</v>
      </c>
      <c r="P26" s="143">
        <v>53592.674000000006</v>
      </c>
      <c r="Q26" s="143">
        <v>0</v>
      </c>
      <c r="R26" s="310">
        <f t="shared" ref="R26:R42" si="143">IF(AND(ISNUMBER(O26),ISNUMBER(Q26)), IF(O26=0, 0, Q26/O26), "")</f>
        <v>0</v>
      </c>
      <c r="S26" s="142">
        <v>108839.31499999999</v>
      </c>
      <c r="T26" s="143">
        <v>108839.31499999999</v>
      </c>
      <c r="U26" s="143">
        <v>0</v>
      </c>
      <c r="V26" s="310">
        <f t="shared" ref="V26:V42" si="144">IF(AND(ISNUMBER(S26),ISNUMBER(U26)), IF(S26=0, 0, U26/S26), "")</f>
        <v>0</v>
      </c>
      <c r="W26" s="313">
        <f t="shared" ref="W26:Y28" si="145">IF(COUNT(C26,G26,K26,O26,S26)&lt;5,"",SUM(C26,G26,K26,O26,S26))</f>
        <v>834112.32800000266</v>
      </c>
      <c r="X26" s="146">
        <f t="shared" si="145"/>
        <v>818378.87900000263</v>
      </c>
      <c r="Y26" s="146">
        <f t="shared" si="145"/>
        <v>13002.215999999988</v>
      </c>
      <c r="Z26" s="310">
        <f t="shared" ref="Z26:Z42" si="146">IF(AND(ISNUMBER(W26),ISNUMBER(Y26)), IF(W26=0, 0, Y26/W26), "")</f>
        <v>1.5588087555516798E-2</v>
      </c>
      <c r="AC26" s="447">
        <v>2017</v>
      </c>
      <c r="AD26" s="134" t="s">
        <v>13</v>
      </c>
      <c r="AE26" s="142">
        <v>183015.28700000021</v>
      </c>
      <c r="AF26" s="143">
        <v>178189.82200000016</v>
      </c>
      <c r="AG26" s="143">
        <v>4303.1209999999955</v>
      </c>
      <c r="AH26" s="310">
        <f t="shared" ref="AH26:AH42" si="147">IF(AND(ISNUMBER(AE26),ISNUMBER(AG26)), IF(AE26=0, 0, AG26/AE26), "")</f>
        <v>2.3512358287316133E-2</v>
      </c>
      <c r="AI26" s="142">
        <v>0</v>
      </c>
      <c r="AJ26" s="143">
        <v>0</v>
      </c>
      <c r="AK26" s="143">
        <v>0</v>
      </c>
      <c r="AL26" s="310">
        <f t="shared" ref="AL26:AL42" si="148">IF(AND(ISNUMBER(AI26),ISNUMBER(AK26)), IF(AI26=0, 0, AK26/AI26), "")</f>
        <v>0</v>
      </c>
      <c r="AM26" s="142">
        <v>0</v>
      </c>
      <c r="AN26" s="143">
        <v>0</v>
      </c>
      <c r="AO26" s="143">
        <v>0</v>
      </c>
      <c r="AP26" s="310">
        <f t="shared" ref="AP26:AP42" si="149">IF(AND(ISNUMBER(AM26),ISNUMBER(AO26)), IF(AM26=0, 0, AO26/AM26), "")</f>
        <v>0</v>
      </c>
      <c r="AQ26" s="142">
        <v>879.2</v>
      </c>
      <c r="AR26" s="143">
        <v>879.2</v>
      </c>
      <c r="AS26" s="143">
        <v>0</v>
      </c>
      <c r="AT26" s="310">
        <f t="shared" ref="AT26:AT42" si="150">IF(AND(ISNUMBER(AQ26),ISNUMBER(AS26)), IF(AQ26=0, 0, AS26/AQ26), "")</f>
        <v>0</v>
      </c>
      <c r="AU26" s="142">
        <v>31654.1</v>
      </c>
      <c r="AV26" s="143">
        <v>31654.1</v>
      </c>
      <c r="AW26" s="143">
        <v>0</v>
      </c>
      <c r="AX26" s="310">
        <f t="shared" ref="AX26:AX42" si="151">IF(AND(ISNUMBER(AU26),ISNUMBER(AW26)), IF(AU26=0, 0, AW26/AU26), "")</f>
        <v>0</v>
      </c>
      <c r="AY26" s="313">
        <f t="shared" ref="AY26:BA28" si="152">IF(COUNT(AE26,AI26,AM26,AQ26,AU26)&lt;5,"",SUM(AE26,AI26,AM26,AQ26,AU26))</f>
        <v>215548.58700000023</v>
      </c>
      <c r="AZ26" s="146">
        <f t="shared" si="152"/>
        <v>210723.12200000018</v>
      </c>
      <c r="BA26" s="146">
        <f t="shared" si="152"/>
        <v>4303.1209999999955</v>
      </c>
      <c r="BB26" s="310">
        <f t="shared" ref="BB26:BB42" si="153">IF(AND(ISNUMBER(AY26),ISNUMBER(BA26)), IF(AY26=0, 0, BA26/AY26), "")</f>
        <v>1.9963577863769486E-2</v>
      </c>
      <c r="BE26" s="447">
        <v>2017</v>
      </c>
      <c r="BF26" s="134" t="s">
        <v>13</v>
      </c>
      <c r="BG26" s="314">
        <f t="shared" ref="BG26:BI28" si="154">IF(COUNT(C26, AE26)&lt;2, "", C26+AE26)</f>
        <v>854695.62600000296</v>
      </c>
      <c r="BH26" s="315">
        <f t="shared" si="154"/>
        <v>834136.71200000285</v>
      </c>
      <c r="BI26" s="315">
        <f t="shared" si="154"/>
        <v>17305.336999999985</v>
      </c>
      <c r="BJ26" s="310">
        <f t="shared" ref="BJ26:BJ42" si="155">IF(AND(ISNUMBER(BG26),ISNUMBER(BI26)), IF(BG26=0, 0, BI26/BG26), "")</f>
        <v>2.0247368154894391E-2</v>
      </c>
      <c r="BK26" s="314">
        <f t="shared" ref="BK26:BM28" si="156">IF(COUNT(G26, AI26)&lt;2, "", G26+AI26)</f>
        <v>0</v>
      </c>
      <c r="BL26" s="315">
        <f t="shared" si="156"/>
        <v>0</v>
      </c>
      <c r="BM26" s="315">
        <f t="shared" si="156"/>
        <v>0</v>
      </c>
      <c r="BN26" s="310">
        <f t="shared" ref="BN26:BN42" si="157">IF(AND(ISNUMBER(BK26),ISNUMBER(BM26)), IF(BK26=0, 0, BM26/BK26), "")</f>
        <v>0</v>
      </c>
      <c r="BO26" s="314">
        <f t="shared" ref="BO26:BQ28" si="158">IF(COUNT(K26, AM26)&lt;2, "", K26+AM26)</f>
        <v>0</v>
      </c>
      <c r="BP26" s="315">
        <f t="shared" si="158"/>
        <v>0</v>
      </c>
      <c r="BQ26" s="315">
        <f t="shared" si="158"/>
        <v>0</v>
      </c>
      <c r="BR26" s="310">
        <f t="shared" ref="BR26:BR42" si="159">IF(AND(ISNUMBER(BO26),ISNUMBER(BQ26)), IF(BO26=0, 0, BQ26/BO26), "")</f>
        <v>0</v>
      </c>
      <c r="BS26" s="314">
        <f t="shared" ref="BS26:BU28" si="160">IF(COUNT(O26, AQ26)&lt;2, "", O26+AQ26)</f>
        <v>54471.874000000003</v>
      </c>
      <c r="BT26" s="315">
        <f t="shared" si="160"/>
        <v>54471.874000000003</v>
      </c>
      <c r="BU26" s="315">
        <f t="shared" si="160"/>
        <v>0</v>
      </c>
      <c r="BV26" s="310">
        <f t="shared" ref="BV26:BV42" si="161">IF(AND(ISNUMBER(BS26),ISNUMBER(BU26)), IF(BS26=0, 0, BU26/BS26), "")</f>
        <v>0</v>
      </c>
      <c r="BW26" s="314">
        <f t="shared" ref="BW26:BY28" si="162">IF(COUNT(S26, AU26)&lt;2, "", S26+AU26)</f>
        <v>140493.41499999998</v>
      </c>
      <c r="BX26" s="315">
        <f t="shared" si="162"/>
        <v>140493.41499999998</v>
      </c>
      <c r="BY26" s="315">
        <f t="shared" si="162"/>
        <v>0</v>
      </c>
      <c r="BZ26" s="310">
        <f t="shared" ref="BZ26:BZ42" si="163">IF(AND(ISNUMBER(BW26),ISNUMBER(BY26)), IF(BW26=0, 0, BY26/BW26), "")</f>
        <v>0</v>
      </c>
      <c r="CA26" s="313">
        <f t="shared" ref="CA26:CC28" si="164">IF(COUNT(BG26,BK26,BO26,BS26,BW26)&lt;5,"",SUM(BG26,BK26,BO26,BS26,BW26))</f>
        <v>1049660.9150000028</v>
      </c>
      <c r="CB26" s="146">
        <f t="shared" si="164"/>
        <v>1029102.0010000027</v>
      </c>
      <c r="CC26" s="146">
        <f t="shared" si="164"/>
        <v>17305.336999999985</v>
      </c>
      <c r="CD26" s="310">
        <f t="shared" ref="CD26:CD42" si="165">IF(AND(ISNUMBER(CA26),ISNUMBER(CC26)), IF(CA26=0, 0, CC26/CA26), "")</f>
        <v>1.6486597483721624E-2</v>
      </c>
    </row>
    <row r="27" spans="1:82">
      <c r="A27" s="448"/>
      <c r="B27" s="130" t="s">
        <v>14</v>
      </c>
      <c r="C27" s="149">
        <v>835716.73499999882</v>
      </c>
      <c r="D27" s="150">
        <v>818842.82099999825</v>
      </c>
      <c r="E27" s="150">
        <v>13969.775999999994</v>
      </c>
      <c r="F27" s="316">
        <f t="shared" si="140"/>
        <v>1.6715922291540584E-2</v>
      </c>
      <c r="G27" s="149">
        <v>0</v>
      </c>
      <c r="H27" s="150">
        <v>0</v>
      </c>
      <c r="I27" s="150">
        <v>0</v>
      </c>
      <c r="J27" s="316">
        <f t="shared" si="141"/>
        <v>0</v>
      </c>
      <c r="K27" s="317">
        <v>0</v>
      </c>
      <c r="L27" s="318">
        <v>0</v>
      </c>
      <c r="M27" s="318">
        <v>0</v>
      </c>
      <c r="N27" s="316">
        <f t="shared" si="142"/>
        <v>0</v>
      </c>
      <c r="O27" s="149">
        <v>51526.979000000014</v>
      </c>
      <c r="P27" s="150">
        <v>51526.979000000014</v>
      </c>
      <c r="Q27" s="150">
        <v>0</v>
      </c>
      <c r="R27" s="316">
        <f t="shared" si="143"/>
        <v>0</v>
      </c>
      <c r="S27" s="149">
        <v>95801.982000000004</v>
      </c>
      <c r="T27" s="150">
        <v>95801.982000000004</v>
      </c>
      <c r="U27" s="150">
        <v>0</v>
      </c>
      <c r="V27" s="316">
        <f t="shared" si="144"/>
        <v>0</v>
      </c>
      <c r="W27" s="319">
        <f t="shared" si="145"/>
        <v>983045.69599999883</v>
      </c>
      <c r="X27" s="153">
        <f t="shared" si="145"/>
        <v>966171.78199999826</v>
      </c>
      <c r="Y27" s="153">
        <f t="shared" si="145"/>
        <v>13969.775999999994</v>
      </c>
      <c r="Z27" s="316">
        <f t="shared" si="146"/>
        <v>1.4210708674930215E-2</v>
      </c>
      <c r="AC27" s="448"/>
      <c r="AD27" s="130" t="s">
        <v>14</v>
      </c>
      <c r="AE27" s="149">
        <v>209021.11299999958</v>
      </c>
      <c r="AF27" s="150">
        <v>204003.82699999973</v>
      </c>
      <c r="AG27" s="150">
        <v>4184.5170000000007</v>
      </c>
      <c r="AH27" s="316">
        <f t="shared" si="147"/>
        <v>2.001959007844346E-2</v>
      </c>
      <c r="AI27" s="149">
        <v>0</v>
      </c>
      <c r="AJ27" s="150">
        <v>0</v>
      </c>
      <c r="AK27" s="150">
        <v>0</v>
      </c>
      <c r="AL27" s="316">
        <f t="shared" si="148"/>
        <v>0</v>
      </c>
      <c r="AM27" s="149">
        <v>0</v>
      </c>
      <c r="AN27" s="150">
        <v>0</v>
      </c>
      <c r="AO27" s="150">
        <v>0</v>
      </c>
      <c r="AP27" s="316">
        <f t="shared" si="149"/>
        <v>0</v>
      </c>
      <c r="AQ27" s="149">
        <v>900.9</v>
      </c>
      <c r="AR27" s="150">
        <v>900.9</v>
      </c>
      <c r="AS27" s="150">
        <v>0</v>
      </c>
      <c r="AT27" s="316">
        <f t="shared" si="150"/>
        <v>0</v>
      </c>
      <c r="AU27" s="149">
        <v>28339</v>
      </c>
      <c r="AV27" s="150">
        <v>28339</v>
      </c>
      <c r="AW27" s="150">
        <v>0</v>
      </c>
      <c r="AX27" s="316">
        <f t="shared" si="151"/>
        <v>0</v>
      </c>
      <c r="AY27" s="319">
        <f t="shared" si="152"/>
        <v>238261.01299999957</v>
      </c>
      <c r="AZ27" s="153">
        <f t="shared" si="152"/>
        <v>233243.72699999972</v>
      </c>
      <c r="BA27" s="153">
        <f t="shared" si="152"/>
        <v>4184.5170000000007</v>
      </c>
      <c r="BB27" s="316">
        <f t="shared" si="153"/>
        <v>1.7562743259217185E-2</v>
      </c>
      <c r="BE27" s="448"/>
      <c r="BF27" s="130" t="s">
        <v>14</v>
      </c>
      <c r="BG27" s="320">
        <f t="shared" si="154"/>
        <v>1044737.8479999984</v>
      </c>
      <c r="BH27" s="321">
        <f t="shared" si="154"/>
        <v>1022846.6479999979</v>
      </c>
      <c r="BI27" s="321">
        <f t="shared" si="154"/>
        <v>18154.292999999994</v>
      </c>
      <c r="BJ27" s="316">
        <f t="shared" si="155"/>
        <v>1.7376888407703232E-2</v>
      </c>
      <c r="BK27" s="320">
        <f t="shared" si="156"/>
        <v>0</v>
      </c>
      <c r="BL27" s="321">
        <f t="shared" si="156"/>
        <v>0</v>
      </c>
      <c r="BM27" s="321">
        <f t="shared" si="156"/>
        <v>0</v>
      </c>
      <c r="BN27" s="316">
        <f t="shared" si="157"/>
        <v>0</v>
      </c>
      <c r="BO27" s="320">
        <f t="shared" si="158"/>
        <v>0</v>
      </c>
      <c r="BP27" s="321">
        <f t="shared" si="158"/>
        <v>0</v>
      </c>
      <c r="BQ27" s="321">
        <f t="shared" si="158"/>
        <v>0</v>
      </c>
      <c r="BR27" s="316">
        <f t="shared" si="159"/>
        <v>0</v>
      </c>
      <c r="BS27" s="320">
        <f t="shared" si="160"/>
        <v>52427.879000000015</v>
      </c>
      <c r="BT27" s="321">
        <f t="shared" si="160"/>
        <v>52427.879000000015</v>
      </c>
      <c r="BU27" s="321">
        <f t="shared" si="160"/>
        <v>0</v>
      </c>
      <c r="BV27" s="316">
        <f t="shared" si="161"/>
        <v>0</v>
      </c>
      <c r="BW27" s="320">
        <f t="shared" si="162"/>
        <v>124140.982</v>
      </c>
      <c r="BX27" s="321">
        <f t="shared" si="162"/>
        <v>124140.982</v>
      </c>
      <c r="BY27" s="321">
        <f t="shared" si="162"/>
        <v>0</v>
      </c>
      <c r="BZ27" s="316">
        <f t="shared" si="163"/>
        <v>0</v>
      </c>
      <c r="CA27" s="319">
        <f t="shared" si="164"/>
        <v>1221306.7089999984</v>
      </c>
      <c r="CB27" s="153">
        <f t="shared" si="164"/>
        <v>1199415.508999998</v>
      </c>
      <c r="CC27" s="153">
        <f t="shared" si="164"/>
        <v>18154.292999999994</v>
      </c>
      <c r="CD27" s="316">
        <f t="shared" si="165"/>
        <v>1.4864646911556447E-2</v>
      </c>
    </row>
    <row r="28" spans="1:82">
      <c r="A28" s="448"/>
      <c r="B28" s="131" t="s">
        <v>15</v>
      </c>
      <c r="C28" s="156">
        <v>773581.00099999958</v>
      </c>
      <c r="D28" s="157">
        <v>744557.56600000092</v>
      </c>
      <c r="E28" s="157">
        <v>26451.328999999994</v>
      </c>
      <c r="F28" s="322">
        <f t="shared" si="140"/>
        <v>3.419335398078114E-2</v>
      </c>
      <c r="G28" s="156">
        <v>0</v>
      </c>
      <c r="H28" s="157">
        <v>0</v>
      </c>
      <c r="I28" s="157">
        <v>0</v>
      </c>
      <c r="J28" s="322">
        <f t="shared" si="141"/>
        <v>0</v>
      </c>
      <c r="K28" s="323">
        <v>0</v>
      </c>
      <c r="L28" s="324">
        <v>0</v>
      </c>
      <c r="M28" s="324">
        <v>0</v>
      </c>
      <c r="N28" s="322">
        <f t="shared" si="142"/>
        <v>0</v>
      </c>
      <c r="O28" s="156">
        <v>109703.167</v>
      </c>
      <c r="P28" s="157">
        <v>109703.167</v>
      </c>
      <c r="Q28" s="157">
        <v>0</v>
      </c>
      <c r="R28" s="322">
        <f t="shared" si="143"/>
        <v>0</v>
      </c>
      <c r="S28" s="156">
        <v>94721.124000000025</v>
      </c>
      <c r="T28" s="157">
        <v>94721.124000000025</v>
      </c>
      <c r="U28" s="157">
        <v>0</v>
      </c>
      <c r="V28" s="322">
        <f t="shared" si="144"/>
        <v>0</v>
      </c>
      <c r="W28" s="325">
        <f t="shared" si="145"/>
        <v>978005.29199999967</v>
      </c>
      <c r="X28" s="160">
        <f t="shared" si="145"/>
        <v>948981.85700000101</v>
      </c>
      <c r="Y28" s="160">
        <f t="shared" si="145"/>
        <v>26451.328999999994</v>
      </c>
      <c r="Z28" s="322">
        <f t="shared" si="146"/>
        <v>2.7046202322594387E-2</v>
      </c>
      <c r="AC28" s="448"/>
      <c r="AD28" s="131" t="s">
        <v>15</v>
      </c>
      <c r="AE28" s="156">
        <v>171703.77400000012</v>
      </c>
      <c r="AF28" s="157">
        <v>165084.1740000002</v>
      </c>
      <c r="AG28" s="157">
        <v>5112.9019999999991</v>
      </c>
      <c r="AH28" s="322">
        <f t="shared" si="147"/>
        <v>2.9777458473335568E-2</v>
      </c>
      <c r="AI28" s="156">
        <v>0</v>
      </c>
      <c r="AJ28" s="157">
        <v>0</v>
      </c>
      <c r="AK28" s="157">
        <v>0</v>
      </c>
      <c r="AL28" s="322">
        <f t="shared" si="148"/>
        <v>0</v>
      </c>
      <c r="AM28" s="156">
        <v>0</v>
      </c>
      <c r="AN28" s="157">
        <v>0</v>
      </c>
      <c r="AO28" s="157">
        <v>0</v>
      </c>
      <c r="AP28" s="322">
        <f t="shared" si="149"/>
        <v>0</v>
      </c>
      <c r="AQ28" s="156">
        <v>1032.8</v>
      </c>
      <c r="AR28" s="157">
        <v>1032.8</v>
      </c>
      <c r="AS28" s="157">
        <v>0</v>
      </c>
      <c r="AT28" s="322">
        <f t="shared" si="150"/>
        <v>0</v>
      </c>
      <c r="AU28" s="156">
        <v>29880.23</v>
      </c>
      <c r="AV28" s="157">
        <v>29880.23</v>
      </c>
      <c r="AW28" s="157">
        <v>0</v>
      </c>
      <c r="AX28" s="322">
        <f t="shared" si="151"/>
        <v>0</v>
      </c>
      <c r="AY28" s="325">
        <f t="shared" si="152"/>
        <v>202616.80400000012</v>
      </c>
      <c r="AZ28" s="160">
        <f t="shared" si="152"/>
        <v>195997.2040000002</v>
      </c>
      <c r="BA28" s="160">
        <f t="shared" si="152"/>
        <v>5112.9019999999991</v>
      </c>
      <c r="BB28" s="322">
        <f t="shared" si="153"/>
        <v>2.5234343346961469E-2</v>
      </c>
      <c r="BE28" s="448"/>
      <c r="BF28" s="131" t="s">
        <v>15</v>
      </c>
      <c r="BG28" s="326">
        <f t="shared" si="154"/>
        <v>945284.77499999967</v>
      </c>
      <c r="BH28" s="327">
        <f t="shared" si="154"/>
        <v>909641.74000000115</v>
      </c>
      <c r="BI28" s="327">
        <f t="shared" si="154"/>
        <v>31564.230999999992</v>
      </c>
      <c r="BJ28" s="322">
        <f t="shared" si="155"/>
        <v>3.3391240221762805E-2</v>
      </c>
      <c r="BK28" s="326">
        <f t="shared" si="156"/>
        <v>0</v>
      </c>
      <c r="BL28" s="327">
        <f t="shared" si="156"/>
        <v>0</v>
      </c>
      <c r="BM28" s="327">
        <f t="shared" si="156"/>
        <v>0</v>
      </c>
      <c r="BN28" s="322">
        <f t="shared" si="157"/>
        <v>0</v>
      </c>
      <c r="BO28" s="326">
        <f t="shared" si="158"/>
        <v>0</v>
      </c>
      <c r="BP28" s="327">
        <f t="shared" si="158"/>
        <v>0</v>
      </c>
      <c r="BQ28" s="327">
        <f t="shared" si="158"/>
        <v>0</v>
      </c>
      <c r="BR28" s="322">
        <f t="shared" si="159"/>
        <v>0</v>
      </c>
      <c r="BS28" s="326">
        <f t="shared" si="160"/>
        <v>110735.967</v>
      </c>
      <c r="BT28" s="327">
        <f t="shared" si="160"/>
        <v>110735.967</v>
      </c>
      <c r="BU28" s="327">
        <f t="shared" si="160"/>
        <v>0</v>
      </c>
      <c r="BV28" s="322">
        <f t="shared" si="161"/>
        <v>0</v>
      </c>
      <c r="BW28" s="326">
        <f t="shared" si="162"/>
        <v>124601.35400000002</v>
      </c>
      <c r="BX28" s="327">
        <f t="shared" si="162"/>
        <v>124601.35400000002</v>
      </c>
      <c r="BY28" s="327">
        <f t="shared" si="162"/>
        <v>0</v>
      </c>
      <c r="BZ28" s="322">
        <f t="shared" si="163"/>
        <v>0</v>
      </c>
      <c r="CA28" s="325">
        <f t="shared" si="164"/>
        <v>1180622.0959999997</v>
      </c>
      <c r="CB28" s="160">
        <f t="shared" si="164"/>
        <v>1144979.0610000012</v>
      </c>
      <c r="CC28" s="160">
        <f t="shared" si="164"/>
        <v>31564.230999999992</v>
      </c>
      <c r="CD28" s="322">
        <f t="shared" si="165"/>
        <v>2.6735253479450379E-2</v>
      </c>
    </row>
    <row r="29" spans="1:82">
      <c r="A29" s="448"/>
      <c r="B29" s="132" t="s">
        <v>16</v>
      </c>
      <c r="C29" s="328">
        <f t="shared" ref="C29:E29" si="166">IF(COUNT(C26:C28)=0,"",SUM(C26:C28))</f>
        <v>2280978.0750000011</v>
      </c>
      <c r="D29" s="167">
        <f t="shared" si="166"/>
        <v>2219347.2770000021</v>
      </c>
      <c r="E29" s="167">
        <f t="shared" si="166"/>
        <v>53423.320999999982</v>
      </c>
      <c r="F29" s="329">
        <f t="shared" si="140"/>
        <v>2.3421233893271838E-2</v>
      </c>
      <c r="G29" s="328">
        <f t="shared" ref="G29:I29" si="167">IF(COUNT(G26:G28)=0,"",SUM(G26:G28))</f>
        <v>0</v>
      </c>
      <c r="H29" s="167">
        <f t="shared" si="167"/>
        <v>0</v>
      </c>
      <c r="I29" s="167">
        <f t="shared" si="167"/>
        <v>0</v>
      </c>
      <c r="J29" s="329">
        <f t="shared" si="141"/>
        <v>0</v>
      </c>
      <c r="K29" s="328">
        <f t="shared" ref="K29:M29" si="168">IF(COUNT(K26:K28)=0,"",SUM(K26:K28))</f>
        <v>0</v>
      </c>
      <c r="L29" s="167">
        <f t="shared" si="168"/>
        <v>0</v>
      </c>
      <c r="M29" s="167">
        <f t="shared" si="168"/>
        <v>0</v>
      </c>
      <c r="N29" s="329">
        <f t="shared" si="142"/>
        <v>0</v>
      </c>
      <c r="O29" s="328">
        <f t="shared" ref="O29:Q29" si="169">IF(COUNT(O26:O28)=0,"",SUM(O26:O28))</f>
        <v>214822.82</v>
      </c>
      <c r="P29" s="167">
        <f t="shared" si="169"/>
        <v>214822.82</v>
      </c>
      <c r="Q29" s="167">
        <f t="shared" si="169"/>
        <v>0</v>
      </c>
      <c r="R29" s="329">
        <f t="shared" si="143"/>
        <v>0</v>
      </c>
      <c r="S29" s="328">
        <f t="shared" ref="S29:U29" si="170">IF(COUNT(S26:S28)=0,"",SUM(S26:S28))</f>
        <v>299362.42100000003</v>
      </c>
      <c r="T29" s="167">
        <f t="shared" si="170"/>
        <v>299362.42100000003</v>
      </c>
      <c r="U29" s="167">
        <f t="shared" si="170"/>
        <v>0</v>
      </c>
      <c r="V29" s="329">
        <f t="shared" si="144"/>
        <v>0</v>
      </c>
      <c r="W29" s="330">
        <f t="shared" ref="W29:Y29" si="171">IF(COUNT(W26:W28)=0,"",SUM(W26:W28))</f>
        <v>2795163.3160000015</v>
      </c>
      <c r="X29" s="166">
        <f t="shared" si="171"/>
        <v>2733532.518000002</v>
      </c>
      <c r="Y29" s="166">
        <f t="shared" si="171"/>
        <v>53423.320999999982</v>
      </c>
      <c r="Z29" s="329">
        <f t="shared" si="146"/>
        <v>1.9112772657753338E-2</v>
      </c>
      <c r="AC29" s="448"/>
      <c r="AD29" s="132" t="s">
        <v>16</v>
      </c>
      <c r="AE29" s="328">
        <f t="shared" ref="AE29:AG29" si="172">IF(COUNT(AE26:AE28)=0,"",SUM(AE26:AE28))</f>
        <v>563740.17399999988</v>
      </c>
      <c r="AF29" s="167">
        <f t="shared" si="172"/>
        <v>547277.82300000009</v>
      </c>
      <c r="AG29" s="167">
        <f t="shared" si="172"/>
        <v>13600.539999999994</v>
      </c>
      <c r="AH29" s="329">
        <f t="shared" si="147"/>
        <v>2.4125546887137399E-2</v>
      </c>
      <c r="AI29" s="328">
        <f t="shared" ref="AI29:AK29" si="173">IF(COUNT(AI26:AI28)=0,"",SUM(AI26:AI28))</f>
        <v>0</v>
      </c>
      <c r="AJ29" s="167">
        <f t="shared" si="173"/>
        <v>0</v>
      </c>
      <c r="AK29" s="167">
        <f t="shared" si="173"/>
        <v>0</v>
      </c>
      <c r="AL29" s="329">
        <f t="shared" si="148"/>
        <v>0</v>
      </c>
      <c r="AM29" s="328">
        <f t="shared" ref="AM29:AO29" si="174">IF(COUNT(AM26:AM28)=0,"",SUM(AM26:AM28))</f>
        <v>0</v>
      </c>
      <c r="AN29" s="167">
        <f t="shared" si="174"/>
        <v>0</v>
      </c>
      <c r="AO29" s="167">
        <f t="shared" si="174"/>
        <v>0</v>
      </c>
      <c r="AP29" s="329">
        <f t="shared" si="149"/>
        <v>0</v>
      </c>
      <c r="AQ29" s="328">
        <f t="shared" ref="AQ29:AS29" si="175">IF(COUNT(AQ26:AQ28)=0,"",SUM(AQ26:AQ28))</f>
        <v>2812.8999999999996</v>
      </c>
      <c r="AR29" s="167">
        <f t="shared" si="175"/>
        <v>2812.8999999999996</v>
      </c>
      <c r="AS29" s="167">
        <f t="shared" si="175"/>
        <v>0</v>
      </c>
      <c r="AT29" s="329">
        <f t="shared" si="150"/>
        <v>0</v>
      </c>
      <c r="AU29" s="328">
        <f t="shared" ref="AU29:AW29" si="176">IF(COUNT(AU26:AU28)=0,"",SUM(AU26:AU28))</f>
        <v>89873.33</v>
      </c>
      <c r="AV29" s="167">
        <f t="shared" si="176"/>
        <v>89873.33</v>
      </c>
      <c r="AW29" s="167">
        <f t="shared" si="176"/>
        <v>0</v>
      </c>
      <c r="AX29" s="329">
        <f t="shared" si="151"/>
        <v>0</v>
      </c>
      <c r="AY29" s="330">
        <f t="shared" ref="AY29:BA29" si="177">IF(COUNT(AY26:AY28)=0,"",SUM(AY26:AY28))</f>
        <v>656426.40399999986</v>
      </c>
      <c r="AZ29" s="166">
        <f t="shared" si="177"/>
        <v>639964.05300000007</v>
      </c>
      <c r="BA29" s="166">
        <f t="shared" si="177"/>
        <v>13600.539999999994</v>
      </c>
      <c r="BB29" s="329">
        <f t="shared" si="153"/>
        <v>2.0719062970538271E-2</v>
      </c>
      <c r="BE29" s="448"/>
      <c r="BF29" s="132" t="s">
        <v>16</v>
      </c>
      <c r="BG29" s="328">
        <f t="shared" ref="BG29:BI29" si="178">IF(COUNT(BG26:BG28)=0,"",SUM(BG26:BG28))</f>
        <v>2844718.2490000008</v>
      </c>
      <c r="BH29" s="167">
        <f t="shared" si="178"/>
        <v>2766625.100000002</v>
      </c>
      <c r="BI29" s="167">
        <f t="shared" si="178"/>
        <v>67023.860999999975</v>
      </c>
      <c r="BJ29" s="329">
        <f t="shared" si="155"/>
        <v>2.356080818322193E-2</v>
      </c>
      <c r="BK29" s="328">
        <f t="shared" ref="BK29:BM29" si="179">IF(COUNT(BK26:BK28)=0,"",SUM(BK26:BK28))</f>
        <v>0</v>
      </c>
      <c r="BL29" s="167">
        <f t="shared" si="179"/>
        <v>0</v>
      </c>
      <c r="BM29" s="167">
        <f t="shared" si="179"/>
        <v>0</v>
      </c>
      <c r="BN29" s="329">
        <f t="shared" si="157"/>
        <v>0</v>
      </c>
      <c r="BO29" s="328">
        <f t="shared" ref="BO29:BQ29" si="180">IF(COUNT(BO26:BO28)=0,"",SUM(BO26:BO28))</f>
        <v>0</v>
      </c>
      <c r="BP29" s="167">
        <f t="shared" si="180"/>
        <v>0</v>
      </c>
      <c r="BQ29" s="167">
        <f t="shared" si="180"/>
        <v>0</v>
      </c>
      <c r="BR29" s="329">
        <f t="shared" si="159"/>
        <v>0</v>
      </c>
      <c r="BS29" s="328">
        <f t="shared" ref="BS29:BU29" si="181">IF(COUNT(BS26:BS28)=0,"",SUM(BS26:BS28))</f>
        <v>217635.72000000003</v>
      </c>
      <c r="BT29" s="167">
        <f t="shared" si="181"/>
        <v>217635.72000000003</v>
      </c>
      <c r="BU29" s="167">
        <f t="shared" si="181"/>
        <v>0</v>
      </c>
      <c r="BV29" s="329">
        <f t="shared" si="161"/>
        <v>0</v>
      </c>
      <c r="BW29" s="328">
        <f t="shared" ref="BW29:BY29" si="182">IF(COUNT(BW26:BW28)=0,"",SUM(BW26:BW28))</f>
        <v>389235.75100000005</v>
      </c>
      <c r="BX29" s="167">
        <f t="shared" si="182"/>
        <v>389235.75100000005</v>
      </c>
      <c r="BY29" s="167">
        <f t="shared" si="182"/>
        <v>0</v>
      </c>
      <c r="BZ29" s="329">
        <f t="shared" si="163"/>
        <v>0</v>
      </c>
      <c r="CA29" s="330">
        <f t="shared" ref="CA29:CC29" si="183">IF(COUNT(CA26:CA28)=0,"",SUM(CA26:CA28))</f>
        <v>3451589.7200000007</v>
      </c>
      <c r="CB29" s="166">
        <f t="shared" si="183"/>
        <v>3373496.5710000019</v>
      </c>
      <c r="CC29" s="166">
        <f t="shared" si="183"/>
        <v>67023.860999999975</v>
      </c>
      <c r="CD29" s="329">
        <f t="shared" si="165"/>
        <v>1.9418258378634864E-2</v>
      </c>
    </row>
    <row r="30" spans="1:82">
      <c r="A30" s="448"/>
      <c r="B30" s="129" t="s">
        <v>17</v>
      </c>
      <c r="C30" s="170">
        <v>449787.16899999947</v>
      </c>
      <c r="D30" s="171">
        <v>433224.6149999997</v>
      </c>
      <c r="E30" s="171">
        <v>15523.332</v>
      </c>
      <c r="F30" s="331">
        <f t="shared" si="140"/>
        <v>3.4512616343664572E-2</v>
      </c>
      <c r="G30" s="170">
        <v>0</v>
      </c>
      <c r="H30" s="171">
        <v>0</v>
      </c>
      <c r="I30" s="171">
        <v>0</v>
      </c>
      <c r="J30" s="331">
        <f t="shared" si="141"/>
        <v>0</v>
      </c>
      <c r="K30" s="332">
        <v>0</v>
      </c>
      <c r="L30" s="333">
        <v>0</v>
      </c>
      <c r="M30" s="333">
        <v>0</v>
      </c>
      <c r="N30" s="331">
        <f t="shared" si="142"/>
        <v>0</v>
      </c>
      <c r="O30" s="170">
        <v>33915.428749999992</v>
      </c>
      <c r="P30" s="171">
        <v>33915.428749999992</v>
      </c>
      <c r="Q30" s="171">
        <v>0</v>
      </c>
      <c r="R30" s="331">
        <f t="shared" si="143"/>
        <v>0</v>
      </c>
      <c r="S30" s="170">
        <v>85399.110300000015</v>
      </c>
      <c r="T30" s="171">
        <v>85399.110300000015</v>
      </c>
      <c r="U30" s="171">
        <v>0</v>
      </c>
      <c r="V30" s="331">
        <f t="shared" si="144"/>
        <v>0</v>
      </c>
      <c r="W30" s="334">
        <f t="shared" ref="W30:Y32" si="184">IF(COUNT(C30,G30,K30,O30,S30)&lt;5,"",SUM(C30,G30,K30,O30,S30))</f>
        <v>569101.70804999955</v>
      </c>
      <c r="X30" s="174">
        <f t="shared" si="184"/>
        <v>552539.15404999978</v>
      </c>
      <c r="Y30" s="174">
        <f t="shared" si="184"/>
        <v>15523.332</v>
      </c>
      <c r="Z30" s="331">
        <f t="shared" si="146"/>
        <v>2.7276902846048334E-2</v>
      </c>
      <c r="AC30" s="448"/>
      <c r="AD30" s="129" t="s">
        <v>17</v>
      </c>
      <c r="AE30" s="170">
        <v>148611.7350000001</v>
      </c>
      <c r="AF30" s="171">
        <v>141805.48400000003</v>
      </c>
      <c r="AG30" s="171">
        <v>6269.7500000000027</v>
      </c>
      <c r="AH30" s="331">
        <f t="shared" si="147"/>
        <v>4.2188794848536007E-2</v>
      </c>
      <c r="AI30" s="170">
        <v>0</v>
      </c>
      <c r="AJ30" s="171">
        <v>0</v>
      </c>
      <c r="AK30" s="171">
        <v>0</v>
      </c>
      <c r="AL30" s="331">
        <f t="shared" si="148"/>
        <v>0</v>
      </c>
      <c r="AM30" s="170">
        <v>0</v>
      </c>
      <c r="AN30" s="171">
        <v>0</v>
      </c>
      <c r="AO30" s="171">
        <v>0</v>
      </c>
      <c r="AP30" s="331">
        <f t="shared" si="149"/>
        <v>0</v>
      </c>
      <c r="AQ30" s="170">
        <v>409.7</v>
      </c>
      <c r="AR30" s="171">
        <v>409.7</v>
      </c>
      <c r="AS30" s="171">
        <v>0</v>
      </c>
      <c r="AT30" s="331">
        <f t="shared" si="150"/>
        <v>0</v>
      </c>
      <c r="AU30" s="170">
        <v>27768.400000000001</v>
      </c>
      <c r="AV30" s="171">
        <v>27768.400000000001</v>
      </c>
      <c r="AW30" s="171">
        <v>0</v>
      </c>
      <c r="AX30" s="331">
        <f t="shared" si="151"/>
        <v>0</v>
      </c>
      <c r="AY30" s="334">
        <f t="shared" ref="AY30:BA32" si="185">IF(COUNT(AE30,AI30,AM30,AQ30,AU30)&lt;5,"",SUM(AE30,AI30,AM30,AQ30,AU30))</f>
        <v>176789.83500000011</v>
      </c>
      <c r="AZ30" s="174">
        <f t="shared" si="185"/>
        <v>169983.58400000003</v>
      </c>
      <c r="BA30" s="174">
        <f t="shared" si="185"/>
        <v>6269.7500000000027</v>
      </c>
      <c r="BB30" s="331">
        <f t="shared" si="153"/>
        <v>3.5464425881725603E-2</v>
      </c>
      <c r="BE30" s="448"/>
      <c r="BF30" s="129" t="s">
        <v>17</v>
      </c>
      <c r="BG30" s="335">
        <f t="shared" ref="BG30:BI32" si="186">IF(COUNT(C30, AE30)&lt;2, "", C30+AE30)</f>
        <v>598398.90399999963</v>
      </c>
      <c r="BH30" s="336">
        <f t="shared" si="186"/>
        <v>575030.0989999997</v>
      </c>
      <c r="BI30" s="336">
        <f t="shared" si="186"/>
        <v>21793.082000000002</v>
      </c>
      <c r="BJ30" s="331">
        <f t="shared" si="155"/>
        <v>3.6418987157770623E-2</v>
      </c>
      <c r="BK30" s="335">
        <f t="shared" ref="BK30:BM32" si="187">IF(COUNT(G30, AI30)&lt;2, "", G30+AI30)</f>
        <v>0</v>
      </c>
      <c r="BL30" s="336">
        <f t="shared" si="187"/>
        <v>0</v>
      </c>
      <c r="BM30" s="336">
        <f t="shared" si="187"/>
        <v>0</v>
      </c>
      <c r="BN30" s="331">
        <f t="shared" si="157"/>
        <v>0</v>
      </c>
      <c r="BO30" s="335">
        <f t="shared" ref="BO30:BQ32" si="188">IF(COUNT(K30, AM30)&lt;2, "", K30+AM30)</f>
        <v>0</v>
      </c>
      <c r="BP30" s="336">
        <f t="shared" si="188"/>
        <v>0</v>
      </c>
      <c r="BQ30" s="336">
        <f t="shared" si="188"/>
        <v>0</v>
      </c>
      <c r="BR30" s="331">
        <f t="shared" si="159"/>
        <v>0</v>
      </c>
      <c r="BS30" s="335">
        <f t="shared" ref="BS30:BU32" si="189">IF(COUNT(O30, AQ30)&lt;2, "", O30+AQ30)</f>
        <v>34325.128749999989</v>
      </c>
      <c r="BT30" s="336">
        <f t="shared" si="189"/>
        <v>34325.128749999989</v>
      </c>
      <c r="BU30" s="336">
        <f t="shared" si="189"/>
        <v>0</v>
      </c>
      <c r="BV30" s="331">
        <f t="shared" si="161"/>
        <v>0</v>
      </c>
      <c r="BW30" s="335">
        <f t="shared" ref="BW30:BY32" si="190">IF(COUNT(S30, AU30)&lt;2, "", S30+AU30)</f>
        <v>113167.51030000002</v>
      </c>
      <c r="BX30" s="336">
        <f t="shared" si="190"/>
        <v>113167.51030000002</v>
      </c>
      <c r="BY30" s="336">
        <f t="shared" si="190"/>
        <v>0</v>
      </c>
      <c r="BZ30" s="331">
        <f t="shared" si="163"/>
        <v>0</v>
      </c>
      <c r="CA30" s="334">
        <f t="shared" ref="CA30:CC32" si="191">IF(COUNT(BG30,BK30,BO30,BS30,BW30)&lt;5,"",SUM(BG30,BK30,BO30,BS30,BW30))</f>
        <v>745891.54304999975</v>
      </c>
      <c r="CB30" s="174">
        <f t="shared" si="191"/>
        <v>722522.73804999981</v>
      </c>
      <c r="CC30" s="174">
        <f t="shared" si="191"/>
        <v>21793.082000000002</v>
      </c>
      <c r="CD30" s="331">
        <f t="shared" si="165"/>
        <v>2.9217494424037375E-2</v>
      </c>
    </row>
    <row r="31" spans="1:82">
      <c r="A31" s="448"/>
      <c r="B31" s="130" t="s">
        <v>18</v>
      </c>
      <c r="C31" s="149">
        <v>462278.29999999993</v>
      </c>
      <c r="D31" s="150">
        <v>444683.98199999996</v>
      </c>
      <c r="E31" s="150">
        <v>16301.80000000001</v>
      </c>
      <c r="F31" s="316">
        <f t="shared" si="140"/>
        <v>3.5264038999883861E-2</v>
      </c>
      <c r="G31" s="149">
        <v>0</v>
      </c>
      <c r="H31" s="150">
        <v>0</v>
      </c>
      <c r="I31" s="150">
        <v>0</v>
      </c>
      <c r="J31" s="316">
        <f t="shared" si="141"/>
        <v>0</v>
      </c>
      <c r="K31" s="317">
        <v>0</v>
      </c>
      <c r="L31" s="318">
        <v>0</v>
      </c>
      <c r="M31" s="318">
        <v>0</v>
      </c>
      <c r="N31" s="316">
        <f t="shared" si="142"/>
        <v>0</v>
      </c>
      <c r="O31" s="149">
        <v>11871.090000000002</v>
      </c>
      <c r="P31" s="150">
        <v>11871.090000000002</v>
      </c>
      <c r="Q31" s="150">
        <v>0</v>
      </c>
      <c r="R31" s="316">
        <f t="shared" si="143"/>
        <v>0</v>
      </c>
      <c r="S31" s="149">
        <v>94050.941800000015</v>
      </c>
      <c r="T31" s="150">
        <v>94050.941800000015</v>
      </c>
      <c r="U31" s="150">
        <v>0</v>
      </c>
      <c r="V31" s="316">
        <f t="shared" si="144"/>
        <v>0</v>
      </c>
      <c r="W31" s="319">
        <f t="shared" si="184"/>
        <v>568200.33179999993</v>
      </c>
      <c r="X31" s="153">
        <f t="shared" si="184"/>
        <v>550606.01379999996</v>
      </c>
      <c r="Y31" s="153">
        <f t="shared" si="184"/>
        <v>16301.80000000001</v>
      </c>
      <c r="Z31" s="316">
        <f t="shared" si="146"/>
        <v>2.8690233158360876E-2</v>
      </c>
      <c r="AC31" s="448"/>
      <c r="AD31" s="130" t="s">
        <v>18</v>
      </c>
      <c r="AE31" s="149">
        <v>132613.22699999984</v>
      </c>
      <c r="AF31" s="150">
        <v>127381.73599999995</v>
      </c>
      <c r="AG31" s="150">
        <v>4815.335</v>
      </c>
      <c r="AH31" s="316">
        <f t="shared" si="147"/>
        <v>3.6311121514296656E-2</v>
      </c>
      <c r="AI31" s="149">
        <v>0</v>
      </c>
      <c r="AJ31" s="150">
        <v>0</v>
      </c>
      <c r="AK31" s="150">
        <v>0</v>
      </c>
      <c r="AL31" s="316">
        <f t="shared" si="148"/>
        <v>0</v>
      </c>
      <c r="AM31" s="149">
        <v>0</v>
      </c>
      <c r="AN31" s="150">
        <v>0</v>
      </c>
      <c r="AO31" s="150">
        <v>0</v>
      </c>
      <c r="AP31" s="316">
        <f t="shared" si="149"/>
        <v>0</v>
      </c>
      <c r="AQ31" s="149">
        <v>98</v>
      </c>
      <c r="AR31" s="150">
        <v>98</v>
      </c>
      <c r="AS31" s="150">
        <v>0</v>
      </c>
      <c r="AT31" s="316">
        <f t="shared" si="150"/>
        <v>0</v>
      </c>
      <c r="AU31" s="149">
        <v>33278.5</v>
      </c>
      <c r="AV31" s="150">
        <v>33278.5</v>
      </c>
      <c r="AW31" s="150">
        <v>0</v>
      </c>
      <c r="AX31" s="316">
        <f t="shared" si="151"/>
        <v>0</v>
      </c>
      <c r="AY31" s="319">
        <f t="shared" si="185"/>
        <v>165989.72699999984</v>
      </c>
      <c r="AZ31" s="153">
        <f t="shared" si="185"/>
        <v>160758.23599999995</v>
      </c>
      <c r="BA31" s="153">
        <f t="shared" si="185"/>
        <v>4815.335</v>
      </c>
      <c r="BB31" s="316">
        <f t="shared" si="153"/>
        <v>2.9009837458194052E-2</v>
      </c>
      <c r="BE31" s="448"/>
      <c r="BF31" s="130" t="s">
        <v>18</v>
      </c>
      <c r="BG31" s="320">
        <f t="shared" si="186"/>
        <v>594891.52699999977</v>
      </c>
      <c r="BH31" s="321">
        <f t="shared" si="186"/>
        <v>572065.71799999988</v>
      </c>
      <c r="BI31" s="321">
        <f t="shared" si="186"/>
        <v>21117.135000000009</v>
      </c>
      <c r="BJ31" s="316">
        <f t="shared" si="155"/>
        <v>3.5497454647727765E-2</v>
      </c>
      <c r="BK31" s="320">
        <f t="shared" si="187"/>
        <v>0</v>
      </c>
      <c r="BL31" s="321">
        <f t="shared" si="187"/>
        <v>0</v>
      </c>
      <c r="BM31" s="321">
        <f t="shared" si="187"/>
        <v>0</v>
      </c>
      <c r="BN31" s="316">
        <f t="shared" si="157"/>
        <v>0</v>
      </c>
      <c r="BO31" s="320">
        <f t="shared" si="188"/>
        <v>0</v>
      </c>
      <c r="BP31" s="321">
        <f t="shared" si="188"/>
        <v>0</v>
      </c>
      <c r="BQ31" s="321">
        <f t="shared" si="188"/>
        <v>0</v>
      </c>
      <c r="BR31" s="316">
        <f t="shared" si="159"/>
        <v>0</v>
      </c>
      <c r="BS31" s="320">
        <f t="shared" si="189"/>
        <v>11969.090000000002</v>
      </c>
      <c r="BT31" s="321">
        <f t="shared" si="189"/>
        <v>11969.090000000002</v>
      </c>
      <c r="BU31" s="321">
        <f t="shared" si="189"/>
        <v>0</v>
      </c>
      <c r="BV31" s="316">
        <f t="shared" si="161"/>
        <v>0</v>
      </c>
      <c r="BW31" s="320">
        <f t="shared" si="190"/>
        <v>127329.44180000002</v>
      </c>
      <c r="BX31" s="321">
        <f t="shared" si="190"/>
        <v>127329.44180000002</v>
      </c>
      <c r="BY31" s="321">
        <f t="shared" si="190"/>
        <v>0</v>
      </c>
      <c r="BZ31" s="316">
        <f t="shared" si="163"/>
        <v>0</v>
      </c>
      <c r="CA31" s="319">
        <f t="shared" si="191"/>
        <v>734190.05879999977</v>
      </c>
      <c r="CB31" s="153">
        <f t="shared" si="191"/>
        <v>711364.24979999987</v>
      </c>
      <c r="CC31" s="153">
        <f t="shared" si="191"/>
        <v>21117.135000000009</v>
      </c>
      <c r="CD31" s="316">
        <f t="shared" si="165"/>
        <v>2.8762491056491566E-2</v>
      </c>
    </row>
    <row r="32" spans="1:82">
      <c r="A32" s="448"/>
      <c r="B32" s="131" t="s">
        <v>19</v>
      </c>
      <c r="C32" s="156">
        <v>598927.61799999862</v>
      </c>
      <c r="D32" s="157">
        <v>573412.37000000034</v>
      </c>
      <c r="E32" s="157">
        <v>23558.831000000024</v>
      </c>
      <c r="F32" s="322">
        <f t="shared" si="140"/>
        <v>3.9335021949179975E-2</v>
      </c>
      <c r="G32" s="156">
        <v>0</v>
      </c>
      <c r="H32" s="157">
        <v>0</v>
      </c>
      <c r="I32" s="157">
        <v>0</v>
      </c>
      <c r="J32" s="322">
        <f t="shared" si="141"/>
        <v>0</v>
      </c>
      <c r="K32" s="323">
        <v>0</v>
      </c>
      <c r="L32" s="324">
        <v>0</v>
      </c>
      <c r="M32" s="324">
        <v>0</v>
      </c>
      <c r="N32" s="322">
        <f t="shared" si="142"/>
        <v>0</v>
      </c>
      <c r="O32" s="156">
        <v>19872.938750000001</v>
      </c>
      <c r="P32" s="157">
        <v>19872.938750000001</v>
      </c>
      <c r="Q32" s="157">
        <v>0</v>
      </c>
      <c r="R32" s="322">
        <f t="shared" si="143"/>
        <v>0</v>
      </c>
      <c r="S32" s="156">
        <v>77703.375750000007</v>
      </c>
      <c r="T32" s="157">
        <v>77703.375750000007</v>
      </c>
      <c r="U32" s="157">
        <v>0</v>
      </c>
      <c r="V32" s="322">
        <f t="shared" si="144"/>
        <v>0</v>
      </c>
      <c r="W32" s="325">
        <f t="shared" si="184"/>
        <v>696503.9324999986</v>
      </c>
      <c r="X32" s="160">
        <f t="shared" si="184"/>
        <v>670988.68450000032</v>
      </c>
      <c r="Y32" s="160">
        <f t="shared" si="184"/>
        <v>23558.831000000024</v>
      </c>
      <c r="Z32" s="322">
        <f t="shared" si="146"/>
        <v>3.3824404860772372E-2</v>
      </c>
      <c r="AC32" s="448"/>
      <c r="AD32" s="131" t="s">
        <v>19</v>
      </c>
      <c r="AE32" s="156">
        <v>171902.6749999999</v>
      </c>
      <c r="AF32" s="157">
        <v>163132.34899999984</v>
      </c>
      <c r="AG32" s="157">
        <v>8151.6890000000039</v>
      </c>
      <c r="AH32" s="322">
        <f t="shared" si="147"/>
        <v>4.7420373185001391E-2</v>
      </c>
      <c r="AI32" s="156">
        <v>0</v>
      </c>
      <c r="AJ32" s="157">
        <v>0</v>
      </c>
      <c r="AK32" s="157">
        <v>0</v>
      </c>
      <c r="AL32" s="322">
        <f t="shared" si="148"/>
        <v>0</v>
      </c>
      <c r="AM32" s="156">
        <v>0</v>
      </c>
      <c r="AN32" s="157">
        <v>0</v>
      </c>
      <c r="AO32" s="157">
        <v>0</v>
      </c>
      <c r="AP32" s="322">
        <f t="shared" si="149"/>
        <v>0</v>
      </c>
      <c r="AQ32" s="156">
        <v>363.7</v>
      </c>
      <c r="AR32" s="157">
        <v>363.7</v>
      </c>
      <c r="AS32" s="157">
        <v>0</v>
      </c>
      <c r="AT32" s="322">
        <f t="shared" si="150"/>
        <v>0</v>
      </c>
      <c r="AU32" s="156">
        <v>28737.3</v>
      </c>
      <c r="AV32" s="157">
        <v>28737.3</v>
      </c>
      <c r="AW32" s="157">
        <v>0</v>
      </c>
      <c r="AX32" s="322">
        <f t="shared" si="151"/>
        <v>0</v>
      </c>
      <c r="AY32" s="325">
        <f t="shared" si="185"/>
        <v>201003.6749999999</v>
      </c>
      <c r="AZ32" s="160">
        <f t="shared" si="185"/>
        <v>192233.34899999984</v>
      </c>
      <c r="BA32" s="160">
        <f t="shared" si="185"/>
        <v>8151.6890000000039</v>
      </c>
      <c r="BB32" s="322">
        <f t="shared" si="153"/>
        <v>4.0554925177363088E-2</v>
      </c>
      <c r="BE32" s="448"/>
      <c r="BF32" s="131" t="s">
        <v>19</v>
      </c>
      <c r="BG32" s="326">
        <f t="shared" si="186"/>
        <v>770830.29299999855</v>
      </c>
      <c r="BH32" s="327">
        <f t="shared" si="186"/>
        <v>736544.71900000016</v>
      </c>
      <c r="BI32" s="327">
        <f t="shared" si="186"/>
        <v>31710.520000000026</v>
      </c>
      <c r="BJ32" s="322">
        <f t="shared" si="155"/>
        <v>4.1138134149587821E-2</v>
      </c>
      <c r="BK32" s="326">
        <f t="shared" si="187"/>
        <v>0</v>
      </c>
      <c r="BL32" s="327">
        <f t="shared" si="187"/>
        <v>0</v>
      </c>
      <c r="BM32" s="327">
        <f t="shared" si="187"/>
        <v>0</v>
      </c>
      <c r="BN32" s="322">
        <f t="shared" si="157"/>
        <v>0</v>
      </c>
      <c r="BO32" s="326">
        <f t="shared" si="188"/>
        <v>0</v>
      </c>
      <c r="BP32" s="327">
        <f t="shared" si="188"/>
        <v>0</v>
      </c>
      <c r="BQ32" s="327">
        <f t="shared" si="188"/>
        <v>0</v>
      </c>
      <c r="BR32" s="322">
        <f t="shared" si="159"/>
        <v>0</v>
      </c>
      <c r="BS32" s="326">
        <f t="shared" si="189"/>
        <v>20236.638750000002</v>
      </c>
      <c r="BT32" s="327">
        <f t="shared" si="189"/>
        <v>20236.638750000002</v>
      </c>
      <c r="BU32" s="327">
        <f t="shared" si="189"/>
        <v>0</v>
      </c>
      <c r="BV32" s="322">
        <f t="shared" si="161"/>
        <v>0</v>
      </c>
      <c r="BW32" s="326">
        <f t="shared" si="190"/>
        <v>106440.67575000001</v>
      </c>
      <c r="BX32" s="327">
        <f t="shared" si="190"/>
        <v>106440.67575000001</v>
      </c>
      <c r="BY32" s="327">
        <f t="shared" si="190"/>
        <v>0</v>
      </c>
      <c r="BZ32" s="322">
        <f t="shared" si="163"/>
        <v>0</v>
      </c>
      <c r="CA32" s="325">
        <f t="shared" si="191"/>
        <v>897507.60749999864</v>
      </c>
      <c r="CB32" s="160">
        <f t="shared" si="191"/>
        <v>863222.03350000025</v>
      </c>
      <c r="CC32" s="160">
        <f t="shared" si="191"/>
        <v>31710.520000000026</v>
      </c>
      <c r="CD32" s="322">
        <f t="shared" si="165"/>
        <v>3.5331756226924318E-2</v>
      </c>
    </row>
    <row r="33" spans="1:82">
      <c r="A33" s="448"/>
      <c r="B33" s="132" t="s">
        <v>20</v>
      </c>
      <c r="C33" s="328">
        <f t="shared" ref="C33:E33" si="192">IF(COUNT(C30:C32)=0,"",SUM(C30:C32))</f>
        <v>1510993.086999998</v>
      </c>
      <c r="D33" s="167">
        <f t="shared" si="192"/>
        <v>1451320.9669999999</v>
      </c>
      <c r="E33" s="167">
        <f t="shared" si="192"/>
        <v>55383.963000000032</v>
      </c>
      <c r="F33" s="329">
        <f t="shared" si="140"/>
        <v>3.6654014817474878E-2</v>
      </c>
      <c r="G33" s="328">
        <f t="shared" ref="G33:I33" si="193">IF(COUNT(G30:G32)=0,"",SUM(G30:G32))</f>
        <v>0</v>
      </c>
      <c r="H33" s="167">
        <f t="shared" si="193"/>
        <v>0</v>
      </c>
      <c r="I33" s="167">
        <f t="shared" si="193"/>
        <v>0</v>
      </c>
      <c r="J33" s="329">
        <f t="shared" si="141"/>
        <v>0</v>
      </c>
      <c r="K33" s="328">
        <f t="shared" ref="K33:M33" si="194">IF(COUNT(K30:K32)=0,"",SUM(K30:K32))</f>
        <v>0</v>
      </c>
      <c r="L33" s="167">
        <f t="shared" si="194"/>
        <v>0</v>
      </c>
      <c r="M33" s="167">
        <f t="shared" si="194"/>
        <v>0</v>
      </c>
      <c r="N33" s="329">
        <f t="shared" si="142"/>
        <v>0</v>
      </c>
      <c r="O33" s="328">
        <f t="shared" ref="O33:Q33" si="195">IF(COUNT(O30:O32)=0,"",SUM(O30:O32))</f>
        <v>65659.45749999999</v>
      </c>
      <c r="P33" s="167">
        <f t="shared" si="195"/>
        <v>65659.45749999999</v>
      </c>
      <c r="Q33" s="167">
        <f t="shared" si="195"/>
        <v>0</v>
      </c>
      <c r="R33" s="329">
        <f t="shared" si="143"/>
        <v>0</v>
      </c>
      <c r="S33" s="328">
        <f t="shared" ref="S33:U33" si="196">IF(COUNT(S30:S32)=0,"",SUM(S30:S32))</f>
        <v>257153.42785000004</v>
      </c>
      <c r="T33" s="167">
        <f t="shared" si="196"/>
        <v>257153.42785000004</v>
      </c>
      <c r="U33" s="167">
        <f t="shared" si="196"/>
        <v>0</v>
      </c>
      <c r="V33" s="329">
        <f t="shared" si="144"/>
        <v>0</v>
      </c>
      <c r="W33" s="330">
        <f t="shared" ref="W33:Y33" si="197">IF(COUNT(W30:W32)=0,"",SUM(W30:W32))</f>
        <v>1833805.9723499981</v>
      </c>
      <c r="X33" s="166">
        <f t="shared" si="197"/>
        <v>1774133.8523500003</v>
      </c>
      <c r="Y33" s="166">
        <f t="shared" si="197"/>
        <v>55383.963000000032</v>
      </c>
      <c r="Z33" s="329">
        <f t="shared" si="146"/>
        <v>3.0201648285083409E-2</v>
      </c>
      <c r="AC33" s="448"/>
      <c r="AD33" s="132" t="s">
        <v>20</v>
      </c>
      <c r="AE33" s="328">
        <f t="shared" ref="AE33:AG33" si="198">IF(COUNT(AE30:AE32)=0,"",SUM(AE30:AE32))</f>
        <v>453127.63699999987</v>
      </c>
      <c r="AF33" s="167">
        <f t="shared" si="198"/>
        <v>432319.56899999978</v>
      </c>
      <c r="AG33" s="167">
        <f t="shared" si="198"/>
        <v>19236.774000000005</v>
      </c>
      <c r="AH33" s="329">
        <f t="shared" si="147"/>
        <v>4.2453323146122754E-2</v>
      </c>
      <c r="AI33" s="328">
        <f t="shared" ref="AI33:AK33" si="199">IF(COUNT(AI30:AI32)=0,"",SUM(AI30:AI32))</f>
        <v>0</v>
      </c>
      <c r="AJ33" s="167">
        <f t="shared" si="199"/>
        <v>0</v>
      </c>
      <c r="AK33" s="167">
        <f t="shared" si="199"/>
        <v>0</v>
      </c>
      <c r="AL33" s="329">
        <f t="shared" si="148"/>
        <v>0</v>
      </c>
      <c r="AM33" s="328">
        <f t="shared" ref="AM33:AO33" si="200">IF(COUNT(AM30:AM32)=0,"",SUM(AM30:AM32))</f>
        <v>0</v>
      </c>
      <c r="AN33" s="167">
        <f t="shared" si="200"/>
        <v>0</v>
      </c>
      <c r="AO33" s="167">
        <f t="shared" si="200"/>
        <v>0</v>
      </c>
      <c r="AP33" s="329">
        <f t="shared" si="149"/>
        <v>0</v>
      </c>
      <c r="AQ33" s="328">
        <f t="shared" ref="AQ33:AS33" si="201">IF(COUNT(AQ30:AQ32)=0,"",SUM(AQ30:AQ32))</f>
        <v>871.4</v>
      </c>
      <c r="AR33" s="167">
        <f t="shared" si="201"/>
        <v>871.4</v>
      </c>
      <c r="AS33" s="167">
        <f t="shared" si="201"/>
        <v>0</v>
      </c>
      <c r="AT33" s="329">
        <f t="shared" si="150"/>
        <v>0</v>
      </c>
      <c r="AU33" s="328">
        <f t="shared" ref="AU33:AW33" si="202">IF(COUNT(AU30:AU32)=0,"",SUM(AU30:AU32))</f>
        <v>89784.2</v>
      </c>
      <c r="AV33" s="167">
        <f t="shared" si="202"/>
        <v>89784.2</v>
      </c>
      <c r="AW33" s="167">
        <f t="shared" si="202"/>
        <v>0</v>
      </c>
      <c r="AX33" s="329">
        <f t="shared" si="151"/>
        <v>0</v>
      </c>
      <c r="AY33" s="330">
        <f t="shared" ref="AY33:BA33" si="203">IF(COUNT(AY30:AY32)=0,"",SUM(AY30:AY32))</f>
        <v>543783.23699999985</v>
      </c>
      <c r="AZ33" s="166">
        <f t="shared" si="203"/>
        <v>522975.16899999976</v>
      </c>
      <c r="BA33" s="166">
        <f t="shared" si="203"/>
        <v>19236.774000000005</v>
      </c>
      <c r="BB33" s="329">
        <f t="shared" si="153"/>
        <v>3.5375812807558117E-2</v>
      </c>
      <c r="BE33" s="448"/>
      <c r="BF33" s="132" t="s">
        <v>20</v>
      </c>
      <c r="BG33" s="328">
        <f t="shared" ref="BG33:BI33" si="204">IF(COUNT(BG30:BG32)=0,"",SUM(BG30:BG32))</f>
        <v>1964120.7239999981</v>
      </c>
      <c r="BH33" s="167">
        <f t="shared" si="204"/>
        <v>1883640.5359999998</v>
      </c>
      <c r="BI33" s="167">
        <f t="shared" si="204"/>
        <v>74620.737000000037</v>
      </c>
      <c r="BJ33" s="329">
        <f t="shared" si="155"/>
        <v>3.7991929970593863E-2</v>
      </c>
      <c r="BK33" s="328">
        <f t="shared" ref="BK33:BM33" si="205">IF(COUNT(BK30:BK32)=0,"",SUM(BK30:BK32))</f>
        <v>0</v>
      </c>
      <c r="BL33" s="167">
        <f t="shared" si="205"/>
        <v>0</v>
      </c>
      <c r="BM33" s="167">
        <f t="shared" si="205"/>
        <v>0</v>
      </c>
      <c r="BN33" s="329">
        <f t="shared" si="157"/>
        <v>0</v>
      </c>
      <c r="BO33" s="328">
        <f t="shared" ref="BO33:BQ33" si="206">IF(COUNT(BO30:BO32)=0,"",SUM(BO30:BO32))</f>
        <v>0</v>
      </c>
      <c r="BP33" s="167">
        <f t="shared" si="206"/>
        <v>0</v>
      </c>
      <c r="BQ33" s="167">
        <f t="shared" si="206"/>
        <v>0</v>
      </c>
      <c r="BR33" s="329">
        <f t="shared" si="159"/>
        <v>0</v>
      </c>
      <c r="BS33" s="328">
        <f t="shared" ref="BS33:BU33" si="207">IF(COUNT(BS30:BS32)=0,"",SUM(BS30:BS32))</f>
        <v>66530.857499999998</v>
      </c>
      <c r="BT33" s="167">
        <f t="shared" si="207"/>
        <v>66530.857499999998</v>
      </c>
      <c r="BU33" s="167">
        <f t="shared" si="207"/>
        <v>0</v>
      </c>
      <c r="BV33" s="329">
        <f t="shared" si="161"/>
        <v>0</v>
      </c>
      <c r="BW33" s="328">
        <f t="shared" ref="BW33:BY33" si="208">IF(COUNT(BW30:BW32)=0,"",SUM(BW30:BW32))</f>
        <v>346937.62785000005</v>
      </c>
      <c r="BX33" s="167">
        <f t="shared" si="208"/>
        <v>346937.62785000005</v>
      </c>
      <c r="BY33" s="167">
        <f t="shared" si="208"/>
        <v>0</v>
      </c>
      <c r="BZ33" s="329">
        <f t="shared" si="163"/>
        <v>0</v>
      </c>
      <c r="CA33" s="330">
        <f t="shared" ref="CA33:CC33" si="209">IF(COUNT(CA30:CA32)=0,"",SUM(CA30:CA32))</f>
        <v>2377589.2093499983</v>
      </c>
      <c r="CB33" s="166">
        <f t="shared" si="209"/>
        <v>2297109.0213500001</v>
      </c>
      <c r="CC33" s="166">
        <f t="shared" si="209"/>
        <v>74620.737000000037</v>
      </c>
      <c r="CD33" s="329">
        <f t="shared" si="165"/>
        <v>3.1385041918322115E-2</v>
      </c>
    </row>
    <row r="34" spans="1:82">
      <c r="A34" s="448"/>
      <c r="B34" s="129" t="s">
        <v>21</v>
      </c>
      <c r="C34" s="170">
        <v>419217.99199999927</v>
      </c>
      <c r="D34" s="171">
        <v>406160.38799999899</v>
      </c>
      <c r="E34" s="171">
        <v>11890.720999999996</v>
      </c>
      <c r="F34" s="331">
        <f t="shared" si="140"/>
        <v>2.8364052180279552E-2</v>
      </c>
      <c r="G34" s="170">
        <v>0</v>
      </c>
      <c r="H34" s="171">
        <v>0</v>
      </c>
      <c r="I34" s="171">
        <v>0</v>
      </c>
      <c r="J34" s="331">
        <f t="shared" si="141"/>
        <v>0</v>
      </c>
      <c r="K34" s="332">
        <v>0</v>
      </c>
      <c r="L34" s="333">
        <v>0</v>
      </c>
      <c r="M34" s="333">
        <v>0</v>
      </c>
      <c r="N34" s="331">
        <f t="shared" si="142"/>
        <v>0</v>
      </c>
      <c r="O34" s="170">
        <v>12776.998250000001</v>
      </c>
      <c r="P34" s="171">
        <v>12776.998250000001</v>
      </c>
      <c r="Q34" s="171">
        <v>0</v>
      </c>
      <c r="R34" s="331">
        <f t="shared" si="143"/>
        <v>0</v>
      </c>
      <c r="S34" s="170">
        <v>106708.4515</v>
      </c>
      <c r="T34" s="171">
        <v>106708.4515</v>
      </c>
      <c r="U34" s="171">
        <v>0</v>
      </c>
      <c r="V34" s="331">
        <f t="shared" si="144"/>
        <v>0</v>
      </c>
      <c r="W34" s="334">
        <f t="shared" ref="W34:Y36" si="210">IF(COUNT(C34,G34,K34,O34,S34)&lt;5,"",SUM(C34,G34,K34,O34,S34))</f>
        <v>538703.4417499993</v>
      </c>
      <c r="X34" s="174">
        <f t="shared" si="210"/>
        <v>525645.83774999902</v>
      </c>
      <c r="Y34" s="174">
        <f t="shared" si="210"/>
        <v>11890.720999999996</v>
      </c>
      <c r="Z34" s="331">
        <f t="shared" si="146"/>
        <v>2.2072851365813669E-2</v>
      </c>
      <c r="AC34" s="448"/>
      <c r="AD34" s="129" t="s">
        <v>21</v>
      </c>
      <c r="AE34" s="170">
        <v>133574.47999999986</v>
      </c>
      <c r="AF34" s="171">
        <v>127266.46599999985</v>
      </c>
      <c r="AG34" s="171">
        <v>5919.1279999999997</v>
      </c>
      <c r="AH34" s="331">
        <f t="shared" si="147"/>
        <v>4.4313314938602084E-2</v>
      </c>
      <c r="AI34" s="170">
        <v>0</v>
      </c>
      <c r="AJ34" s="171">
        <v>0</v>
      </c>
      <c r="AK34" s="171">
        <v>0</v>
      </c>
      <c r="AL34" s="331">
        <f t="shared" si="148"/>
        <v>0</v>
      </c>
      <c r="AM34" s="170">
        <v>0</v>
      </c>
      <c r="AN34" s="171">
        <v>0</v>
      </c>
      <c r="AO34" s="171">
        <v>0</v>
      </c>
      <c r="AP34" s="331">
        <f t="shared" si="149"/>
        <v>0</v>
      </c>
      <c r="AQ34" s="170">
        <v>538.1</v>
      </c>
      <c r="AR34" s="171">
        <v>538.1</v>
      </c>
      <c r="AS34" s="171">
        <v>0</v>
      </c>
      <c r="AT34" s="331">
        <f t="shared" si="150"/>
        <v>0</v>
      </c>
      <c r="AU34" s="170">
        <v>24176.799999999999</v>
      </c>
      <c r="AV34" s="171">
        <v>24176.799999999999</v>
      </c>
      <c r="AW34" s="171">
        <v>0</v>
      </c>
      <c r="AX34" s="331">
        <f t="shared" si="151"/>
        <v>0</v>
      </c>
      <c r="AY34" s="334">
        <f t="shared" ref="AY34:BA36" si="211">IF(COUNT(AE34,AI34,AM34,AQ34,AU34)&lt;5,"",SUM(AE34,AI34,AM34,AQ34,AU34))</f>
        <v>158289.37999999986</v>
      </c>
      <c r="AZ34" s="174">
        <f t="shared" si="211"/>
        <v>151981.36599999986</v>
      </c>
      <c r="BA34" s="174">
        <f t="shared" si="211"/>
        <v>5919.1279999999997</v>
      </c>
      <c r="BB34" s="331">
        <f t="shared" si="153"/>
        <v>3.7394346986512964E-2</v>
      </c>
      <c r="BE34" s="448"/>
      <c r="BF34" s="129" t="s">
        <v>21</v>
      </c>
      <c r="BG34" s="335">
        <f t="shared" ref="BG34:BI36" si="212">IF(COUNT(C34, AE34)&lt;2, "", C34+AE34)</f>
        <v>552792.47199999914</v>
      </c>
      <c r="BH34" s="336">
        <f t="shared" si="212"/>
        <v>533426.85399999889</v>
      </c>
      <c r="BI34" s="336">
        <f t="shared" si="212"/>
        <v>17809.848999999995</v>
      </c>
      <c r="BJ34" s="331">
        <f t="shared" si="155"/>
        <v>3.2217965877075157E-2</v>
      </c>
      <c r="BK34" s="335">
        <f t="shared" ref="BK34:BM36" si="213">IF(COUNT(G34, AI34)&lt;2, "", G34+AI34)</f>
        <v>0</v>
      </c>
      <c r="BL34" s="336">
        <f t="shared" si="213"/>
        <v>0</v>
      </c>
      <c r="BM34" s="336">
        <f t="shared" si="213"/>
        <v>0</v>
      </c>
      <c r="BN34" s="331">
        <f t="shared" si="157"/>
        <v>0</v>
      </c>
      <c r="BO34" s="335">
        <f t="shared" ref="BO34:BQ36" si="214">IF(COUNT(K34, AM34)&lt;2, "", K34+AM34)</f>
        <v>0</v>
      </c>
      <c r="BP34" s="336">
        <f t="shared" si="214"/>
        <v>0</v>
      </c>
      <c r="BQ34" s="336">
        <f t="shared" si="214"/>
        <v>0</v>
      </c>
      <c r="BR34" s="331">
        <f t="shared" si="159"/>
        <v>0</v>
      </c>
      <c r="BS34" s="335">
        <f t="shared" ref="BS34:BU36" si="215">IF(COUNT(O34, AQ34)&lt;2, "", O34+AQ34)</f>
        <v>13315.098250000001</v>
      </c>
      <c r="BT34" s="336">
        <f t="shared" si="215"/>
        <v>13315.098250000001</v>
      </c>
      <c r="BU34" s="336">
        <f t="shared" si="215"/>
        <v>0</v>
      </c>
      <c r="BV34" s="331">
        <f t="shared" si="161"/>
        <v>0</v>
      </c>
      <c r="BW34" s="335">
        <f t="shared" ref="BW34:BY36" si="216">IF(COUNT(S34, AU34)&lt;2, "", S34+AU34)</f>
        <v>130885.2515</v>
      </c>
      <c r="BX34" s="336">
        <f t="shared" si="216"/>
        <v>130885.2515</v>
      </c>
      <c r="BY34" s="336">
        <f t="shared" si="216"/>
        <v>0</v>
      </c>
      <c r="BZ34" s="331">
        <f t="shared" si="163"/>
        <v>0</v>
      </c>
      <c r="CA34" s="334">
        <f t="shared" ref="CA34:CC36" si="217">IF(COUNT(BG34,BK34,BO34,BS34,BW34)&lt;5,"",SUM(BG34,BK34,BO34,BS34,BW34))</f>
        <v>696992.82174999919</v>
      </c>
      <c r="CB34" s="174">
        <f t="shared" si="217"/>
        <v>677627.20374999894</v>
      </c>
      <c r="CC34" s="174">
        <f t="shared" si="217"/>
        <v>17809.848999999995</v>
      </c>
      <c r="CD34" s="331">
        <f t="shared" si="165"/>
        <v>2.5552413804324828E-2</v>
      </c>
    </row>
    <row r="35" spans="1:82">
      <c r="A35" s="448"/>
      <c r="B35" s="130" t="s">
        <v>22</v>
      </c>
      <c r="C35" s="149">
        <v>455887.27799999941</v>
      </c>
      <c r="D35" s="150">
        <v>442079.03699999989</v>
      </c>
      <c r="E35" s="150">
        <v>12855.804999999993</v>
      </c>
      <c r="F35" s="316">
        <f t="shared" si="140"/>
        <v>2.8199525673098538E-2</v>
      </c>
      <c r="G35" s="149">
        <v>0</v>
      </c>
      <c r="H35" s="150">
        <v>0</v>
      </c>
      <c r="I35" s="150">
        <v>0</v>
      </c>
      <c r="J35" s="316">
        <f t="shared" si="141"/>
        <v>0</v>
      </c>
      <c r="K35" s="317">
        <v>0</v>
      </c>
      <c r="L35" s="318">
        <v>0</v>
      </c>
      <c r="M35" s="318">
        <v>0</v>
      </c>
      <c r="N35" s="316">
        <f t="shared" si="142"/>
        <v>0</v>
      </c>
      <c r="O35" s="149">
        <v>39981.163249999998</v>
      </c>
      <c r="P35" s="150">
        <v>39981.163249999998</v>
      </c>
      <c r="Q35" s="150">
        <v>0</v>
      </c>
      <c r="R35" s="316">
        <f t="shared" si="143"/>
        <v>0</v>
      </c>
      <c r="S35" s="149">
        <v>103735.01275000002</v>
      </c>
      <c r="T35" s="150">
        <v>103735.01275000002</v>
      </c>
      <c r="U35" s="150">
        <v>0</v>
      </c>
      <c r="V35" s="316">
        <f t="shared" si="144"/>
        <v>0</v>
      </c>
      <c r="W35" s="319">
        <f t="shared" si="210"/>
        <v>599603.45399999944</v>
      </c>
      <c r="X35" s="153">
        <f t="shared" si="210"/>
        <v>585795.21299999987</v>
      </c>
      <c r="Y35" s="153">
        <f t="shared" si="210"/>
        <v>12855.804999999993</v>
      </c>
      <c r="Z35" s="316">
        <f t="shared" si="146"/>
        <v>2.1440511915396681E-2</v>
      </c>
      <c r="AC35" s="448"/>
      <c r="AD35" s="130" t="s">
        <v>22</v>
      </c>
      <c r="AE35" s="149">
        <v>144738.81999999966</v>
      </c>
      <c r="AF35" s="150">
        <v>139895.23899999977</v>
      </c>
      <c r="AG35" s="150">
        <v>4488.4170000000013</v>
      </c>
      <c r="AH35" s="316">
        <f t="shared" si="147"/>
        <v>3.1010457318914247E-2</v>
      </c>
      <c r="AI35" s="149">
        <v>0</v>
      </c>
      <c r="AJ35" s="150">
        <v>0</v>
      </c>
      <c r="AK35" s="150">
        <v>0</v>
      </c>
      <c r="AL35" s="316">
        <f t="shared" si="148"/>
        <v>0</v>
      </c>
      <c r="AM35" s="149">
        <v>0</v>
      </c>
      <c r="AN35" s="150">
        <v>0</v>
      </c>
      <c r="AO35" s="150">
        <v>0</v>
      </c>
      <c r="AP35" s="316">
        <f t="shared" si="149"/>
        <v>0</v>
      </c>
      <c r="AQ35" s="149">
        <v>1055.5999999999999</v>
      </c>
      <c r="AR35" s="150">
        <v>1055.5999999999999</v>
      </c>
      <c r="AS35" s="150">
        <v>0</v>
      </c>
      <c r="AT35" s="316">
        <f t="shared" si="150"/>
        <v>0</v>
      </c>
      <c r="AU35" s="149">
        <v>32815.4</v>
      </c>
      <c r="AV35" s="150">
        <v>32815.4</v>
      </c>
      <c r="AW35" s="150">
        <v>0</v>
      </c>
      <c r="AX35" s="316">
        <f t="shared" si="151"/>
        <v>0</v>
      </c>
      <c r="AY35" s="319">
        <f t="shared" si="211"/>
        <v>178609.81999999966</v>
      </c>
      <c r="AZ35" s="153">
        <f t="shared" si="211"/>
        <v>173766.23899999977</v>
      </c>
      <c r="BA35" s="153">
        <f t="shared" si="211"/>
        <v>4488.4170000000013</v>
      </c>
      <c r="BB35" s="316">
        <f t="shared" si="153"/>
        <v>2.5129732508548577E-2</v>
      </c>
      <c r="BE35" s="448"/>
      <c r="BF35" s="130" t="s">
        <v>22</v>
      </c>
      <c r="BG35" s="320">
        <f t="shared" si="212"/>
        <v>600626.09799999907</v>
      </c>
      <c r="BH35" s="321">
        <f t="shared" si="212"/>
        <v>581974.27599999961</v>
      </c>
      <c r="BI35" s="321">
        <f t="shared" si="212"/>
        <v>17344.221999999994</v>
      </c>
      <c r="BJ35" s="316">
        <f t="shared" si="155"/>
        <v>2.8876903713897596E-2</v>
      </c>
      <c r="BK35" s="320">
        <f t="shared" si="213"/>
        <v>0</v>
      </c>
      <c r="BL35" s="321">
        <f t="shared" si="213"/>
        <v>0</v>
      </c>
      <c r="BM35" s="321">
        <f t="shared" si="213"/>
        <v>0</v>
      </c>
      <c r="BN35" s="316">
        <f t="shared" si="157"/>
        <v>0</v>
      </c>
      <c r="BO35" s="320">
        <f t="shared" si="214"/>
        <v>0</v>
      </c>
      <c r="BP35" s="321">
        <f t="shared" si="214"/>
        <v>0</v>
      </c>
      <c r="BQ35" s="321">
        <f t="shared" si="214"/>
        <v>0</v>
      </c>
      <c r="BR35" s="316">
        <f t="shared" si="159"/>
        <v>0</v>
      </c>
      <c r="BS35" s="320">
        <f t="shared" si="215"/>
        <v>41036.763249999996</v>
      </c>
      <c r="BT35" s="321">
        <f t="shared" si="215"/>
        <v>41036.763249999996</v>
      </c>
      <c r="BU35" s="321">
        <f t="shared" si="215"/>
        <v>0</v>
      </c>
      <c r="BV35" s="316">
        <f t="shared" si="161"/>
        <v>0</v>
      </c>
      <c r="BW35" s="320">
        <f t="shared" si="216"/>
        <v>136550.41275000002</v>
      </c>
      <c r="BX35" s="321">
        <f t="shared" si="216"/>
        <v>136550.41275000002</v>
      </c>
      <c r="BY35" s="321">
        <f t="shared" si="216"/>
        <v>0</v>
      </c>
      <c r="BZ35" s="316">
        <f t="shared" si="163"/>
        <v>0</v>
      </c>
      <c r="CA35" s="319">
        <f t="shared" si="217"/>
        <v>778213.27399999904</v>
      </c>
      <c r="CB35" s="153">
        <f t="shared" si="217"/>
        <v>759561.45199999958</v>
      </c>
      <c r="CC35" s="153">
        <f t="shared" si="217"/>
        <v>17344.221999999994</v>
      </c>
      <c r="CD35" s="316">
        <f t="shared" si="165"/>
        <v>2.2287234848682388E-2</v>
      </c>
    </row>
    <row r="36" spans="1:82">
      <c r="A36" s="448"/>
      <c r="B36" s="131" t="s">
        <v>23</v>
      </c>
      <c r="C36" s="156">
        <v>630114.69600000081</v>
      </c>
      <c r="D36" s="157">
        <v>594154.58600000036</v>
      </c>
      <c r="E36" s="157">
        <v>33939.866000000031</v>
      </c>
      <c r="F36" s="322">
        <f t="shared" si="140"/>
        <v>5.3862997031257923E-2</v>
      </c>
      <c r="G36" s="156">
        <v>0</v>
      </c>
      <c r="H36" s="157">
        <v>0</v>
      </c>
      <c r="I36" s="157">
        <v>0</v>
      </c>
      <c r="J36" s="322">
        <f t="shared" si="141"/>
        <v>0</v>
      </c>
      <c r="K36" s="323">
        <v>0</v>
      </c>
      <c r="L36" s="324">
        <v>0</v>
      </c>
      <c r="M36" s="324">
        <v>0</v>
      </c>
      <c r="N36" s="322">
        <f t="shared" si="142"/>
        <v>0</v>
      </c>
      <c r="O36" s="156">
        <v>64635.292999999998</v>
      </c>
      <c r="P36" s="157">
        <v>64635.292999999998</v>
      </c>
      <c r="Q36" s="157">
        <v>0</v>
      </c>
      <c r="R36" s="322">
        <f t="shared" si="143"/>
        <v>0</v>
      </c>
      <c r="S36" s="156">
        <v>85400.994750000013</v>
      </c>
      <c r="T36" s="157">
        <v>85400.994750000013</v>
      </c>
      <c r="U36" s="157">
        <v>0</v>
      </c>
      <c r="V36" s="322">
        <f t="shared" si="144"/>
        <v>0</v>
      </c>
      <c r="W36" s="325">
        <f t="shared" si="210"/>
        <v>780150.98375000083</v>
      </c>
      <c r="X36" s="160">
        <f t="shared" si="210"/>
        <v>744190.87375000026</v>
      </c>
      <c r="Y36" s="160">
        <f t="shared" si="210"/>
        <v>33939.866000000031</v>
      </c>
      <c r="Z36" s="322">
        <f t="shared" si="146"/>
        <v>4.3504227652010563E-2</v>
      </c>
      <c r="AC36" s="448"/>
      <c r="AD36" s="131" t="s">
        <v>23</v>
      </c>
      <c r="AE36" s="156">
        <v>194346.90900000048</v>
      </c>
      <c r="AF36" s="157">
        <v>185387.96100000027</v>
      </c>
      <c r="AG36" s="157">
        <v>8154.4079999999967</v>
      </c>
      <c r="AH36" s="322">
        <f t="shared" si="147"/>
        <v>4.1958002017927522E-2</v>
      </c>
      <c r="AI36" s="156">
        <v>0</v>
      </c>
      <c r="AJ36" s="157">
        <v>0</v>
      </c>
      <c r="AK36" s="157">
        <v>0</v>
      </c>
      <c r="AL36" s="322">
        <f t="shared" si="148"/>
        <v>0</v>
      </c>
      <c r="AM36" s="156">
        <v>0</v>
      </c>
      <c r="AN36" s="157">
        <v>0</v>
      </c>
      <c r="AO36" s="157">
        <v>0</v>
      </c>
      <c r="AP36" s="322">
        <f t="shared" si="149"/>
        <v>0</v>
      </c>
      <c r="AQ36" s="156">
        <v>1333.1</v>
      </c>
      <c r="AR36" s="157">
        <v>1333.1</v>
      </c>
      <c r="AS36" s="157">
        <v>0</v>
      </c>
      <c r="AT36" s="322">
        <f t="shared" si="150"/>
        <v>0</v>
      </c>
      <c r="AU36" s="156">
        <v>30802.7</v>
      </c>
      <c r="AV36" s="157">
        <v>30802.7</v>
      </c>
      <c r="AW36" s="157">
        <v>0</v>
      </c>
      <c r="AX36" s="322">
        <f t="shared" si="151"/>
        <v>0</v>
      </c>
      <c r="AY36" s="325">
        <f t="shared" si="211"/>
        <v>226482.7090000005</v>
      </c>
      <c r="AZ36" s="160">
        <f t="shared" si="211"/>
        <v>217523.76100000029</v>
      </c>
      <c r="BA36" s="160">
        <f t="shared" si="211"/>
        <v>8154.4079999999967</v>
      </c>
      <c r="BB36" s="322">
        <f t="shared" si="153"/>
        <v>3.6004549910253765E-2</v>
      </c>
      <c r="BE36" s="448"/>
      <c r="BF36" s="131" t="s">
        <v>23</v>
      </c>
      <c r="BG36" s="326">
        <f t="shared" si="212"/>
        <v>824461.60500000126</v>
      </c>
      <c r="BH36" s="327">
        <f t="shared" si="212"/>
        <v>779542.5470000006</v>
      </c>
      <c r="BI36" s="327">
        <f t="shared" si="212"/>
        <v>42094.274000000027</v>
      </c>
      <c r="BJ36" s="322">
        <f t="shared" si="155"/>
        <v>5.1056682014925317E-2</v>
      </c>
      <c r="BK36" s="326">
        <f t="shared" si="213"/>
        <v>0</v>
      </c>
      <c r="BL36" s="327">
        <f t="shared" si="213"/>
        <v>0</v>
      </c>
      <c r="BM36" s="327">
        <f t="shared" si="213"/>
        <v>0</v>
      </c>
      <c r="BN36" s="322">
        <f t="shared" si="157"/>
        <v>0</v>
      </c>
      <c r="BO36" s="326">
        <f t="shared" si="214"/>
        <v>0</v>
      </c>
      <c r="BP36" s="327">
        <f t="shared" si="214"/>
        <v>0</v>
      </c>
      <c r="BQ36" s="327">
        <f t="shared" si="214"/>
        <v>0</v>
      </c>
      <c r="BR36" s="322">
        <f t="shared" si="159"/>
        <v>0</v>
      </c>
      <c r="BS36" s="326">
        <f t="shared" si="215"/>
        <v>65968.392999999996</v>
      </c>
      <c r="BT36" s="327">
        <f t="shared" si="215"/>
        <v>65968.392999999996</v>
      </c>
      <c r="BU36" s="327">
        <f t="shared" si="215"/>
        <v>0</v>
      </c>
      <c r="BV36" s="322">
        <f t="shared" si="161"/>
        <v>0</v>
      </c>
      <c r="BW36" s="326">
        <f t="shared" si="216"/>
        <v>116203.69475000001</v>
      </c>
      <c r="BX36" s="327">
        <f t="shared" si="216"/>
        <v>116203.69475000001</v>
      </c>
      <c r="BY36" s="327">
        <f t="shared" si="216"/>
        <v>0</v>
      </c>
      <c r="BZ36" s="322">
        <f t="shared" si="163"/>
        <v>0</v>
      </c>
      <c r="CA36" s="325">
        <f t="shared" si="217"/>
        <v>1006633.6927500013</v>
      </c>
      <c r="CB36" s="160">
        <f t="shared" si="217"/>
        <v>961714.63475000067</v>
      </c>
      <c r="CC36" s="160">
        <f t="shared" si="217"/>
        <v>42094.274000000027</v>
      </c>
      <c r="CD36" s="322">
        <f t="shared" si="165"/>
        <v>4.1816873708055181E-2</v>
      </c>
    </row>
    <row r="37" spans="1:82">
      <c r="A37" s="448"/>
      <c r="B37" s="132" t="s">
        <v>24</v>
      </c>
      <c r="C37" s="328">
        <f t="shared" ref="C37:E37" si="218">IF(COUNT(C34:C36)=0,"",SUM(C34:C36))</f>
        <v>1505219.9659999995</v>
      </c>
      <c r="D37" s="167">
        <f t="shared" si="218"/>
        <v>1442394.0109999992</v>
      </c>
      <c r="E37" s="167">
        <f t="shared" si="218"/>
        <v>58686.392000000022</v>
      </c>
      <c r="F37" s="329">
        <f t="shared" si="140"/>
        <v>3.8988581951881998E-2</v>
      </c>
      <c r="G37" s="328">
        <f t="shared" ref="G37:I37" si="219">IF(COUNT(G34:G36)=0,"",SUM(G34:G36))</f>
        <v>0</v>
      </c>
      <c r="H37" s="167">
        <f t="shared" si="219"/>
        <v>0</v>
      </c>
      <c r="I37" s="167">
        <f t="shared" si="219"/>
        <v>0</v>
      </c>
      <c r="J37" s="329">
        <f t="shared" si="141"/>
        <v>0</v>
      </c>
      <c r="K37" s="328">
        <f t="shared" ref="K37:M37" si="220">IF(COUNT(K34:K36)=0,"",SUM(K34:K36))</f>
        <v>0</v>
      </c>
      <c r="L37" s="167">
        <f t="shared" si="220"/>
        <v>0</v>
      </c>
      <c r="M37" s="167">
        <f t="shared" si="220"/>
        <v>0</v>
      </c>
      <c r="N37" s="329">
        <f t="shared" si="142"/>
        <v>0</v>
      </c>
      <c r="O37" s="328">
        <f t="shared" ref="O37:Q37" si="221">IF(COUNT(O34:O36)=0,"",SUM(O34:O36))</f>
        <v>117393.45449999999</v>
      </c>
      <c r="P37" s="167">
        <f t="shared" si="221"/>
        <v>117393.45449999999</v>
      </c>
      <c r="Q37" s="167">
        <f t="shared" si="221"/>
        <v>0</v>
      </c>
      <c r="R37" s="329">
        <f t="shared" si="143"/>
        <v>0</v>
      </c>
      <c r="S37" s="328">
        <f t="shared" ref="S37:U37" si="222">IF(COUNT(S34:S36)=0,"",SUM(S34:S36))</f>
        <v>295844.45900000003</v>
      </c>
      <c r="T37" s="167">
        <f t="shared" si="222"/>
        <v>295844.45900000003</v>
      </c>
      <c r="U37" s="167">
        <f t="shared" si="222"/>
        <v>0</v>
      </c>
      <c r="V37" s="329">
        <f t="shared" si="144"/>
        <v>0</v>
      </c>
      <c r="W37" s="330">
        <f t="shared" ref="W37:Y37" si="223">IF(COUNT(W34:W36)=0,"",SUM(W34:W36))</f>
        <v>1918457.8794999996</v>
      </c>
      <c r="X37" s="166">
        <f t="shared" si="223"/>
        <v>1855631.9244999993</v>
      </c>
      <c r="Y37" s="166">
        <f t="shared" si="223"/>
        <v>58686.392000000022</v>
      </c>
      <c r="Z37" s="329">
        <f t="shared" si="146"/>
        <v>3.0590399000730333E-2</v>
      </c>
      <c r="AC37" s="448"/>
      <c r="AD37" s="132" t="s">
        <v>24</v>
      </c>
      <c r="AE37" s="328">
        <f t="shared" ref="AE37:AG37" si="224">IF(COUNT(AE34:AE36)=0,"",SUM(AE34:AE36))</f>
        <v>472660.20900000003</v>
      </c>
      <c r="AF37" s="167">
        <f t="shared" si="224"/>
        <v>452549.66599999985</v>
      </c>
      <c r="AG37" s="167">
        <f t="shared" si="224"/>
        <v>18561.952999999998</v>
      </c>
      <c r="AH37" s="329">
        <f t="shared" si="147"/>
        <v>3.9271241044959632E-2</v>
      </c>
      <c r="AI37" s="328">
        <f t="shared" ref="AI37:AK37" si="225">IF(COUNT(AI34:AI36)=0,"",SUM(AI34:AI36))</f>
        <v>0</v>
      </c>
      <c r="AJ37" s="167">
        <f t="shared" si="225"/>
        <v>0</v>
      </c>
      <c r="AK37" s="167">
        <f t="shared" si="225"/>
        <v>0</v>
      </c>
      <c r="AL37" s="329">
        <f t="shared" si="148"/>
        <v>0</v>
      </c>
      <c r="AM37" s="328">
        <f t="shared" ref="AM37:AO37" si="226">IF(COUNT(AM34:AM36)=0,"",SUM(AM34:AM36))</f>
        <v>0</v>
      </c>
      <c r="AN37" s="167">
        <f t="shared" si="226"/>
        <v>0</v>
      </c>
      <c r="AO37" s="167">
        <f t="shared" si="226"/>
        <v>0</v>
      </c>
      <c r="AP37" s="329">
        <f t="shared" si="149"/>
        <v>0</v>
      </c>
      <c r="AQ37" s="328">
        <f t="shared" ref="AQ37:AS37" si="227">IF(COUNT(AQ34:AQ36)=0,"",SUM(AQ34:AQ36))</f>
        <v>2926.7999999999997</v>
      </c>
      <c r="AR37" s="167">
        <f t="shared" si="227"/>
        <v>2926.7999999999997</v>
      </c>
      <c r="AS37" s="167">
        <f t="shared" si="227"/>
        <v>0</v>
      </c>
      <c r="AT37" s="329">
        <f t="shared" si="150"/>
        <v>0</v>
      </c>
      <c r="AU37" s="328">
        <f t="shared" ref="AU37:AW37" si="228">IF(COUNT(AU34:AU36)=0,"",SUM(AU34:AU36))</f>
        <v>87794.9</v>
      </c>
      <c r="AV37" s="167">
        <f t="shared" si="228"/>
        <v>87794.9</v>
      </c>
      <c r="AW37" s="167">
        <f t="shared" si="228"/>
        <v>0</v>
      </c>
      <c r="AX37" s="329">
        <f t="shared" si="151"/>
        <v>0</v>
      </c>
      <c r="AY37" s="330">
        <f t="shared" ref="AY37:BA37" si="229">IF(COUNT(AY34:AY36)=0,"",SUM(AY34:AY36))</f>
        <v>563381.90899999999</v>
      </c>
      <c r="AZ37" s="166">
        <f t="shared" si="229"/>
        <v>543271.36599999992</v>
      </c>
      <c r="BA37" s="166">
        <f t="shared" si="229"/>
        <v>18561.952999999998</v>
      </c>
      <c r="BB37" s="329">
        <f t="shared" si="153"/>
        <v>3.2947371407341372E-2</v>
      </c>
      <c r="BE37" s="448"/>
      <c r="BF37" s="132" t="s">
        <v>24</v>
      </c>
      <c r="BG37" s="328">
        <f t="shared" ref="BG37:BI37" si="230">IF(COUNT(BG34:BG36)=0,"",SUM(BG34:BG36))</f>
        <v>1977880.1749999993</v>
      </c>
      <c r="BH37" s="167">
        <f t="shared" si="230"/>
        <v>1894943.6769999992</v>
      </c>
      <c r="BI37" s="167">
        <f t="shared" si="230"/>
        <v>77248.345000000016</v>
      </c>
      <c r="BJ37" s="329">
        <f t="shared" si="155"/>
        <v>3.9056129879050959E-2</v>
      </c>
      <c r="BK37" s="328">
        <f t="shared" ref="BK37:BM37" si="231">IF(COUNT(BK34:BK36)=0,"",SUM(BK34:BK36))</f>
        <v>0</v>
      </c>
      <c r="BL37" s="167">
        <f t="shared" si="231"/>
        <v>0</v>
      </c>
      <c r="BM37" s="167">
        <f t="shared" si="231"/>
        <v>0</v>
      </c>
      <c r="BN37" s="329">
        <f t="shared" si="157"/>
        <v>0</v>
      </c>
      <c r="BO37" s="328">
        <f t="shared" ref="BO37:BQ37" si="232">IF(COUNT(BO34:BO36)=0,"",SUM(BO34:BO36))</f>
        <v>0</v>
      </c>
      <c r="BP37" s="167">
        <f t="shared" si="232"/>
        <v>0</v>
      </c>
      <c r="BQ37" s="167">
        <f t="shared" si="232"/>
        <v>0</v>
      </c>
      <c r="BR37" s="329">
        <f t="shared" si="159"/>
        <v>0</v>
      </c>
      <c r="BS37" s="328">
        <f t="shared" ref="BS37:BU37" si="233">IF(COUNT(BS34:BS36)=0,"",SUM(BS34:BS36))</f>
        <v>120320.2545</v>
      </c>
      <c r="BT37" s="167">
        <f t="shared" si="233"/>
        <v>120320.2545</v>
      </c>
      <c r="BU37" s="167">
        <f t="shared" si="233"/>
        <v>0</v>
      </c>
      <c r="BV37" s="329">
        <f t="shared" si="161"/>
        <v>0</v>
      </c>
      <c r="BW37" s="328">
        <f t="shared" ref="BW37:BY37" si="234">IF(COUNT(BW34:BW36)=0,"",SUM(BW34:BW36))</f>
        <v>383639.35900000005</v>
      </c>
      <c r="BX37" s="167">
        <f t="shared" si="234"/>
        <v>383639.35900000005</v>
      </c>
      <c r="BY37" s="167">
        <f t="shared" si="234"/>
        <v>0</v>
      </c>
      <c r="BZ37" s="329">
        <f t="shared" si="163"/>
        <v>0</v>
      </c>
      <c r="CA37" s="330">
        <f t="shared" ref="CA37:CC37" si="235">IF(COUNT(CA34:CA36)=0,"",SUM(CA34:CA36))</f>
        <v>2481839.7884999998</v>
      </c>
      <c r="CB37" s="166">
        <f t="shared" si="235"/>
        <v>2398903.2904999992</v>
      </c>
      <c r="CC37" s="166">
        <f t="shared" si="235"/>
        <v>77248.345000000016</v>
      </c>
      <c r="CD37" s="329">
        <f t="shared" si="165"/>
        <v>3.112543579885476E-2</v>
      </c>
    </row>
    <row r="38" spans="1:82">
      <c r="A38" s="448"/>
      <c r="B38" s="129" t="s">
        <v>25</v>
      </c>
      <c r="C38" s="170">
        <v>793982.14099999901</v>
      </c>
      <c r="D38" s="171">
        <v>717172.16100000113</v>
      </c>
      <c r="E38" s="171">
        <v>73355.425999999919</v>
      </c>
      <c r="F38" s="331">
        <f t="shared" si="140"/>
        <v>9.2389264458279566E-2</v>
      </c>
      <c r="G38" s="170">
        <v>0</v>
      </c>
      <c r="H38" s="171">
        <v>0</v>
      </c>
      <c r="I38" s="171">
        <v>0</v>
      </c>
      <c r="J38" s="331">
        <f t="shared" si="141"/>
        <v>0</v>
      </c>
      <c r="K38" s="332">
        <v>0</v>
      </c>
      <c r="L38" s="333">
        <v>0</v>
      </c>
      <c r="M38" s="333">
        <v>0</v>
      </c>
      <c r="N38" s="331">
        <f t="shared" si="142"/>
        <v>0</v>
      </c>
      <c r="O38" s="170">
        <v>92405.931999999986</v>
      </c>
      <c r="P38" s="171">
        <v>92405.931999999986</v>
      </c>
      <c r="Q38" s="171">
        <v>0</v>
      </c>
      <c r="R38" s="331">
        <f t="shared" si="143"/>
        <v>0</v>
      </c>
      <c r="S38" s="170">
        <v>75895.681250000009</v>
      </c>
      <c r="T38" s="171">
        <v>75895.681250000009</v>
      </c>
      <c r="U38" s="171">
        <v>0</v>
      </c>
      <c r="V38" s="331">
        <f t="shared" si="144"/>
        <v>0</v>
      </c>
      <c r="W38" s="334">
        <f t="shared" ref="W38:Y40" si="236">IF(COUNT(C38,G38,K38,O38,S38)&lt;5,"",SUM(C38,G38,K38,O38,S38))</f>
        <v>962283.75424999907</v>
      </c>
      <c r="X38" s="174">
        <f t="shared" si="236"/>
        <v>885473.77425000118</v>
      </c>
      <c r="Y38" s="174">
        <f t="shared" si="236"/>
        <v>73355.425999999919</v>
      </c>
      <c r="Z38" s="331">
        <f t="shared" si="146"/>
        <v>7.6230556398796223E-2</v>
      </c>
      <c r="AC38" s="448"/>
      <c r="AD38" s="129" t="s">
        <v>25</v>
      </c>
      <c r="AE38" s="170">
        <v>273877.23100000003</v>
      </c>
      <c r="AF38" s="171">
        <v>232620.47100000043</v>
      </c>
      <c r="AG38" s="171">
        <v>39904.007000000034</v>
      </c>
      <c r="AH38" s="331">
        <f t="shared" si="147"/>
        <v>0.14570034483808561</v>
      </c>
      <c r="AI38" s="170">
        <v>0</v>
      </c>
      <c r="AJ38" s="171">
        <v>0</v>
      </c>
      <c r="AK38" s="171">
        <v>0</v>
      </c>
      <c r="AL38" s="331">
        <f t="shared" si="148"/>
        <v>0</v>
      </c>
      <c r="AM38" s="170">
        <v>0</v>
      </c>
      <c r="AN38" s="171">
        <v>0</v>
      </c>
      <c r="AO38" s="171">
        <v>0</v>
      </c>
      <c r="AP38" s="331">
        <f t="shared" si="149"/>
        <v>0</v>
      </c>
      <c r="AQ38" s="170">
        <v>707.9</v>
      </c>
      <c r="AR38" s="171">
        <v>707.9</v>
      </c>
      <c r="AS38" s="171">
        <v>0</v>
      </c>
      <c r="AT38" s="331">
        <f t="shared" si="150"/>
        <v>0</v>
      </c>
      <c r="AU38" s="170">
        <v>16869.400000000001</v>
      </c>
      <c r="AV38" s="171">
        <v>16869.400000000001</v>
      </c>
      <c r="AW38" s="171">
        <v>0</v>
      </c>
      <c r="AX38" s="331">
        <f t="shared" si="151"/>
        <v>0</v>
      </c>
      <c r="AY38" s="334">
        <f t="shared" ref="AY38:BA40" si="237">IF(COUNT(AE38,AI38,AM38,AQ38,AU38)&lt;5,"",SUM(AE38,AI38,AM38,AQ38,AU38))</f>
        <v>291454.53100000008</v>
      </c>
      <c r="AZ38" s="174">
        <f t="shared" si="237"/>
        <v>250197.77100000042</v>
      </c>
      <c r="BA38" s="174">
        <f t="shared" si="237"/>
        <v>39904.007000000034</v>
      </c>
      <c r="BB38" s="331">
        <f t="shared" si="153"/>
        <v>0.13691331839339299</v>
      </c>
      <c r="BE38" s="448"/>
      <c r="BF38" s="129" t="s">
        <v>25</v>
      </c>
      <c r="BG38" s="335">
        <f t="shared" ref="BG38:BI40" si="238">IF(COUNT(C38, AE38)&lt;2, "", C38+AE38)</f>
        <v>1067859.371999999</v>
      </c>
      <c r="BH38" s="336">
        <f t="shared" si="238"/>
        <v>949792.63200000161</v>
      </c>
      <c r="BI38" s="336">
        <f t="shared" si="238"/>
        <v>113259.43299999996</v>
      </c>
      <c r="BJ38" s="331">
        <f t="shared" si="155"/>
        <v>0.10606212388048421</v>
      </c>
      <c r="BK38" s="335">
        <f t="shared" ref="BK38:BM40" si="239">IF(COUNT(G38, AI38)&lt;2, "", G38+AI38)</f>
        <v>0</v>
      </c>
      <c r="BL38" s="336">
        <f t="shared" si="239"/>
        <v>0</v>
      </c>
      <c r="BM38" s="336">
        <f t="shared" si="239"/>
        <v>0</v>
      </c>
      <c r="BN38" s="331">
        <f t="shared" si="157"/>
        <v>0</v>
      </c>
      <c r="BO38" s="335">
        <f t="shared" ref="BO38:BQ40" si="240">IF(COUNT(K38, AM38)&lt;2, "", K38+AM38)</f>
        <v>0</v>
      </c>
      <c r="BP38" s="336">
        <f t="shared" si="240"/>
        <v>0</v>
      </c>
      <c r="BQ38" s="336">
        <f t="shared" si="240"/>
        <v>0</v>
      </c>
      <c r="BR38" s="331">
        <f t="shared" si="159"/>
        <v>0</v>
      </c>
      <c r="BS38" s="335">
        <f t="shared" ref="BS38:BU40" si="241">IF(COUNT(O38, AQ38)&lt;2, "", O38+AQ38)</f>
        <v>93113.83199999998</v>
      </c>
      <c r="BT38" s="336">
        <f t="shared" si="241"/>
        <v>93113.83199999998</v>
      </c>
      <c r="BU38" s="336">
        <f t="shared" si="241"/>
        <v>0</v>
      </c>
      <c r="BV38" s="331">
        <f t="shared" si="161"/>
        <v>0</v>
      </c>
      <c r="BW38" s="335">
        <f t="shared" ref="BW38:BY40" si="242">IF(COUNT(S38, AU38)&lt;2, "", S38+AU38)</f>
        <v>92765.081250000017</v>
      </c>
      <c r="BX38" s="336">
        <f t="shared" si="242"/>
        <v>92765.081250000017</v>
      </c>
      <c r="BY38" s="336">
        <f t="shared" si="242"/>
        <v>0</v>
      </c>
      <c r="BZ38" s="331">
        <f t="shared" si="163"/>
        <v>0</v>
      </c>
      <c r="CA38" s="334">
        <f t="shared" ref="CA38:CC40" si="243">IF(COUNT(BG38,BK38,BO38,BS38,BW38)&lt;5,"",SUM(BG38,BK38,BO38,BS38,BW38))</f>
        <v>1253738.285249999</v>
      </c>
      <c r="CB38" s="174">
        <f t="shared" si="243"/>
        <v>1135671.5452500016</v>
      </c>
      <c r="CC38" s="174">
        <f t="shared" si="243"/>
        <v>113259.43299999996</v>
      </c>
      <c r="CD38" s="331">
        <f t="shared" si="165"/>
        <v>9.033738088122252E-2</v>
      </c>
    </row>
    <row r="39" spans="1:82">
      <c r="A39" s="448"/>
      <c r="B39" s="130" t="s">
        <v>26</v>
      </c>
      <c r="C39" s="149">
        <v>615032.62599999818</v>
      </c>
      <c r="D39" s="150">
        <v>597782.12999999744</v>
      </c>
      <c r="E39" s="150">
        <v>15230.284000000012</v>
      </c>
      <c r="F39" s="316">
        <f t="shared" si="140"/>
        <v>2.4763375723745845E-2</v>
      </c>
      <c r="G39" s="149">
        <v>0</v>
      </c>
      <c r="H39" s="150">
        <v>0</v>
      </c>
      <c r="I39" s="150">
        <v>0</v>
      </c>
      <c r="J39" s="316">
        <f t="shared" si="141"/>
        <v>0</v>
      </c>
      <c r="K39" s="317">
        <v>0</v>
      </c>
      <c r="L39" s="318">
        <v>0</v>
      </c>
      <c r="M39" s="318">
        <v>0</v>
      </c>
      <c r="N39" s="316">
        <f t="shared" si="142"/>
        <v>0</v>
      </c>
      <c r="O39" s="149">
        <v>86920.042249999984</v>
      </c>
      <c r="P39" s="150">
        <v>86920.042249999984</v>
      </c>
      <c r="Q39" s="150">
        <v>0</v>
      </c>
      <c r="R39" s="316">
        <f t="shared" si="143"/>
        <v>0</v>
      </c>
      <c r="S39" s="149">
        <v>86167.129749999993</v>
      </c>
      <c r="T39" s="150">
        <v>86167.129749999993</v>
      </c>
      <c r="U39" s="150">
        <v>0</v>
      </c>
      <c r="V39" s="316">
        <f t="shared" si="144"/>
        <v>0</v>
      </c>
      <c r="W39" s="319">
        <f t="shared" si="236"/>
        <v>788119.79799999809</v>
      </c>
      <c r="X39" s="153">
        <f t="shared" si="236"/>
        <v>770869.30199999735</v>
      </c>
      <c r="Y39" s="153">
        <f t="shared" si="236"/>
        <v>15230.284000000012</v>
      </c>
      <c r="Z39" s="316">
        <f t="shared" si="146"/>
        <v>1.9324833659362089E-2</v>
      </c>
      <c r="AC39" s="448"/>
      <c r="AD39" s="130" t="s">
        <v>26</v>
      </c>
      <c r="AE39" s="149">
        <v>182818.54999999984</v>
      </c>
      <c r="AF39" s="150">
        <v>176621.9139999999</v>
      </c>
      <c r="AG39" s="150">
        <v>5903.4329999999982</v>
      </c>
      <c r="AH39" s="316">
        <f t="shared" si="147"/>
        <v>3.2291214430920728E-2</v>
      </c>
      <c r="AI39" s="149">
        <v>0</v>
      </c>
      <c r="AJ39" s="150">
        <v>0</v>
      </c>
      <c r="AK39" s="150">
        <v>0</v>
      </c>
      <c r="AL39" s="316">
        <f t="shared" si="148"/>
        <v>0</v>
      </c>
      <c r="AM39" s="149">
        <v>0</v>
      </c>
      <c r="AN39" s="150">
        <v>0</v>
      </c>
      <c r="AO39" s="150">
        <v>0</v>
      </c>
      <c r="AP39" s="316">
        <f t="shared" si="149"/>
        <v>0</v>
      </c>
      <c r="AQ39" s="149">
        <v>1595.2</v>
      </c>
      <c r="AR39" s="150">
        <v>1595.2</v>
      </c>
      <c r="AS39" s="150">
        <v>0</v>
      </c>
      <c r="AT39" s="316">
        <f t="shared" si="150"/>
        <v>0</v>
      </c>
      <c r="AU39" s="149">
        <v>22038.49</v>
      </c>
      <c r="AV39" s="150">
        <v>22038.49</v>
      </c>
      <c r="AW39" s="150">
        <v>0</v>
      </c>
      <c r="AX39" s="316">
        <f t="shared" si="151"/>
        <v>0</v>
      </c>
      <c r="AY39" s="319">
        <f t="shared" si="237"/>
        <v>206452.23999999985</v>
      </c>
      <c r="AZ39" s="153">
        <f t="shared" si="237"/>
        <v>200255.6039999999</v>
      </c>
      <c r="BA39" s="153">
        <f t="shared" si="237"/>
        <v>5903.4329999999982</v>
      </c>
      <c r="BB39" s="316">
        <f t="shared" si="153"/>
        <v>2.8594666737449797E-2</v>
      </c>
      <c r="BE39" s="448"/>
      <c r="BF39" s="130" t="s">
        <v>26</v>
      </c>
      <c r="BG39" s="320">
        <f t="shared" si="238"/>
        <v>797851.175999998</v>
      </c>
      <c r="BH39" s="321">
        <f t="shared" si="238"/>
        <v>774404.04399999732</v>
      </c>
      <c r="BI39" s="321">
        <f t="shared" si="238"/>
        <v>21133.717000000011</v>
      </c>
      <c r="BJ39" s="316">
        <f t="shared" si="155"/>
        <v>2.6488294603955142E-2</v>
      </c>
      <c r="BK39" s="320">
        <f t="shared" si="239"/>
        <v>0</v>
      </c>
      <c r="BL39" s="321">
        <f t="shared" si="239"/>
        <v>0</v>
      </c>
      <c r="BM39" s="321">
        <f t="shared" si="239"/>
        <v>0</v>
      </c>
      <c r="BN39" s="316">
        <f t="shared" si="157"/>
        <v>0</v>
      </c>
      <c r="BO39" s="320">
        <f t="shared" si="240"/>
        <v>0</v>
      </c>
      <c r="BP39" s="321">
        <f t="shared" si="240"/>
        <v>0</v>
      </c>
      <c r="BQ39" s="321">
        <f t="shared" si="240"/>
        <v>0</v>
      </c>
      <c r="BR39" s="316">
        <f t="shared" si="159"/>
        <v>0</v>
      </c>
      <c r="BS39" s="320">
        <f t="shared" si="241"/>
        <v>88515.242249999981</v>
      </c>
      <c r="BT39" s="321">
        <f t="shared" si="241"/>
        <v>88515.242249999981</v>
      </c>
      <c r="BU39" s="321">
        <f t="shared" si="241"/>
        <v>0</v>
      </c>
      <c r="BV39" s="316">
        <f t="shared" si="161"/>
        <v>0</v>
      </c>
      <c r="BW39" s="320">
        <f t="shared" si="242"/>
        <v>108205.61975</v>
      </c>
      <c r="BX39" s="321">
        <f t="shared" si="242"/>
        <v>108205.61975</v>
      </c>
      <c r="BY39" s="321">
        <f t="shared" si="242"/>
        <v>0</v>
      </c>
      <c r="BZ39" s="316">
        <f t="shared" si="163"/>
        <v>0</v>
      </c>
      <c r="CA39" s="319">
        <f t="shared" si="243"/>
        <v>994572.03799999796</v>
      </c>
      <c r="CB39" s="153">
        <f t="shared" si="243"/>
        <v>971124.90599999728</v>
      </c>
      <c r="CC39" s="153">
        <f t="shared" si="243"/>
        <v>21133.717000000011</v>
      </c>
      <c r="CD39" s="316">
        <f t="shared" si="165"/>
        <v>2.1249056068877791E-2</v>
      </c>
    </row>
    <row r="40" spans="1:82">
      <c r="A40" s="448"/>
      <c r="B40" s="131" t="s">
        <v>27</v>
      </c>
      <c r="C40" s="156">
        <v>826152.89900000033</v>
      </c>
      <c r="D40" s="157">
        <v>800811.14499999897</v>
      </c>
      <c r="E40" s="157">
        <v>20691.347000000042</v>
      </c>
      <c r="F40" s="322">
        <f t="shared" si="140"/>
        <v>2.5045420799279957E-2</v>
      </c>
      <c r="G40" s="156">
        <v>0</v>
      </c>
      <c r="H40" s="157">
        <v>0</v>
      </c>
      <c r="I40" s="157">
        <v>0</v>
      </c>
      <c r="J40" s="322">
        <f t="shared" si="141"/>
        <v>0</v>
      </c>
      <c r="K40" s="323">
        <v>0</v>
      </c>
      <c r="L40" s="324">
        <v>0</v>
      </c>
      <c r="M40" s="324">
        <v>0</v>
      </c>
      <c r="N40" s="322">
        <f t="shared" si="142"/>
        <v>0</v>
      </c>
      <c r="O40" s="156">
        <v>107354.23599999999</v>
      </c>
      <c r="P40" s="157">
        <v>107354.23599999999</v>
      </c>
      <c r="Q40" s="157">
        <v>0</v>
      </c>
      <c r="R40" s="322">
        <f t="shared" si="143"/>
        <v>0</v>
      </c>
      <c r="S40" s="156">
        <v>103437.9745</v>
      </c>
      <c r="T40" s="157">
        <v>103437.9745</v>
      </c>
      <c r="U40" s="157">
        <v>0</v>
      </c>
      <c r="V40" s="322">
        <f t="shared" si="144"/>
        <v>0</v>
      </c>
      <c r="W40" s="325">
        <f t="shared" si="236"/>
        <v>1036945.1095000004</v>
      </c>
      <c r="X40" s="160">
        <f t="shared" si="236"/>
        <v>1011603.355499999</v>
      </c>
      <c r="Y40" s="160">
        <f t="shared" si="236"/>
        <v>20691.347000000042</v>
      </c>
      <c r="Z40" s="322">
        <f t="shared" si="146"/>
        <v>1.9954139144334363E-2</v>
      </c>
      <c r="AC40" s="448"/>
      <c r="AD40" s="131" t="s">
        <v>27</v>
      </c>
      <c r="AE40" s="156">
        <v>222217.9579999999</v>
      </c>
      <c r="AF40" s="157">
        <v>209711.59799999982</v>
      </c>
      <c r="AG40" s="157">
        <v>11878.037</v>
      </c>
      <c r="AH40" s="322">
        <f t="shared" si="147"/>
        <v>5.3452192194116038E-2</v>
      </c>
      <c r="AI40" s="156">
        <v>0</v>
      </c>
      <c r="AJ40" s="157">
        <v>0</v>
      </c>
      <c r="AK40" s="157">
        <v>0</v>
      </c>
      <c r="AL40" s="322">
        <f t="shared" si="148"/>
        <v>0</v>
      </c>
      <c r="AM40" s="156">
        <v>0</v>
      </c>
      <c r="AN40" s="157">
        <v>0</v>
      </c>
      <c r="AO40" s="157">
        <v>0</v>
      </c>
      <c r="AP40" s="322">
        <f t="shared" si="149"/>
        <v>0</v>
      </c>
      <c r="AQ40" s="156">
        <v>2165.6</v>
      </c>
      <c r="AR40" s="157">
        <v>2165.6</v>
      </c>
      <c r="AS40" s="157">
        <v>0</v>
      </c>
      <c r="AT40" s="322">
        <f t="shared" si="150"/>
        <v>0</v>
      </c>
      <c r="AU40" s="156">
        <v>32610.799999999999</v>
      </c>
      <c r="AV40" s="157">
        <v>32610.799999999999</v>
      </c>
      <c r="AW40" s="157">
        <v>0</v>
      </c>
      <c r="AX40" s="322">
        <f t="shared" si="151"/>
        <v>0</v>
      </c>
      <c r="AY40" s="325">
        <f t="shared" si="237"/>
        <v>256994.35799999989</v>
      </c>
      <c r="AZ40" s="160">
        <f t="shared" si="237"/>
        <v>244487.99799999982</v>
      </c>
      <c r="BA40" s="160">
        <f t="shared" si="237"/>
        <v>11878.037</v>
      </c>
      <c r="BB40" s="322">
        <f t="shared" si="153"/>
        <v>4.6219057462732333E-2</v>
      </c>
      <c r="BE40" s="448"/>
      <c r="BF40" s="131" t="s">
        <v>27</v>
      </c>
      <c r="BG40" s="326">
        <f t="shared" si="238"/>
        <v>1048370.8570000002</v>
      </c>
      <c r="BH40" s="327">
        <f t="shared" si="238"/>
        <v>1010522.7429999989</v>
      </c>
      <c r="BI40" s="327">
        <f t="shared" si="238"/>
        <v>32569.384000000042</v>
      </c>
      <c r="BJ40" s="322">
        <f t="shared" si="155"/>
        <v>3.106666289179387E-2</v>
      </c>
      <c r="BK40" s="326">
        <f t="shared" si="239"/>
        <v>0</v>
      </c>
      <c r="BL40" s="327">
        <f t="shared" si="239"/>
        <v>0</v>
      </c>
      <c r="BM40" s="327">
        <f t="shared" si="239"/>
        <v>0</v>
      </c>
      <c r="BN40" s="322">
        <f t="shared" si="157"/>
        <v>0</v>
      </c>
      <c r="BO40" s="326">
        <f t="shared" si="240"/>
        <v>0</v>
      </c>
      <c r="BP40" s="327">
        <f t="shared" si="240"/>
        <v>0</v>
      </c>
      <c r="BQ40" s="327">
        <f t="shared" si="240"/>
        <v>0</v>
      </c>
      <c r="BR40" s="322">
        <f t="shared" si="159"/>
        <v>0</v>
      </c>
      <c r="BS40" s="326">
        <f t="shared" si="241"/>
        <v>109519.836</v>
      </c>
      <c r="BT40" s="327">
        <f t="shared" si="241"/>
        <v>109519.836</v>
      </c>
      <c r="BU40" s="327">
        <f t="shared" si="241"/>
        <v>0</v>
      </c>
      <c r="BV40" s="322">
        <f t="shared" si="161"/>
        <v>0</v>
      </c>
      <c r="BW40" s="326">
        <f t="shared" si="242"/>
        <v>136048.7745</v>
      </c>
      <c r="BX40" s="327">
        <f t="shared" si="242"/>
        <v>136048.7745</v>
      </c>
      <c r="BY40" s="327">
        <f t="shared" si="242"/>
        <v>0</v>
      </c>
      <c r="BZ40" s="322">
        <f t="shared" si="163"/>
        <v>0</v>
      </c>
      <c r="CA40" s="325">
        <f t="shared" si="243"/>
        <v>1293939.4675000003</v>
      </c>
      <c r="CB40" s="160">
        <f t="shared" si="243"/>
        <v>1256091.3534999988</v>
      </c>
      <c r="CC40" s="160">
        <f t="shared" si="243"/>
        <v>32569.384000000042</v>
      </c>
      <c r="CD40" s="322">
        <f t="shared" si="165"/>
        <v>2.5170716882859157E-2</v>
      </c>
    </row>
    <row r="41" spans="1:82">
      <c r="A41" s="448"/>
      <c r="B41" s="132" t="s">
        <v>28</v>
      </c>
      <c r="C41" s="328">
        <f t="shared" ref="C41:E41" si="244">IF(COUNT(C38:C40)=0,"",SUM(C38:C40))</f>
        <v>2235167.6659999974</v>
      </c>
      <c r="D41" s="167">
        <f t="shared" si="244"/>
        <v>2115765.4359999974</v>
      </c>
      <c r="E41" s="167">
        <f t="shared" si="244"/>
        <v>109277.05699999997</v>
      </c>
      <c r="F41" s="329">
        <f t="shared" si="140"/>
        <v>4.8889870170482366E-2</v>
      </c>
      <c r="G41" s="328">
        <f t="shared" ref="G41:I41" si="245">IF(COUNT(G38:G40)=0,"",SUM(G38:G40))</f>
        <v>0</v>
      </c>
      <c r="H41" s="167">
        <f t="shared" si="245"/>
        <v>0</v>
      </c>
      <c r="I41" s="167">
        <f t="shared" si="245"/>
        <v>0</v>
      </c>
      <c r="J41" s="329">
        <f t="shared" si="141"/>
        <v>0</v>
      </c>
      <c r="K41" s="328">
        <f t="shared" ref="K41:M41" si="246">IF(COUNT(K38:K40)=0,"",SUM(K38:K40))</f>
        <v>0</v>
      </c>
      <c r="L41" s="167">
        <f t="shared" si="246"/>
        <v>0</v>
      </c>
      <c r="M41" s="167">
        <f t="shared" si="246"/>
        <v>0</v>
      </c>
      <c r="N41" s="329">
        <f t="shared" si="142"/>
        <v>0</v>
      </c>
      <c r="O41" s="328">
        <f t="shared" ref="O41:Q41" si="247">IF(COUNT(O38:O40)=0,"",SUM(O38:O40))</f>
        <v>286680.21024999995</v>
      </c>
      <c r="P41" s="167">
        <f t="shared" si="247"/>
        <v>286680.21024999995</v>
      </c>
      <c r="Q41" s="167">
        <f t="shared" si="247"/>
        <v>0</v>
      </c>
      <c r="R41" s="329">
        <f t="shared" si="143"/>
        <v>0</v>
      </c>
      <c r="S41" s="328">
        <f t="shared" ref="S41:U41" si="248">IF(COUNT(S38:S40)=0,"",SUM(S38:S40))</f>
        <v>265500.7855</v>
      </c>
      <c r="T41" s="167">
        <f t="shared" si="248"/>
        <v>265500.7855</v>
      </c>
      <c r="U41" s="167">
        <f t="shared" si="248"/>
        <v>0</v>
      </c>
      <c r="V41" s="329">
        <f t="shared" si="144"/>
        <v>0</v>
      </c>
      <c r="W41" s="330">
        <f t="shared" ref="W41:Y41" si="249">IF(COUNT(W38:W40)=0,"",SUM(W38:W40))</f>
        <v>2787348.6617499976</v>
      </c>
      <c r="X41" s="166">
        <f t="shared" si="249"/>
        <v>2667946.4317499977</v>
      </c>
      <c r="Y41" s="166">
        <f t="shared" si="249"/>
        <v>109277.05699999997</v>
      </c>
      <c r="Z41" s="329">
        <f t="shared" si="146"/>
        <v>3.920466014875653E-2</v>
      </c>
      <c r="AC41" s="448"/>
      <c r="AD41" s="132" t="s">
        <v>28</v>
      </c>
      <c r="AE41" s="328">
        <f t="shared" ref="AE41:AG41" si="250">IF(COUNT(AE38:AE40)=0,"",SUM(AE38:AE40))</f>
        <v>678913.73899999971</v>
      </c>
      <c r="AF41" s="167">
        <f t="shared" si="250"/>
        <v>618953.98300000024</v>
      </c>
      <c r="AG41" s="167">
        <f t="shared" si="250"/>
        <v>57685.477000000028</v>
      </c>
      <c r="AH41" s="329">
        <f t="shared" si="147"/>
        <v>8.4967314234894356E-2</v>
      </c>
      <c r="AI41" s="328">
        <f t="shared" ref="AI41:AK41" si="251">IF(COUNT(AI38:AI40)=0,"",SUM(AI38:AI40))</f>
        <v>0</v>
      </c>
      <c r="AJ41" s="167">
        <f t="shared" si="251"/>
        <v>0</v>
      </c>
      <c r="AK41" s="167">
        <f t="shared" si="251"/>
        <v>0</v>
      </c>
      <c r="AL41" s="329">
        <f t="shared" si="148"/>
        <v>0</v>
      </c>
      <c r="AM41" s="328">
        <f t="shared" ref="AM41:AO41" si="252">IF(COUNT(AM38:AM40)=0,"",SUM(AM38:AM40))</f>
        <v>0</v>
      </c>
      <c r="AN41" s="167">
        <f t="shared" si="252"/>
        <v>0</v>
      </c>
      <c r="AO41" s="167">
        <f t="shared" si="252"/>
        <v>0</v>
      </c>
      <c r="AP41" s="329">
        <f t="shared" si="149"/>
        <v>0</v>
      </c>
      <c r="AQ41" s="328">
        <f t="shared" ref="AQ41:AS41" si="253">IF(COUNT(AQ38:AQ40)=0,"",SUM(AQ38:AQ40))</f>
        <v>4468.7</v>
      </c>
      <c r="AR41" s="167">
        <f t="shared" si="253"/>
        <v>4468.7</v>
      </c>
      <c r="AS41" s="167">
        <f t="shared" si="253"/>
        <v>0</v>
      </c>
      <c r="AT41" s="329">
        <f t="shared" si="150"/>
        <v>0</v>
      </c>
      <c r="AU41" s="328">
        <f t="shared" ref="AU41:AW41" si="254">IF(COUNT(AU38:AU40)=0,"",SUM(AU38:AU40))</f>
        <v>71518.69</v>
      </c>
      <c r="AV41" s="167">
        <f t="shared" si="254"/>
        <v>71518.69</v>
      </c>
      <c r="AW41" s="167">
        <f t="shared" si="254"/>
        <v>0</v>
      </c>
      <c r="AX41" s="329">
        <f t="shared" si="151"/>
        <v>0</v>
      </c>
      <c r="AY41" s="330">
        <f t="shared" ref="AY41:BA41" si="255">IF(COUNT(AY38:AY40)=0,"",SUM(AY38:AY40))</f>
        <v>754901.12899999984</v>
      </c>
      <c r="AZ41" s="166">
        <f t="shared" si="255"/>
        <v>694941.37300000014</v>
      </c>
      <c r="BA41" s="166">
        <f t="shared" si="255"/>
        <v>57685.477000000028</v>
      </c>
      <c r="BB41" s="329">
        <f t="shared" si="153"/>
        <v>7.6414612171019872E-2</v>
      </c>
      <c r="BE41" s="448"/>
      <c r="BF41" s="132" t="s">
        <v>28</v>
      </c>
      <c r="BG41" s="328">
        <f t="shared" ref="BG41:BI41" si="256">IF(COUNT(BG38:BG40)=0,"",SUM(BG38:BG40))</f>
        <v>2914081.4049999975</v>
      </c>
      <c r="BH41" s="167">
        <f t="shared" si="256"/>
        <v>2734719.4189999979</v>
      </c>
      <c r="BI41" s="167">
        <f t="shared" si="256"/>
        <v>166962.53400000001</v>
      </c>
      <c r="BJ41" s="329">
        <f t="shared" si="155"/>
        <v>5.7295082324579111E-2</v>
      </c>
      <c r="BK41" s="328">
        <f t="shared" ref="BK41:BM41" si="257">IF(COUNT(BK38:BK40)=0,"",SUM(BK38:BK40))</f>
        <v>0</v>
      </c>
      <c r="BL41" s="167">
        <f t="shared" si="257"/>
        <v>0</v>
      </c>
      <c r="BM41" s="167">
        <f t="shared" si="257"/>
        <v>0</v>
      </c>
      <c r="BN41" s="329">
        <f t="shared" si="157"/>
        <v>0</v>
      </c>
      <c r="BO41" s="328">
        <f t="shared" ref="BO41:BQ41" si="258">IF(COUNT(BO38:BO40)=0,"",SUM(BO38:BO40))</f>
        <v>0</v>
      </c>
      <c r="BP41" s="167">
        <f t="shared" si="258"/>
        <v>0</v>
      </c>
      <c r="BQ41" s="167">
        <f t="shared" si="258"/>
        <v>0</v>
      </c>
      <c r="BR41" s="329">
        <f t="shared" si="159"/>
        <v>0</v>
      </c>
      <c r="BS41" s="328">
        <f t="shared" ref="BS41:BU41" si="259">IF(COUNT(BS38:BS40)=0,"",SUM(BS38:BS40))</f>
        <v>291148.91024999996</v>
      </c>
      <c r="BT41" s="167">
        <f t="shared" si="259"/>
        <v>291148.91024999996</v>
      </c>
      <c r="BU41" s="167">
        <f t="shared" si="259"/>
        <v>0</v>
      </c>
      <c r="BV41" s="329">
        <f t="shared" si="161"/>
        <v>0</v>
      </c>
      <c r="BW41" s="328">
        <f t="shared" ref="BW41:BY41" si="260">IF(COUNT(BW38:BW40)=0,"",SUM(BW38:BW40))</f>
        <v>337019.4755</v>
      </c>
      <c r="BX41" s="167">
        <f t="shared" si="260"/>
        <v>337019.4755</v>
      </c>
      <c r="BY41" s="167">
        <f t="shared" si="260"/>
        <v>0</v>
      </c>
      <c r="BZ41" s="329">
        <f t="shared" si="163"/>
        <v>0</v>
      </c>
      <c r="CA41" s="330">
        <f t="shared" ref="CA41:CC41" si="261">IF(COUNT(CA38:CA40)=0,"",SUM(CA38:CA40))</f>
        <v>3542249.7907499974</v>
      </c>
      <c r="CB41" s="166">
        <f t="shared" si="261"/>
        <v>3362887.8047499978</v>
      </c>
      <c r="CC41" s="166">
        <f t="shared" si="261"/>
        <v>166962.53400000001</v>
      </c>
      <c r="CD41" s="329">
        <f t="shared" si="165"/>
        <v>4.713460197979126E-2</v>
      </c>
    </row>
    <row r="42" spans="1:82" ht="14.5" thickBot="1">
      <c r="A42" s="449"/>
      <c r="B42" s="133" t="s">
        <v>55</v>
      </c>
      <c r="C42" s="337">
        <f t="shared" ref="C42:E42" si="262">SUM(C41,C37,C33,C29)</f>
        <v>7532358.793999996</v>
      </c>
      <c r="D42" s="180">
        <f t="shared" si="262"/>
        <v>7228827.6909999996</v>
      </c>
      <c r="E42" s="180">
        <f t="shared" si="262"/>
        <v>276770.73300000001</v>
      </c>
      <c r="F42" s="338">
        <f t="shared" si="140"/>
        <v>3.67442311989261E-2</v>
      </c>
      <c r="G42" s="337">
        <f t="shared" ref="G42:I42" si="263">SUM(G41,G37,G33,G29)</f>
        <v>0</v>
      </c>
      <c r="H42" s="180">
        <f t="shared" si="263"/>
        <v>0</v>
      </c>
      <c r="I42" s="180">
        <f t="shared" si="263"/>
        <v>0</v>
      </c>
      <c r="J42" s="338">
        <f t="shared" si="141"/>
        <v>0</v>
      </c>
      <c r="K42" s="337">
        <f t="shared" ref="K42:M42" si="264">SUM(K41,K37,K33,K29)</f>
        <v>0</v>
      </c>
      <c r="L42" s="180">
        <f t="shared" si="264"/>
        <v>0</v>
      </c>
      <c r="M42" s="180">
        <f t="shared" si="264"/>
        <v>0</v>
      </c>
      <c r="N42" s="338">
        <f t="shared" si="142"/>
        <v>0</v>
      </c>
      <c r="O42" s="337">
        <f t="shared" ref="O42:Q42" si="265">SUM(O41,O37,O33,O29)</f>
        <v>684555.94224999985</v>
      </c>
      <c r="P42" s="180">
        <f t="shared" si="265"/>
        <v>684555.94224999985</v>
      </c>
      <c r="Q42" s="180">
        <f t="shared" si="265"/>
        <v>0</v>
      </c>
      <c r="R42" s="338">
        <f t="shared" si="143"/>
        <v>0</v>
      </c>
      <c r="S42" s="337">
        <f t="shared" ref="S42:U42" si="266">SUM(S41,S37,S33,S29)</f>
        <v>1117861.0933500002</v>
      </c>
      <c r="T42" s="180">
        <f t="shared" si="266"/>
        <v>1117861.0933500002</v>
      </c>
      <c r="U42" s="180">
        <f t="shared" si="266"/>
        <v>0</v>
      </c>
      <c r="V42" s="338">
        <f t="shared" si="144"/>
        <v>0</v>
      </c>
      <c r="W42" s="337">
        <f t="shared" ref="W42:Y42" si="267">SUM(W41,W37,W33,W29)</f>
        <v>9334775.829599997</v>
      </c>
      <c r="X42" s="180">
        <f t="shared" si="267"/>
        <v>9031244.7265999988</v>
      </c>
      <c r="Y42" s="180">
        <f t="shared" si="267"/>
        <v>276770.73300000001</v>
      </c>
      <c r="Z42" s="338">
        <f t="shared" si="146"/>
        <v>2.9649424694525296E-2</v>
      </c>
      <c r="AC42" s="449"/>
      <c r="AD42" s="133" t="s">
        <v>55</v>
      </c>
      <c r="AE42" s="337">
        <f t="shared" ref="AE42:AG42" si="268">SUM(AE41,AE37,AE33,AE29)</f>
        <v>2168441.7589999996</v>
      </c>
      <c r="AF42" s="180">
        <f t="shared" si="268"/>
        <v>2051101.041</v>
      </c>
      <c r="AG42" s="180">
        <f t="shared" si="268"/>
        <v>109084.74400000002</v>
      </c>
      <c r="AH42" s="338">
        <f t="shared" si="147"/>
        <v>5.0305590891362301E-2</v>
      </c>
      <c r="AI42" s="337">
        <f t="shared" ref="AI42:AK42" si="269">SUM(AI41,AI37,AI33,AI29)</f>
        <v>0</v>
      </c>
      <c r="AJ42" s="180">
        <f t="shared" si="269"/>
        <v>0</v>
      </c>
      <c r="AK42" s="180">
        <f t="shared" si="269"/>
        <v>0</v>
      </c>
      <c r="AL42" s="338">
        <f t="shared" si="148"/>
        <v>0</v>
      </c>
      <c r="AM42" s="337">
        <f t="shared" ref="AM42:AO42" si="270">SUM(AM41,AM37,AM33,AM29)</f>
        <v>0</v>
      </c>
      <c r="AN42" s="180">
        <f t="shared" si="270"/>
        <v>0</v>
      </c>
      <c r="AO42" s="180">
        <f t="shared" si="270"/>
        <v>0</v>
      </c>
      <c r="AP42" s="338">
        <f t="shared" si="149"/>
        <v>0</v>
      </c>
      <c r="AQ42" s="337">
        <f t="shared" ref="AQ42:AS42" si="271">SUM(AQ41,AQ37,AQ33,AQ29)</f>
        <v>11079.8</v>
      </c>
      <c r="AR42" s="180">
        <f t="shared" si="271"/>
        <v>11079.8</v>
      </c>
      <c r="AS42" s="180">
        <f t="shared" si="271"/>
        <v>0</v>
      </c>
      <c r="AT42" s="338">
        <f t="shared" si="150"/>
        <v>0</v>
      </c>
      <c r="AU42" s="337">
        <f t="shared" ref="AU42:AW42" si="272">SUM(AU41,AU37,AU33,AU29)</f>
        <v>338971.12</v>
      </c>
      <c r="AV42" s="180">
        <f t="shared" si="272"/>
        <v>338971.12</v>
      </c>
      <c r="AW42" s="180">
        <f t="shared" si="272"/>
        <v>0</v>
      </c>
      <c r="AX42" s="338">
        <f t="shared" si="151"/>
        <v>0</v>
      </c>
      <c r="AY42" s="337">
        <f t="shared" ref="AY42:BA42" si="273">SUM(AY41,AY37,AY33,AY29)</f>
        <v>2518492.6789999995</v>
      </c>
      <c r="AZ42" s="180">
        <f t="shared" si="273"/>
        <v>2401151.9610000001</v>
      </c>
      <c r="BA42" s="180">
        <f t="shared" si="273"/>
        <v>109084.74400000002</v>
      </c>
      <c r="BB42" s="338">
        <f t="shared" si="153"/>
        <v>4.3313504505922786E-2</v>
      </c>
      <c r="BE42" s="449"/>
      <c r="BF42" s="133" t="s">
        <v>55</v>
      </c>
      <c r="BG42" s="337">
        <f t="shared" ref="BG42:BI42" si="274">SUM(BG41,BG37,BG33,BG29)</f>
        <v>9700800.5529999956</v>
      </c>
      <c r="BH42" s="180">
        <f t="shared" si="274"/>
        <v>9279928.7319999989</v>
      </c>
      <c r="BI42" s="180">
        <f t="shared" si="274"/>
        <v>385855.47700000001</v>
      </c>
      <c r="BJ42" s="338">
        <f t="shared" si="155"/>
        <v>3.9775632422488397E-2</v>
      </c>
      <c r="BK42" s="337">
        <f t="shared" ref="BK42:BM42" si="275">SUM(BK41,BK37,BK33,BK29)</f>
        <v>0</v>
      </c>
      <c r="BL42" s="180">
        <f t="shared" si="275"/>
        <v>0</v>
      </c>
      <c r="BM42" s="180">
        <f t="shared" si="275"/>
        <v>0</v>
      </c>
      <c r="BN42" s="338">
        <f t="shared" si="157"/>
        <v>0</v>
      </c>
      <c r="BO42" s="337">
        <f t="shared" ref="BO42:BQ42" si="276">SUM(BO41,BO37,BO33,BO29)</f>
        <v>0</v>
      </c>
      <c r="BP42" s="180">
        <f t="shared" si="276"/>
        <v>0</v>
      </c>
      <c r="BQ42" s="180">
        <f t="shared" si="276"/>
        <v>0</v>
      </c>
      <c r="BR42" s="338">
        <f t="shared" si="159"/>
        <v>0</v>
      </c>
      <c r="BS42" s="337">
        <f t="shared" ref="BS42:BU42" si="277">SUM(BS41,BS37,BS33,BS29)</f>
        <v>695635.74224999989</v>
      </c>
      <c r="BT42" s="180">
        <f t="shared" si="277"/>
        <v>695635.74224999989</v>
      </c>
      <c r="BU42" s="180">
        <f t="shared" si="277"/>
        <v>0</v>
      </c>
      <c r="BV42" s="338">
        <f t="shared" si="161"/>
        <v>0</v>
      </c>
      <c r="BW42" s="337">
        <f t="shared" ref="BW42:BY42" si="278">SUM(BW41,BW37,BW33,BW29)</f>
        <v>1456832.2133500003</v>
      </c>
      <c r="BX42" s="180">
        <f t="shared" si="278"/>
        <v>1456832.2133500003</v>
      </c>
      <c r="BY42" s="180">
        <f t="shared" si="278"/>
        <v>0</v>
      </c>
      <c r="BZ42" s="338">
        <f t="shared" si="163"/>
        <v>0</v>
      </c>
      <c r="CA42" s="337">
        <f t="shared" ref="CA42:CC42" si="279">SUM(CA41,CA37,CA33,CA29)</f>
        <v>11853268.508599995</v>
      </c>
      <c r="CB42" s="180">
        <f t="shared" si="279"/>
        <v>11432396.6876</v>
      </c>
      <c r="CC42" s="180">
        <f t="shared" si="279"/>
        <v>385855.47700000001</v>
      </c>
      <c r="CD42" s="338">
        <f t="shared" si="165"/>
        <v>3.2552664838398561E-2</v>
      </c>
    </row>
    <row r="43" spans="1:82">
      <c r="A43" t="s">
        <v>433</v>
      </c>
    </row>
    <row r="44" spans="1:82" ht="14.5" thickBot="1"/>
    <row r="45" spans="1:82" ht="19" thickBot="1">
      <c r="A45" s="476" t="s">
        <v>392</v>
      </c>
      <c r="B45" s="477"/>
      <c r="C45" s="473" t="s">
        <v>0</v>
      </c>
      <c r="D45" s="474"/>
      <c r="E45" s="474"/>
      <c r="F45" s="475"/>
      <c r="G45" s="473" t="s">
        <v>9</v>
      </c>
      <c r="H45" s="474"/>
      <c r="I45" s="474"/>
      <c r="J45" s="475"/>
      <c r="K45" s="473" t="s">
        <v>393</v>
      </c>
      <c r="L45" s="474"/>
      <c r="M45" s="474"/>
      <c r="N45" s="475"/>
      <c r="O45" s="473" t="s">
        <v>375</v>
      </c>
      <c r="P45" s="474"/>
      <c r="Q45" s="474"/>
      <c r="R45" s="475"/>
      <c r="S45" s="473" t="s">
        <v>377</v>
      </c>
      <c r="T45" s="474"/>
      <c r="U45" s="474"/>
      <c r="V45" s="475"/>
      <c r="W45" s="473" t="s">
        <v>376</v>
      </c>
      <c r="X45" s="474"/>
      <c r="Y45" s="474"/>
      <c r="Z45" s="475"/>
      <c r="AC45" s="476" t="s">
        <v>394</v>
      </c>
      <c r="AD45" s="477"/>
      <c r="AE45" s="473" t="s">
        <v>0</v>
      </c>
      <c r="AF45" s="474"/>
      <c r="AG45" s="474"/>
      <c r="AH45" s="475"/>
      <c r="AI45" s="473" t="s">
        <v>9</v>
      </c>
      <c r="AJ45" s="474"/>
      <c r="AK45" s="474"/>
      <c r="AL45" s="475"/>
      <c r="AM45" s="473" t="s">
        <v>393</v>
      </c>
      <c r="AN45" s="474"/>
      <c r="AO45" s="474"/>
      <c r="AP45" s="475"/>
      <c r="AQ45" s="473" t="s">
        <v>375</v>
      </c>
      <c r="AR45" s="474"/>
      <c r="AS45" s="474"/>
      <c r="AT45" s="475"/>
      <c r="AU45" s="473" t="s">
        <v>377</v>
      </c>
      <c r="AV45" s="474"/>
      <c r="AW45" s="474"/>
      <c r="AX45" s="475"/>
      <c r="AY45" s="473" t="s">
        <v>376</v>
      </c>
      <c r="AZ45" s="474"/>
      <c r="BA45" s="474"/>
      <c r="BB45" s="475"/>
      <c r="BE45" s="476" t="s">
        <v>395</v>
      </c>
      <c r="BF45" s="477"/>
      <c r="BG45" s="473" t="s">
        <v>0</v>
      </c>
      <c r="BH45" s="474"/>
      <c r="BI45" s="474"/>
      <c r="BJ45" s="475"/>
      <c r="BK45" s="473" t="s">
        <v>9</v>
      </c>
      <c r="BL45" s="474"/>
      <c r="BM45" s="474"/>
      <c r="BN45" s="475"/>
      <c r="BO45" s="473" t="s">
        <v>393</v>
      </c>
      <c r="BP45" s="474"/>
      <c r="BQ45" s="474"/>
      <c r="BR45" s="475"/>
      <c r="BS45" s="473" t="s">
        <v>375</v>
      </c>
      <c r="BT45" s="474"/>
      <c r="BU45" s="474"/>
      <c r="BV45" s="475"/>
      <c r="BW45" s="473" t="s">
        <v>377</v>
      </c>
      <c r="BX45" s="474"/>
      <c r="BY45" s="474"/>
      <c r="BZ45" s="475"/>
      <c r="CA45" s="473" t="s">
        <v>376</v>
      </c>
      <c r="CB45" s="474"/>
      <c r="CC45" s="474"/>
      <c r="CD45" s="475"/>
    </row>
    <row r="46" spans="1:82" ht="75.5" thickBot="1">
      <c r="A46" s="478"/>
      <c r="B46" s="479"/>
      <c r="C46" s="307" t="s">
        <v>52</v>
      </c>
      <c r="D46" s="308" t="s">
        <v>53</v>
      </c>
      <c r="E46" s="308" t="s">
        <v>51</v>
      </c>
      <c r="F46" s="309" t="s">
        <v>51</v>
      </c>
      <c r="G46" s="307" t="s">
        <v>52</v>
      </c>
      <c r="H46" s="308" t="s">
        <v>53</v>
      </c>
      <c r="I46" s="308" t="s">
        <v>51</v>
      </c>
      <c r="J46" s="309" t="s">
        <v>51</v>
      </c>
      <c r="K46" s="307" t="s">
        <v>52</v>
      </c>
      <c r="L46" s="308" t="s">
        <v>53</v>
      </c>
      <c r="M46" s="308" t="s">
        <v>51</v>
      </c>
      <c r="N46" s="309" t="s">
        <v>51</v>
      </c>
      <c r="O46" s="307" t="s">
        <v>52</v>
      </c>
      <c r="P46" s="308" t="s">
        <v>53</v>
      </c>
      <c r="Q46" s="308" t="s">
        <v>51</v>
      </c>
      <c r="R46" s="309" t="s">
        <v>51</v>
      </c>
      <c r="S46" s="307" t="s">
        <v>52</v>
      </c>
      <c r="T46" s="308" t="s">
        <v>53</v>
      </c>
      <c r="U46" s="308" t="s">
        <v>51</v>
      </c>
      <c r="V46" s="309" t="s">
        <v>51</v>
      </c>
      <c r="W46" s="307" t="s">
        <v>52</v>
      </c>
      <c r="X46" s="308" t="s">
        <v>53</v>
      </c>
      <c r="Y46" s="308" t="s">
        <v>51</v>
      </c>
      <c r="Z46" s="309" t="s">
        <v>51</v>
      </c>
      <c r="AC46" s="478"/>
      <c r="AD46" s="479"/>
      <c r="AE46" s="307" t="s">
        <v>52</v>
      </c>
      <c r="AF46" s="308" t="s">
        <v>53</v>
      </c>
      <c r="AG46" s="308" t="s">
        <v>51</v>
      </c>
      <c r="AH46" s="309" t="s">
        <v>51</v>
      </c>
      <c r="AI46" s="307" t="s">
        <v>52</v>
      </c>
      <c r="AJ46" s="308" t="s">
        <v>53</v>
      </c>
      <c r="AK46" s="308" t="s">
        <v>51</v>
      </c>
      <c r="AL46" s="309" t="s">
        <v>51</v>
      </c>
      <c r="AM46" s="307" t="s">
        <v>52</v>
      </c>
      <c r="AN46" s="308" t="s">
        <v>53</v>
      </c>
      <c r="AO46" s="308" t="s">
        <v>51</v>
      </c>
      <c r="AP46" s="309" t="s">
        <v>51</v>
      </c>
      <c r="AQ46" s="307" t="s">
        <v>52</v>
      </c>
      <c r="AR46" s="308" t="s">
        <v>53</v>
      </c>
      <c r="AS46" s="308" t="s">
        <v>51</v>
      </c>
      <c r="AT46" s="309" t="s">
        <v>51</v>
      </c>
      <c r="AU46" s="307" t="s">
        <v>52</v>
      </c>
      <c r="AV46" s="308" t="s">
        <v>53</v>
      </c>
      <c r="AW46" s="308" t="s">
        <v>51</v>
      </c>
      <c r="AX46" s="309" t="s">
        <v>51</v>
      </c>
      <c r="AY46" s="307" t="s">
        <v>52</v>
      </c>
      <c r="AZ46" s="308" t="s">
        <v>53</v>
      </c>
      <c r="BA46" s="308" t="s">
        <v>51</v>
      </c>
      <c r="BB46" s="309" t="s">
        <v>51</v>
      </c>
      <c r="BE46" s="478"/>
      <c r="BF46" s="479"/>
      <c r="BG46" s="307" t="s">
        <v>52</v>
      </c>
      <c r="BH46" s="308" t="s">
        <v>53</v>
      </c>
      <c r="BI46" s="308" t="s">
        <v>51</v>
      </c>
      <c r="BJ46" s="309" t="s">
        <v>51</v>
      </c>
      <c r="BK46" s="307" t="s">
        <v>52</v>
      </c>
      <c r="BL46" s="308" t="s">
        <v>53</v>
      </c>
      <c r="BM46" s="308" t="s">
        <v>51</v>
      </c>
      <c r="BN46" s="309" t="s">
        <v>51</v>
      </c>
      <c r="BO46" s="307" t="s">
        <v>52</v>
      </c>
      <c r="BP46" s="308" t="s">
        <v>53</v>
      </c>
      <c r="BQ46" s="308" t="s">
        <v>51</v>
      </c>
      <c r="BR46" s="309" t="s">
        <v>51</v>
      </c>
      <c r="BS46" s="307" t="s">
        <v>52</v>
      </c>
      <c r="BT46" s="308" t="s">
        <v>53</v>
      </c>
      <c r="BU46" s="308" t="s">
        <v>51</v>
      </c>
      <c r="BV46" s="309" t="s">
        <v>51</v>
      </c>
      <c r="BW46" s="307" t="s">
        <v>52</v>
      </c>
      <c r="BX46" s="308" t="s">
        <v>53</v>
      </c>
      <c r="BY46" s="308" t="s">
        <v>51</v>
      </c>
      <c r="BZ46" s="309" t="s">
        <v>51</v>
      </c>
      <c r="CA46" s="307" t="s">
        <v>52</v>
      </c>
      <c r="CB46" s="308" t="s">
        <v>53</v>
      </c>
      <c r="CC46" s="308" t="s">
        <v>51</v>
      </c>
      <c r="CD46" s="309" t="s">
        <v>51</v>
      </c>
    </row>
    <row r="47" spans="1:82">
      <c r="A47" s="447">
        <v>2018</v>
      </c>
      <c r="B47" s="134" t="s">
        <v>13</v>
      </c>
      <c r="C47" s="142">
        <v>1175474.8390000018</v>
      </c>
      <c r="D47" s="143">
        <v>1127423.6360000018</v>
      </c>
      <c r="E47" s="143">
        <v>40755.744999999952</v>
      </c>
      <c r="F47" s="310">
        <f t="shared" ref="F47:F63" si="280">IF(AND(ISNUMBER(C47),ISNUMBER(E47)), IF(C47=0, 0, E47/C47), "")</f>
        <v>3.4671728945446095E-2</v>
      </c>
      <c r="G47" s="142">
        <v>0</v>
      </c>
      <c r="H47" s="143">
        <v>0</v>
      </c>
      <c r="I47" s="143">
        <v>0</v>
      </c>
      <c r="J47" s="310">
        <f t="shared" ref="J47:J63" si="281">IF(AND(ISNUMBER(G47),ISNUMBER(I47)), IF(G47=0, 0, I47/G47), "")</f>
        <v>0</v>
      </c>
      <c r="K47" s="311">
        <v>0</v>
      </c>
      <c r="L47" s="312">
        <v>0</v>
      </c>
      <c r="M47" s="312">
        <v>0</v>
      </c>
      <c r="N47" s="310">
        <f t="shared" ref="N47:N63" si="282">IF(AND(ISNUMBER(K47),ISNUMBER(M47)), IF(K47=0, 0, M47/K47), "")</f>
        <v>0</v>
      </c>
      <c r="O47" s="142">
        <v>142007.75699999998</v>
      </c>
      <c r="P47" s="143">
        <v>142007.75699999998</v>
      </c>
      <c r="Q47" s="143">
        <v>0</v>
      </c>
      <c r="R47" s="310">
        <f t="shared" ref="R47:R63" si="283">IF(AND(ISNUMBER(O47),ISNUMBER(Q47)), IF(O47=0, 0, Q47/O47), "")</f>
        <v>0</v>
      </c>
      <c r="S47" s="142">
        <v>87798.12285</v>
      </c>
      <c r="T47" s="143">
        <v>87798.12285</v>
      </c>
      <c r="U47" s="143">
        <v>0</v>
      </c>
      <c r="V47" s="310">
        <f t="shared" ref="V47:V63" si="284">IF(AND(ISNUMBER(S47),ISNUMBER(U47)), IF(S47=0, 0, U47/S47), "")</f>
        <v>0</v>
      </c>
      <c r="W47" s="313">
        <f t="shared" ref="W47:Y49" si="285">IF(COUNT(C47,G47,K47,O47,S47)&lt;5,"",SUM(C47,G47,K47,O47,S47))</f>
        <v>1405280.7188500017</v>
      </c>
      <c r="X47" s="146">
        <f t="shared" si="285"/>
        <v>1357229.5158500017</v>
      </c>
      <c r="Y47" s="146">
        <f t="shared" si="285"/>
        <v>40755.744999999952</v>
      </c>
      <c r="Z47" s="310">
        <f t="shared" ref="Z47:Z63" si="286">IF(AND(ISNUMBER(W47),ISNUMBER(Y47)), IF(W47=0, 0, Y47/W47), "")</f>
        <v>2.9001853119675642E-2</v>
      </c>
      <c r="AC47" s="447">
        <v>2018</v>
      </c>
      <c r="AD47" s="134" t="s">
        <v>13</v>
      </c>
      <c r="AE47" s="142">
        <v>314715.62500000012</v>
      </c>
      <c r="AF47" s="143">
        <v>295692.74699999939</v>
      </c>
      <c r="AG47" s="143">
        <v>17783.552000000007</v>
      </c>
      <c r="AH47" s="310">
        <f t="shared" ref="AH47:AH63" si="287">IF(AND(ISNUMBER(AE47),ISNUMBER(AG47)), IF(AE47=0, 0, AG47/AE47), "")</f>
        <v>5.6506733658362215E-2</v>
      </c>
      <c r="AI47" s="142">
        <v>0</v>
      </c>
      <c r="AJ47" s="143">
        <v>0</v>
      </c>
      <c r="AK47" s="143">
        <v>0</v>
      </c>
      <c r="AL47" s="310">
        <f t="shared" ref="AL47:AL63" si="288">IF(AND(ISNUMBER(AI47),ISNUMBER(AK47)), IF(AI47=0, 0, AK47/AI47), "")</f>
        <v>0</v>
      </c>
      <c r="AM47" s="142">
        <v>0</v>
      </c>
      <c r="AN47" s="143">
        <v>0</v>
      </c>
      <c r="AO47" s="143">
        <v>0</v>
      </c>
      <c r="AP47" s="310">
        <f t="shared" ref="AP47:AP63" si="289">IF(AND(ISNUMBER(AM47),ISNUMBER(AO47)), IF(AM47=0, 0, AO47/AM47), "")</f>
        <v>0</v>
      </c>
      <c r="AQ47" s="142">
        <v>2610.1999999999998</v>
      </c>
      <c r="AR47" s="143">
        <v>2610.1999999999998</v>
      </c>
      <c r="AS47" s="143">
        <v>0</v>
      </c>
      <c r="AT47" s="310">
        <f t="shared" ref="AT47:AT63" si="290">IF(AND(ISNUMBER(AQ47),ISNUMBER(AS47)), IF(AQ47=0, 0, AS47/AQ47), "")</f>
        <v>0</v>
      </c>
      <c r="AU47" s="142">
        <v>28107.200000000001</v>
      </c>
      <c r="AV47" s="143">
        <v>28107.200000000001</v>
      </c>
      <c r="AW47" s="143">
        <v>0</v>
      </c>
      <c r="AX47" s="310">
        <f t="shared" ref="AX47:AX63" si="291">IF(AND(ISNUMBER(AU47),ISNUMBER(AW47)), IF(AU47=0, 0, AW47/AU47), "")</f>
        <v>0</v>
      </c>
      <c r="AY47" s="313">
        <f t="shared" ref="AY47:BA49" si="292">IF(COUNT(AE47,AI47,AM47,AQ47,AU47)&lt;5,"",SUM(AE47,AI47,AM47,AQ47,AU47))</f>
        <v>345433.02500000014</v>
      </c>
      <c r="AZ47" s="146">
        <f t="shared" si="292"/>
        <v>326410.14699999942</v>
      </c>
      <c r="BA47" s="146">
        <f t="shared" si="292"/>
        <v>17783.552000000007</v>
      </c>
      <c r="BB47" s="310">
        <f t="shared" ref="BB47:BB63" si="293">IF(AND(ISNUMBER(AY47),ISNUMBER(BA47)), IF(AY47=0, 0, BA47/AY47), "")</f>
        <v>5.1481910277686969E-2</v>
      </c>
      <c r="BE47" s="447">
        <v>2018</v>
      </c>
      <c r="BF47" s="134" t="s">
        <v>13</v>
      </c>
      <c r="BG47" s="314">
        <f t="shared" ref="BG47:BI49" si="294">IF(COUNT(C47, AE47)&lt;2, "", C47+AE47)</f>
        <v>1490190.464000002</v>
      </c>
      <c r="BH47" s="315">
        <f t="shared" si="294"/>
        <v>1423116.3830000013</v>
      </c>
      <c r="BI47" s="315">
        <f t="shared" si="294"/>
        <v>58539.296999999962</v>
      </c>
      <c r="BJ47" s="310">
        <f t="shared" ref="BJ47:BJ63" si="295">IF(AND(ISNUMBER(BG47),ISNUMBER(BI47)), IF(BG47=0, 0, BI47/BG47), "")</f>
        <v>3.9283097304801895E-2</v>
      </c>
      <c r="BK47" s="314">
        <f t="shared" ref="BK47:BM49" si="296">IF(COUNT(G47, AI47)&lt;2, "", G47+AI47)</f>
        <v>0</v>
      </c>
      <c r="BL47" s="315">
        <f t="shared" si="296"/>
        <v>0</v>
      </c>
      <c r="BM47" s="315">
        <f t="shared" si="296"/>
        <v>0</v>
      </c>
      <c r="BN47" s="310">
        <f t="shared" ref="BN47:BN63" si="297">IF(AND(ISNUMBER(BK47),ISNUMBER(BM47)), IF(BK47=0, 0, BM47/BK47), "")</f>
        <v>0</v>
      </c>
      <c r="BO47" s="314">
        <f t="shared" ref="BO47:BQ49" si="298">IF(COUNT(K47, AM47)&lt;2, "", K47+AM47)</f>
        <v>0</v>
      </c>
      <c r="BP47" s="315">
        <f t="shared" si="298"/>
        <v>0</v>
      </c>
      <c r="BQ47" s="315">
        <f t="shared" si="298"/>
        <v>0</v>
      </c>
      <c r="BR47" s="310">
        <f t="shared" ref="BR47:BR63" si="299">IF(AND(ISNUMBER(BO47),ISNUMBER(BQ47)), IF(BO47=0, 0, BQ47/BO47), "")</f>
        <v>0</v>
      </c>
      <c r="BS47" s="314">
        <f t="shared" ref="BS47:BU49" si="300">IF(COUNT(O47, AQ47)&lt;2, "", O47+AQ47)</f>
        <v>144617.95699999999</v>
      </c>
      <c r="BT47" s="315">
        <f t="shared" si="300"/>
        <v>144617.95699999999</v>
      </c>
      <c r="BU47" s="315">
        <f t="shared" si="300"/>
        <v>0</v>
      </c>
      <c r="BV47" s="310">
        <f t="shared" ref="BV47:BV63" si="301">IF(AND(ISNUMBER(BS47),ISNUMBER(BU47)), IF(BS47=0, 0, BU47/BS47), "")</f>
        <v>0</v>
      </c>
      <c r="BW47" s="314">
        <f t="shared" ref="BW47:BY49" si="302">IF(COUNT(S47, AU47)&lt;2, "", S47+AU47)</f>
        <v>115905.32285</v>
      </c>
      <c r="BX47" s="315">
        <f t="shared" si="302"/>
        <v>115905.32285</v>
      </c>
      <c r="BY47" s="315">
        <f t="shared" si="302"/>
        <v>0</v>
      </c>
      <c r="BZ47" s="310">
        <f t="shared" ref="BZ47:BZ63" si="303">IF(AND(ISNUMBER(BW47),ISNUMBER(BY47)), IF(BW47=0, 0, BY47/BW47), "")</f>
        <v>0</v>
      </c>
      <c r="CA47" s="313">
        <f t="shared" ref="CA47:CC49" si="304">IF(COUNT(BG47,BK47,BO47,BS47,BW47)&lt;5,"",SUM(BG47,BK47,BO47,BS47,BW47))</f>
        <v>1750713.7438500021</v>
      </c>
      <c r="CB47" s="146">
        <f t="shared" si="304"/>
        <v>1683639.6628500014</v>
      </c>
      <c r="CC47" s="146">
        <f t="shared" si="304"/>
        <v>58539.296999999962</v>
      </c>
      <c r="CD47" s="310">
        <f t="shared" ref="CD47:CD63" si="305">IF(AND(ISNUMBER(CA47),ISNUMBER(CC47)), IF(CA47=0, 0, CC47/CA47), "")</f>
        <v>3.3437389296588224E-2</v>
      </c>
    </row>
    <row r="48" spans="1:82">
      <c r="A48" s="448"/>
      <c r="B48" s="130" t="s">
        <v>14</v>
      </c>
      <c r="C48" s="149">
        <v>854290.91500000027</v>
      </c>
      <c r="D48" s="150">
        <v>834091.8629999971</v>
      </c>
      <c r="E48" s="150">
        <v>17041.319999999985</v>
      </c>
      <c r="F48" s="316">
        <f t="shared" si="280"/>
        <v>1.9947912006064092E-2</v>
      </c>
      <c r="G48" s="149">
        <v>0</v>
      </c>
      <c r="H48" s="150">
        <v>0</v>
      </c>
      <c r="I48" s="150">
        <v>0</v>
      </c>
      <c r="J48" s="316">
        <f t="shared" si="281"/>
        <v>0</v>
      </c>
      <c r="K48" s="317">
        <v>0</v>
      </c>
      <c r="L48" s="318">
        <v>0</v>
      </c>
      <c r="M48" s="318">
        <v>0</v>
      </c>
      <c r="N48" s="316">
        <f t="shared" si="282"/>
        <v>0</v>
      </c>
      <c r="O48" s="149">
        <v>110690.72300000001</v>
      </c>
      <c r="P48" s="150">
        <v>110690.72300000001</v>
      </c>
      <c r="Q48" s="150">
        <v>0</v>
      </c>
      <c r="R48" s="316">
        <f t="shared" si="283"/>
        <v>0</v>
      </c>
      <c r="S48" s="149">
        <v>82890.817150000003</v>
      </c>
      <c r="T48" s="150">
        <v>82890.817150000003</v>
      </c>
      <c r="U48" s="150">
        <v>0</v>
      </c>
      <c r="V48" s="316">
        <f t="shared" si="284"/>
        <v>0</v>
      </c>
      <c r="W48" s="319">
        <f t="shared" si="285"/>
        <v>1047872.4551500003</v>
      </c>
      <c r="X48" s="153">
        <f t="shared" si="285"/>
        <v>1027673.4031499971</v>
      </c>
      <c r="Y48" s="153">
        <f t="shared" si="285"/>
        <v>17041.319999999985</v>
      </c>
      <c r="Z48" s="316">
        <f t="shared" si="286"/>
        <v>1.6262780757568977E-2</v>
      </c>
      <c r="AC48" s="448"/>
      <c r="AD48" s="130" t="s">
        <v>14</v>
      </c>
      <c r="AE48" s="149">
        <v>219140.00599999996</v>
      </c>
      <c r="AF48" s="150">
        <v>212403.99800000028</v>
      </c>
      <c r="AG48" s="150">
        <v>6337.9009999999989</v>
      </c>
      <c r="AH48" s="316">
        <f t="shared" si="287"/>
        <v>2.8921697665737947E-2</v>
      </c>
      <c r="AI48" s="149">
        <v>0</v>
      </c>
      <c r="AJ48" s="150">
        <v>0</v>
      </c>
      <c r="AK48" s="150">
        <v>0</v>
      </c>
      <c r="AL48" s="316">
        <f t="shared" si="288"/>
        <v>0</v>
      </c>
      <c r="AM48" s="149">
        <v>0</v>
      </c>
      <c r="AN48" s="150">
        <v>0</v>
      </c>
      <c r="AO48" s="150">
        <v>0</v>
      </c>
      <c r="AP48" s="316">
        <f t="shared" si="289"/>
        <v>0</v>
      </c>
      <c r="AQ48" s="149">
        <v>1905.4</v>
      </c>
      <c r="AR48" s="150">
        <v>1905.4</v>
      </c>
      <c r="AS48" s="150">
        <v>0</v>
      </c>
      <c r="AT48" s="316">
        <f t="shared" si="290"/>
        <v>0</v>
      </c>
      <c r="AU48" s="149">
        <v>33564.800000000003</v>
      </c>
      <c r="AV48" s="150">
        <v>33564.800000000003</v>
      </c>
      <c r="AW48" s="150">
        <v>0</v>
      </c>
      <c r="AX48" s="316">
        <f t="shared" si="291"/>
        <v>0</v>
      </c>
      <c r="AY48" s="319">
        <f t="shared" si="292"/>
        <v>254610.20599999995</v>
      </c>
      <c r="AZ48" s="153">
        <f t="shared" si="292"/>
        <v>247874.19800000027</v>
      </c>
      <c r="BA48" s="153">
        <f t="shared" si="292"/>
        <v>6337.9009999999989</v>
      </c>
      <c r="BB48" s="316">
        <f t="shared" si="293"/>
        <v>2.4892564597351608E-2</v>
      </c>
      <c r="BE48" s="448"/>
      <c r="BF48" s="130" t="s">
        <v>14</v>
      </c>
      <c r="BG48" s="320">
        <f t="shared" si="294"/>
        <v>1073430.9210000003</v>
      </c>
      <c r="BH48" s="321">
        <f t="shared" si="294"/>
        <v>1046495.8609999974</v>
      </c>
      <c r="BI48" s="321">
        <f t="shared" si="294"/>
        <v>23379.220999999983</v>
      </c>
      <c r="BJ48" s="316">
        <f t="shared" si="295"/>
        <v>2.1779902686444017E-2</v>
      </c>
      <c r="BK48" s="320">
        <f t="shared" si="296"/>
        <v>0</v>
      </c>
      <c r="BL48" s="321">
        <f t="shared" si="296"/>
        <v>0</v>
      </c>
      <c r="BM48" s="321">
        <f t="shared" si="296"/>
        <v>0</v>
      </c>
      <c r="BN48" s="316">
        <f t="shared" si="297"/>
        <v>0</v>
      </c>
      <c r="BO48" s="320">
        <f t="shared" si="298"/>
        <v>0</v>
      </c>
      <c r="BP48" s="321">
        <f t="shared" si="298"/>
        <v>0</v>
      </c>
      <c r="BQ48" s="321">
        <f t="shared" si="298"/>
        <v>0</v>
      </c>
      <c r="BR48" s="316">
        <f t="shared" si="299"/>
        <v>0</v>
      </c>
      <c r="BS48" s="320">
        <f t="shared" si="300"/>
        <v>112596.12300000001</v>
      </c>
      <c r="BT48" s="321">
        <f t="shared" si="300"/>
        <v>112596.12300000001</v>
      </c>
      <c r="BU48" s="321">
        <f t="shared" si="300"/>
        <v>0</v>
      </c>
      <c r="BV48" s="316">
        <f t="shared" si="301"/>
        <v>0</v>
      </c>
      <c r="BW48" s="320">
        <f t="shared" si="302"/>
        <v>116455.61715000001</v>
      </c>
      <c r="BX48" s="321">
        <f t="shared" si="302"/>
        <v>116455.61715000001</v>
      </c>
      <c r="BY48" s="321">
        <f t="shared" si="302"/>
        <v>0</v>
      </c>
      <c r="BZ48" s="316">
        <f t="shared" si="303"/>
        <v>0</v>
      </c>
      <c r="CA48" s="319">
        <f t="shared" si="304"/>
        <v>1302482.6611500003</v>
      </c>
      <c r="CB48" s="153">
        <f t="shared" si="304"/>
        <v>1275547.6011499974</v>
      </c>
      <c r="CC48" s="153">
        <f t="shared" si="304"/>
        <v>23379.220999999983</v>
      </c>
      <c r="CD48" s="316">
        <f t="shared" si="305"/>
        <v>1.7949736835158926E-2</v>
      </c>
    </row>
    <row r="49" spans="1:82">
      <c r="A49" s="448"/>
      <c r="B49" s="131" t="s">
        <v>15</v>
      </c>
      <c r="C49" s="156">
        <v>808347.40700000233</v>
      </c>
      <c r="D49" s="157">
        <v>769944.33800000139</v>
      </c>
      <c r="E49" s="157">
        <v>35578.821999999978</v>
      </c>
      <c r="F49" s="322">
        <f t="shared" si="280"/>
        <v>4.4014271205548475E-2</v>
      </c>
      <c r="G49" s="156">
        <v>0</v>
      </c>
      <c r="H49" s="157">
        <v>0</v>
      </c>
      <c r="I49" s="157">
        <v>0</v>
      </c>
      <c r="J49" s="322">
        <f t="shared" si="281"/>
        <v>0</v>
      </c>
      <c r="K49" s="323">
        <v>0</v>
      </c>
      <c r="L49" s="324">
        <v>0</v>
      </c>
      <c r="M49" s="324">
        <v>0</v>
      </c>
      <c r="N49" s="322">
        <f t="shared" si="282"/>
        <v>0</v>
      </c>
      <c r="O49" s="156">
        <v>73564.521500000003</v>
      </c>
      <c r="P49" s="157">
        <v>73564.521500000003</v>
      </c>
      <c r="Q49" s="157">
        <v>0</v>
      </c>
      <c r="R49" s="322">
        <f t="shared" si="283"/>
        <v>0</v>
      </c>
      <c r="S49" s="156">
        <v>74800.404949999996</v>
      </c>
      <c r="T49" s="157">
        <v>74800.404949999996</v>
      </c>
      <c r="U49" s="157">
        <v>0</v>
      </c>
      <c r="V49" s="322">
        <f t="shared" si="284"/>
        <v>0</v>
      </c>
      <c r="W49" s="325">
        <f t="shared" si="285"/>
        <v>956712.33345000236</v>
      </c>
      <c r="X49" s="160">
        <f t="shared" si="285"/>
        <v>918309.26445000141</v>
      </c>
      <c r="Y49" s="160">
        <f t="shared" si="285"/>
        <v>35578.821999999978</v>
      </c>
      <c r="Z49" s="322">
        <f t="shared" si="286"/>
        <v>3.7188631060811259E-2</v>
      </c>
      <c r="AC49" s="448"/>
      <c r="AD49" s="131" t="s">
        <v>15</v>
      </c>
      <c r="AE49" s="156">
        <v>234802.04400000014</v>
      </c>
      <c r="AF49" s="157">
        <v>220314.96599999993</v>
      </c>
      <c r="AG49" s="157">
        <v>13881.121000000001</v>
      </c>
      <c r="AH49" s="322">
        <f t="shared" si="287"/>
        <v>5.9118399327051825E-2</v>
      </c>
      <c r="AI49" s="156">
        <v>0</v>
      </c>
      <c r="AJ49" s="157">
        <v>0</v>
      </c>
      <c r="AK49" s="157">
        <v>0</v>
      </c>
      <c r="AL49" s="322">
        <f t="shared" si="288"/>
        <v>0</v>
      </c>
      <c r="AM49" s="156">
        <v>0</v>
      </c>
      <c r="AN49" s="157">
        <v>0</v>
      </c>
      <c r="AO49" s="157">
        <v>0</v>
      </c>
      <c r="AP49" s="322">
        <f t="shared" si="289"/>
        <v>0</v>
      </c>
      <c r="AQ49" s="156">
        <v>1746</v>
      </c>
      <c r="AR49" s="157">
        <v>1746</v>
      </c>
      <c r="AS49" s="157">
        <v>0</v>
      </c>
      <c r="AT49" s="322">
        <f t="shared" si="290"/>
        <v>0</v>
      </c>
      <c r="AU49" s="156">
        <v>25050.1</v>
      </c>
      <c r="AV49" s="157">
        <v>25050.1</v>
      </c>
      <c r="AW49" s="157">
        <v>0</v>
      </c>
      <c r="AX49" s="322">
        <f t="shared" si="291"/>
        <v>0</v>
      </c>
      <c r="AY49" s="325">
        <f t="shared" si="292"/>
        <v>261598.14400000015</v>
      </c>
      <c r="AZ49" s="160">
        <f t="shared" si="292"/>
        <v>247111.06599999993</v>
      </c>
      <c r="BA49" s="160">
        <f t="shared" si="292"/>
        <v>13881.121000000001</v>
      </c>
      <c r="BB49" s="322">
        <f t="shared" si="293"/>
        <v>5.3062765613505244E-2</v>
      </c>
      <c r="BE49" s="448"/>
      <c r="BF49" s="131" t="s">
        <v>15</v>
      </c>
      <c r="BG49" s="326">
        <f t="shared" si="294"/>
        <v>1043149.4510000024</v>
      </c>
      <c r="BH49" s="327">
        <f t="shared" si="294"/>
        <v>990259.30400000128</v>
      </c>
      <c r="BI49" s="327">
        <f t="shared" si="294"/>
        <v>49459.942999999977</v>
      </c>
      <c r="BJ49" s="322">
        <f t="shared" si="295"/>
        <v>4.7414052658117024E-2</v>
      </c>
      <c r="BK49" s="326">
        <f t="shared" si="296"/>
        <v>0</v>
      </c>
      <c r="BL49" s="327">
        <f t="shared" si="296"/>
        <v>0</v>
      </c>
      <c r="BM49" s="327">
        <f t="shared" si="296"/>
        <v>0</v>
      </c>
      <c r="BN49" s="322">
        <f t="shared" si="297"/>
        <v>0</v>
      </c>
      <c r="BO49" s="326">
        <f t="shared" si="298"/>
        <v>0</v>
      </c>
      <c r="BP49" s="327">
        <f t="shared" si="298"/>
        <v>0</v>
      </c>
      <c r="BQ49" s="327">
        <f t="shared" si="298"/>
        <v>0</v>
      </c>
      <c r="BR49" s="322">
        <f t="shared" si="299"/>
        <v>0</v>
      </c>
      <c r="BS49" s="326">
        <f t="shared" si="300"/>
        <v>75310.521500000003</v>
      </c>
      <c r="BT49" s="327">
        <f t="shared" si="300"/>
        <v>75310.521500000003</v>
      </c>
      <c r="BU49" s="327">
        <f t="shared" si="300"/>
        <v>0</v>
      </c>
      <c r="BV49" s="322">
        <f t="shared" si="301"/>
        <v>0</v>
      </c>
      <c r="BW49" s="326">
        <f t="shared" si="302"/>
        <v>99850.504950000002</v>
      </c>
      <c r="BX49" s="327">
        <f t="shared" si="302"/>
        <v>99850.504950000002</v>
      </c>
      <c r="BY49" s="327">
        <f t="shared" si="302"/>
        <v>0</v>
      </c>
      <c r="BZ49" s="322">
        <f t="shared" si="303"/>
        <v>0</v>
      </c>
      <c r="CA49" s="325">
        <f t="shared" si="304"/>
        <v>1218310.4774500025</v>
      </c>
      <c r="CB49" s="160">
        <f t="shared" si="304"/>
        <v>1165420.3304500012</v>
      </c>
      <c r="CC49" s="160">
        <f t="shared" si="304"/>
        <v>49459.942999999977</v>
      </c>
      <c r="CD49" s="322">
        <f t="shared" si="305"/>
        <v>4.059715804424717E-2</v>
      </c>
    </row>
    <row r="50" spans="1:82">
      <c r="A50" s="448"/>
      <c r="B50" s="132" t="s">
        <v>16</v>
      </c>
      <c r="C50" s="328">
        <f t="shared" ref="C50:E50" si="306">IF(COUNT(C47:C49)=0,"",SUM(C47:C49))</f>
        <v>2838113.1610000045</v>
      </c>
      <c r="D50" s="167">
        <f t="shared" si="306"/>
        <v>2731459.8370000003</v>
      </c>
      <c r="E50" s="167">
        <f t="shared" si="306"/>
        <v>93375.886999999915</v>
      </c>
      <c r="F50" s="329">
        <f t="shared" si="280"/>
        <v>3.2900692010144894E-2</v>
      </c>
      <c r="G50" s="328">
        <f t="shared" ref="G50:I50" si="307">IF(COUNT(G47:G49)=0,"",SUM(G47:G49))</f>
        <v>0</v>
      </c>
      <c r="H50" s="167">
        <f t="shared" si="307"/>
        <v>0</v>
      </c>
      <c r="I50" s="167">
        <f t="shared" si="307"/>
        <v>0</v>
      </c>
      <c r="J50" s="329">
        <f t="shared" si="281"/>
        <v>0</v>
      </c>
      <c r="K50" s="328">
        <f t="shared" ref="K50:M50" si="308">IF(COUNT(K47:K49)=0,"",SUM(K47:K49))</f>
        <v>0</v>
      </c>
      <c r="L50" s="167">
        <f t="shared" si="308"/>
        <v>0</v>
      </c>
      <c r="M50" s="167">
        <f t="shared" si="308"/>
        <v>0</v>
      </c>
      <c r="N50" s="329">
        <f t="shared" si="282"/>
        <v>0</v>
      </c>
      <c r="O50" s="328">
        <f t="shared" ref="O50:Q50" si="309">IF(COUNT(O47:O49)=0,"",SUM(O47:O49))</f>
        <v>326263.00150000001</v>
      </c>
      <c r="P50" s="167">
        <f t="shared" si="309"/>
        <v>326263.00150000001</v>
      </c>
      <c r="Q50" s="167">
        <f t="shared" si="309"/>
        <v>0</v>
      </c>
      <c r="R50" s="329">
        <f t="shared" si="283"/>
        <v>0</v>
      </c>
      <c r="S50" s="328">
        <f t="shared" ref="S50:U50" si="310">IF(COUNT(S47:S49)=0,"",SUM(S47:S49))</f>
        <v>245489.34495</v>
      </c>
      <c r="T50" s="167">
        <f t="shared" si="310"/>
        <v>245489.34495</v>
      </c>
      <c r="U50" s="167">
        <f t="shared" si="310"/>
        <v>0</v>
      </c>
      <c r="V50" s="329">
        <f t="shared" si="284"/>
        <v>0</v>
      </c>
      <c r="W50" s="330">
        <f t="shared" ref="W50:Y50" si="311">IF(COUNT(W47:W49)=0,"",SUM(W47:W49))</f>
        <v>3409865.5074500041</v>
      </c>
      <c r="X50" s="166">
        <f t="shared" si="311"/>
        <v>3303212.1834500004</v>
      </c>
      <c r="Y50" s="166">
        <f t="shared" si="311"/>
        <v>93375.886999999915</v>
      </c>
      <c r="Z50" s="329">
        <f t="shared" si="286"/>
        <v>2.7384038108244656E-2</v>
      </c>
      <c r="AC50" s="448"/>
      <c r="AD50" s="132" t="s">
        <v>16</v>
      </c>
      <c r="AE50" s="328">
        <f t="shared" ref="AE50:AG50" si="312">IF(COUNT(AE47:AE49)=0,"",SUM(AE47:AE49))</f>
        <v>768657.67500000016</v>
      </c>
      <c r="AF50" s="167">
        <f t="shared" si="312"/>
        <v>728411.71099999954</v>
      </c>
      <c r="AG50" s="167">
        <f t="shared" si="312"/>
        <v>38002.574000000008</v>
      </c>
      <c r="AH50" s="329">
        <f t="shared" si="287"/>
        <v>4.9440180246687837E-2</v>
      </c>
      <c r="AI50" s="328">
        <f t="shared" ref="AI50:AK50" si="313">IF(COUNT(AI47:AI49)=0,"",SUM(AI47:AI49))</f>
        <v>0</v>
      </c>
      <c r="AJ50" s="167">
        <f t="shared" si="313"/>
        <v>0</v>
      </c>
      <c r="AK50" s="167">
        <f t="shared" si="313"/>
        <v>0</v>
      </c>
      <c r="AL50" s="329">
        <f t="shared" si="288"/>
        <v>0</v>
      </c>
      <c r="AM50" s="328">
        <f t="shared" ref="AM50:AO50" si="314">IF(COUNT(AM47:AM49)=0,"",SUM(AM47:AM49))</f>
        <v>0</v>
      </c>
      <c r="AN50" s="167">
        <f t="shared" si="314"/>
        <v>0</v>
      </c>
      <c r="AO50" s="167">
        <f t="shared" si="314"/>
        <v>0</v>
      </c>
      <c r="AP50" s="329">
        <f t="shared" si="289"/>
        <v>0</v>
      </c>
      <c r="AQ50" s="328">
        <f t="shared" ref="AQ50:AS50" si="315">IF(COUNT(AQ47:AQ49)=0,"",SUM(AQ47:AQ49))</f>
        <v>6261.6</v>
      </c>
      <c r="AR50" s="167">
        <f t="shared" si="315"/>
        <v>6261.6</v>
      </c>
      <c r="AS50" s="167">
        <f t="shared" si="315"/>
        <v>0</v>
      </c>
      <c r="AT50" s="329">
        <f t="shared" si="290"/>
        <v>0</v>
      </c>
      <c r="AU50" s="328">
        <f t="shared" ref="AU50:AW50" si="316">IF(COUNT(AU47:AU49)=0,"",SUM(AU47:AU49))</f>
        <v>86722.1</v>
      </c>
      <c r="AV50" s="167">
        <f t="shared" si="316"/>
        <v>86722.1</v>
      </c>
      <c r="AW50" s="167">
        <f t="shared" si="316"/>
        <v>0</v>
      </c>
      <c r="AX50" s="329">
        <f t="shared" si="291"/>
        <v>0</v>
      </c>
      <c r="AY50" s="330">
        <f t="shared" ref="AY50:BA50" si="317">IF(COUNT(AY47:AY49)=0,"",SUM(AY47:AY49))</f>
        <v>861641.37500000023</v>
      </c>
      <c r="AZ50" s="166">
        <f t="shared" si="317"/>
        <v>821395.41099999961</v>
      </c>
      <c r="BA50" s="166">
        <f t="shared" si="317"/>
        <v>38002.574000000008</v>
      </c>
      <c r="BB50" s="329">
        <f t="shared" si="293"/>
        <v>4.4104862072112075E-2</v>
      </c>
      <c r="BE50" s="448"/>
      <c r="BF50" s="132" t="s">
        <v>16</v>
      </c>
      <c r="BG50" s="328">
        <f t="shared" ref="BG50:BI50" si="318">IF(COUNT(BG47:BG49)=0,"",SUM(BG47:BG49))</f>
        <v>3606770.8360000048</v>
      </c>
      <c r="BH50" s="167">
        <f t="shared" si="318"/>
        <v>3459871.548</v>
      </c>
      <c r="BI50" s="167">
        <f t="shared" si="318"/>
        <v>131378.46099999992</v>
      </c>
      <c r="BJ50" s="329">
        <f t="shared" si="295"/>
        <v>3.6425508293646339E-2</v>
      </c>
      <c r="BK50" s="328">
        <f t="shared" ref="BK50:BM50" si="319">IF(COUNT(BK47:BK49)=0,"",SUM(BK47:BK49))</f>
        <v>0</v>
      </c>
      <c r="BL50" s="167">
        <f t="shared" si="319"/>
        <v>0</v>
      </c>
      <c r="BM50" s="167">
        <f t="shared" si="319"/>
        <v>0</v>
      </c>
      <c r="BN50" s="329">
        <f t="shared" si="297"/>
        <v>0</v>
      </c>
      <c r="BO50" s="328">
        <f t="shared" ref="BO50:BQ50" si="320">IF(COUNT(BO47:BO49)=0,"",SUM(BO47:BO49))</f>
        <v>0</v>
      </c>
      <c r="BP50" s="167">
        <f t="shared" si="320"/>
        <v>0</v>
      </c>
      <c r="BQ50" s="167">
        <f t="shared" si="320"/>
        <v>0</v>
      </c>
      <c r="BR50" s="329">
        <f t="shared" si="299"/>
        <v>0</v>
      </c>
      <c r="BS50" s="328">
        <f t="shared" ref="BS50:BU50" si="321">IF(COUNT(BS47:BS49)=0,"",SUM(BS47:BS49))</f>
        <v>332524.60149999999</v>
      </c>
      <c r="BT50" s="167">
        <f t="shared" si="321"/>
        <v>332524.60149999999</v>
      </c>
      <c r="BU50" s="167">
        <f t="shared" si="321"/>
        <v>0</v>
      </c>
      <c r="BV50" s="329">
        <f t="shared" si="301"/>
        <v>0</v>
      </c>
      <c r="BW50" s="328">
        <f t="shared" ref="BW50:BY50" si="322">IF(COUNT(BW47:BW49)=0,"",SUM(BW47:BW49))</f>
        <v>332211.44495000003</v>
      </c>
      <c r="BX50" s="167">
        <f t="shared" si="322"/>
        <v>332211.44495000003</v>
      </c>
      <c r="BY50" s="167">
        <f t="shared" si="322"/>
        <v>0</v>
      </c>
      <c r="BZ50" s="329">
        <f t="shared" si="303"/>
        <v>0</v>
      </c>
      <c r="CA50" s="330">
        <f t="shared" ref="CA50:CC50" si="323">IF(COUNT(CA47:CA49)=0,"",SUM(CA47:CA49))</f>
        <v>4271506.882450005</v>
      </c>
      <c r="CB50" s="166">
        <f t="shared" si="323"/>
        <v>4124607.5944499997</v>
      </c>
      <c r="CC50" s="166">
        <f t="shared" si="323"/>
        <v>131378.46099999992</v>
      </c>
      <c r="CD50" s="329">
        <f t="shared" si="305"/>
        <v>3.0756935342837438E-2</v>
      </c>
    </row>
    <row r="51" spans="1:82">
      <c r="A51" s="448"/>
      <c r="B51" s="129" t="s">
        <v>17</v>
      </c>
      <c r="C51" s="170">
        <v>778764.96299999999</v>
      </c>
      <c r="D51" s="171">
        <v>715881.17299999797</v>
      </c>
      <c r="E51" s="171">
        <v>57919.829000000042</v>
      </c>
      <c r="F51" s="331">
        <f t="shared" si="280"/>
        <v>7.4373953313048621E-2</v>
      </c>
      <c r="G51" s="170">
        <v>0</v>
      </c>
      <c r="H51" s="171">
        <v>0</v>
      </c>
      <c r="I51" s="171">
        <v>0</v>
      </c>
      <c r="J51" s="331">
        <f t="shared" si="281"/>
        <v>0</v>
      </c>
      <c r="K51" s="332">
        <v>0</v>
      </c>
      <c r="L51" s="333">
        <v>0</v>
      </c>
      <c r="M51" s="333">
        <v>0</v>
      </c>
      <c r="N51" s="331">
        <f t="shared" si="282"/>
        <v>0</v>
      </c>
      <c r="O51" s="170">
        <v>69212.634999999995</v>
      </c>
      <c r="P51" s="171">
        <v>69212.634999999995</v>
      </c>
      <c r="Q51" s="171">
        <v>0</v>
      </c>
      <c r="R51" s="331">
        <f t="shared" si="283"/>
        <v>0</v>
      </c>
      <c r="S51" s="170">
        <v>89804.771250000005</v>
      </c>
      <c r="T51" s="171">
        <v>89804.771250000005</v>
      </c>
      <c r="U51" s="171">
        <v>0</v>
      </c>
      <c r="V51" s="331">
        <f t="shared" si="284"/>
        <v>0</v>
      </c>
      <c r="W51" s="334">
        <f t="shared" ref="W51:Y53" si="324">IF(COUNT(C51,G51,K51,O51,S51)&lt;5,"",SUM(C51,G51,K51,O51,S51))</f>
        <v>937782.36924999999</v>
      </c>
      <c r="X51" s="174">
        <f t="shared" si="324"/>
        <v>874898.57924999797</v>
      </c>
      <c r="Y51" s="174">
        <f t="shared" si="324"/>
        <v>57919.829000000042</v>
      </c>
      <c r="Z51" s="331">
        <f t="shared" si="286"/>
        <v>6.176254843255579E-2</v>
      </c>
      <c r="AC51" s="448"/>
      <c r="AD51" s="129" t="s">
        <v>17</v>
      </c>
      <c r="AE51" s="170">
        <v>203721.09000000023</v>
      </c>
      <c r="AF51" s="171">
        <v>163356.01800000019</v>
      </c>
      <c r="AG51" s="171">
        <v>39203.249000000003</v>
      </c>
      <c r="AH51" s="331">
        <f t="shared" si="287"/>
        <v>0.19243588869468525</v>
      </c>
      <c r="AI51" s="170">
        <v>0</v>
      </c>
      <c r="AJ51" s="171">
        <v>0</v>
      </c>
      <c r="AK51" s="171">
        <v>0</v>
      </c>
      <c r="AL51" s="331">
        <f t="shared" si="288"/>
        <v>0</v>
      </c>
      <c r="AM51" s="170">
        <v>0</v>
      </c>
      <c r="AN51" s="171">
        <v>0</v>
      </c>
      <c r="AO51" s="171">
        <v>0</v>
      </c>
      <c r="AP51" s="331">
        <f t="shared" si="289"/>
        <v>0</v>
      </c>
      <c r="AQ51" s="170">
        <v>1521.4</v>
      </c>
      <c r="AR51" s="171">
        <v>1521.4</v>
      </c>
      <c r="AS51" s="171">
        <v>0</v>
      </c>
      <c r="AT51" s="331">
        <f t="shared" si="290"/>
        <v>0</v>
      </c>
      <c r="AU51" s="170">
        <v>42017.8</v>
      </c>
      <c r="AV51" s="171">
        <v>42017.8</v>
      </c>
      <c r="AW51" s="171">
        <v>0</v>
      </c>
      <c r="AX51" s="331">
        <f t="shared" si="291"/>
        <v>0</v>
      </c>
      <c r="AY51" s="334">
        <f t="shared" ref="AY51:BA53" si="325">IF(COUNT(AE51,AI51,AM51,AQ51,AU51)&lt;5,"",SUM(AE51,AI51,AM51,AQ51,AU51))</f>
        <v>247260.29000000021</v>
      </c>
      <c r="AZ51" s="174">
        <f t="shared" si="325"/>
        <v>206895.21800000017</v>
      </c>
      <c r="BA51" s="174">
        <f t="shared" si="325"/>
        <v>39203.249000000003</v>
      </c>
      <c r="BB51" s="331">
        <f t="shared" si="293"/>
        <v>0.15855052584464724</v>
      </c>
      <c r="BE51" s="448"/>
      <c r="BF51" s="129" t="s">
        <v>17</v>
      </c>
      <c r="BG51" s="335">
        <f t="shared" ref="BG51:BI53" si="326">IF(COUNT(C51, AE51)&lt;2, "", C51+AE51)</f>
        <v>982486.05300000019</v>
      </c>
      <c r="BH51" s="336">
        <f t="shared" si="326"/>
        <v>879237.19099999813</v>
      </c>
      <c r="BI51" s="336">
        <f t="shared" si="326"/>
        <v>97123.078000000038</v>
      </c>
      <c r="BJ51" s="331">
        <f t="shared" si="295"/>
        <v>9.8854408877802169E-2</v>
      </c>
      <c r="BK51" s="335">
        <f t="shared" ref="BK51:BM53" si="327">IF(COUNT(G51, AI51)&lt;2, "", G51+AI51)</f>
        <v>0</v>
      </c>
      <c r="BL51" s="336">
        <f t="shared" si="327"/>
        <v>0</v>
      </c>
      <c r="BM51" s="336">
        <f t="shared" si="327"/>
        <v>0</v>
      </c>
      <c r="BN51" s="331">
        <f t="shared" si="297"/>
        <v>0</v>
      </c>
      <c r="BO51" s="335">
        <f t="shared" ref="BO51:BQ53" si="328">IF(COUNT(K51, AM51)&lt;2, "", K51+AM51)</f>
        <v>0</v>
      </c>
      <c r="BP51" s="336">
        <f t="shared" si="328"/>
        <v>0</v>
      </c>
      <c r="BQ51" s="336">
        <f t="shared" si="328"/>
        <v>0</v>
      </c>
      <c r="BR51" s="331">
        <f t="shared" si="299"/>
        <v>0</v>
      </c>
      <c r="BS51" s="335">
        <f t="shared" ref="BS51:BU53" si="329">IF(COUNT(O51, AQ51)&lt;2, "", O51+AQ51)</f>
        <v>70734.034999999989</v>
      </c>
      <c r="BT51" s="336">
        <f t="shared" si="329"/>
        <v>70734.034999999989</v>
      </c>
      <c r="BU51" s="336">
        <f t="shared" si="329"/>
        <v>0</v>
      </c>
      <c r="BV51" s="331">
        <f t="shared" si="301"/>
        <v>0</v>
      </c>
      <c r="BW51" s="335">
        <f t="shared" ref="BW51:BY53" si="330">IF(COUNT(S51, AU51)&lt;2, "", S51+AU51)</f>
        <v>131822.57125000001</v>
      </c>
      <c r="BX51" s="336">
        <f t="shared" si="330"/>
        <v>131822.57125000001</v>
      </c>
      <c r="BY51" s="336">
        <f t="shared" si="330"/>
        <v>0</v>
      </c>
      <c r="BZ51" s="331">
        <f t="shared" si="303"/>
        <v>0</v>
      </c>
      <c r="CA51" s="334">
        <f t="shared" ref="CA51:CC53" si="331">IF(COUNT(BG51,BK51,BO51,BS51,BW51)&lt;5,"",SUM(BG51,BK51,BO51,BS51,BW51))</f>
        <v>1185042.6592500003</v>
      </c>
      <c r="CB51" s="174">
        <f t="shared" si="331"/>
        <v>1081793.7972499982</v>
      </c>
      <c r="CC51" s="174">
        <f t="shared" si="331"/>
        <v>97123.078000000038</v>
      </c>
      <c r="CD51" s="331">
        <f t="shared" si="305"/>
        <v>8.1957452959092722E-2</v>
      </c>
    </row>
    <row r="52" spans="1:82">
      <c r="A52" s="448"/>
      <c r="B52" s="130" t="s">
        <v>18</v>
      </c>
      <c r="C52" s="149">
        <v>535940.80300000007</v>
      </c>
      <c r="D52" s="150">
        <v>509379.01299999992</v>
      </c>
      <c r="E52" s="150">
        <v>24982.352000000046</v>
      </c>
      <c r="F52" s="316">
        <f t="shared" si="280"/>
        <v>4.6614013824209689E-2</v>
      </c>
      <c r="G52" s="149">
        <v>0</v>
      </c>
      <c r="H52" s="150">
        <v>0</v>
      </c>
      <c r="I52" s="150">
        <v>0</v>
      </c>
      <c r="J52" s="316">
        <f t="shared" si="281"/>
        <v>0</v>
      </c>
      <c r="K52" s="317">
        <v>0</v>
      </c>
      <c r="L52" s="318">
        <v>0</v>
      </c>
      <c r="M52" s="318">
        <v>0</v>
      </c>
      <c r="N52" s="316">
        <f t="shared" si="282"/>
        <v>0</v>
      </c>
      <c r="O52" s="149">
        <v>31331.684500000003</v>
      </c>
      <c r="P52" s="150">
        <v>31331.684500000003</v>
      </c>
      <c r="Q52" s="150">
        <v>0</v>
      </c>
      <c r="R52" s="316">
        <f t="shared" si="283"/>
        <v>0</v>
      </c>
      <c r="S52" s="149">
        <v>102877.9921</v>
      </c>
      <c r="T52" s="150">
        <v>102877.9921</v>
      </c>
      <c r="U52" s="150">
        <v>0</v>
      </c>
      <c r="V52" s="316">
        <f t="shared" si="284"/>
        <v>0</v>
      </c>
      <c r="W52" s="319">
        <f t="shared" si="324"/>
        <v>670150.47960000008</v>
      </c>
      <c r="X52" s="153">
        <f t="shared" si="324"/>
        <v>643588.68959999993</v>
      </c>
      <c r="Y52" s="153">
        <f t="shared" si="324"/>
        <v>24982.352000000046</v>
      </c>
      <c r="Z52" s="316">
        <f t="shared" si="286"/>
        <v>3.7278719870366329E-2</v>
      </c>
      <c r="AC52" s="448"/>
      <c r="AD52" s="130" t="s">
        <v>18</v>
      </c>
      <c r="AE52" s="149">
        <v>152839.12700000007</v>
      </c>
      <c r="AF52" s="150">
        <v>143119.32700000019</v>
      </c>
      <c r="AG52" s="150">
        <v>9267.8559999999925</v>
      </c>
      <c r="AH52" s="316">
        <f t="shared" si="287"/>
        <v>6.0637980482576223E-2</v>
      </c>
      <c r="AI52" s="149">
        <v>0</v>
      </c>
      <c r="AJ52" s="150">
        <v>0</v>
      </c>
      <c r="AK52" s="150">
        <v>0</v>
      </c>
      <c r="AL52" s="316">
        <f t="shared" si="288"/>
        <v>0</v>
      </c>
      <c r="AM52" s="149">
        <v>0</v>
      </c>
      <c r="AN52" s="150">
        <v>0</v>
      </c>
      <c r="AO52" s="150">
        <v>0</v>
      </c>
      <c r="AP52" s="316">
        <f t="shared" si="289"/>
        <v>0</v>
      </c>
      <c r="AQ52" s="149">
        <v>618.79999999999995</v>
      </c>
      <c r="AR52" s="150">
        <v>618.79999999999995</v>
      </c>
      <c r="AS52" s="150">
        <v>0</v>
      </c>
      <c r="AT52" s="316">
        <f t="shared" si="290"/>
        <v>0</v>
      </c>
      <c r="AU52" s="149">
        <v>49200.1</v>
      </c>
      <c r="AV52" s="150">
        <v>49200.1</v>
      </c>
      <c r="AW52" s="150">
        <v>0</v>
      </c>
      <c r="AX52" s="316">
        <f t="shared" si="291"/>
        <v>0</v>
      </c>
      <c r="AY52" s="319">
        <f t="shared" si="325"/>
        <v>202658.02700000006</v>
      </c>
      <c r="AZ52" s="153">
        <f t="shared" si="325"/>
        <v>192938.22700000019</v>
      </c>
      <c r="BA52" s="153">
        <f t="shared" si="325"/>
        <v>9267.8559999999925</v>
      </c>
      <c r="BB52" s="316">
        <f t="shared" si="293"/>
        <v>4.5731502162507431E-2</v>
      </c>
      <c r="BE52" s="448"/>
      <c r="BF52" s="130" t="s">
        <v>18</v>
      </c>
      <c r="BG52" s="320">
        <f t="shared" si="326"/>
        <v>688779.93000000017</v>
      </c>
      <c r="BH52" s="321">
        <f t="shared" si="326"/>
        <v>652498.34000000008</v>
      </c>
      <c r="BI52" s="321">
        <f t="shared" si="326"/>
        <v>34250.208000000042</v>
      </c>
      <c r="BJ52" s="316">
        <f t="shared" si="295"/>
        <v>4.972590882547933E-2</v>
      </c>
      <c r="BK52" s="320">
        <f t="shared" si="327"/>
        <v>0</v>
      </c>
      <c r="BL52" s="321">
        <f t="shared" si="327"/>
        <v>0</v>
      </c>
      <c r="BM52" s="321">
        <f t="shared" si="327"/>
        <v>0</v>
      </c>
      <c r="BN52" s="316">
        <f t="shared" si="297"/>
        <v>0</v>
      </c>
      <c r="BO52" s="320">
        <f t="shared" si="328"/>
        <v>0</v>
      </c>
      <c r="BP52" s="321">
        <f t="shared" si="328"/>
        <v>0</v>
      </c>
      <c r="BQ52" s="321">
        <f t="shared" si="328"/>
        <v>0</v>
      </c>
      <c r="BR52" s="316">
        <f t="shared" si="299"/>
        <v>0</v>
      </c>
      <c r="BS52" s="320">
        <f t="shared" si="329"/>
        <v>31950.484500000002</v>
      </c>
      <c r="BT52" s="321">
        <f t="shared" si="329"/>
        <v>31950.484500000002</v>
      </c>
      <c r="BU52" s="321">
        <f t="shared" si="329"/>
        <v>0</v>
      </c>
      <c r="BV52" s="316">
        <f t="shared" si="301"/>
        <v>0</v>
      </c>
      <c r="BW52" s="320">
        <f t="shared" si="330"/>
        <v>152078.09210000001</v>
      </c>
      <c r="BX52" s="321">
        <f t="shared" si="330"/>
        <v>152078.09210000001</v>
      </c>
      <c r="BY52" s="321">
        <f t="shared" si="330"/>
        <v>0</v>
      </c>
      <c r="BZ52" s="316">
        <f t="shared" si="303"/>
        <v>0</v>
      </c>
      <c r="CA52" s="319">
        <f t="shared" si="331"/>
        <v>872808.5066000002</v>
      </c>
      <c r="CB52" s="153">
        <f t="shared" si="331"/>
        <v>836526.91660000011</v>
      </c>
      <c r="CC52" s="153">
        <f t="shared" si="331"/>
        <v>34250.208000000042</v>
      </c>
      <c r="CD52" s="316">
        <f t="shared" si="305"/>
        <v>3.9241377393789065E-2</v>
      </c>
    </row>
    <row r="53" spans="1:82">
      <c r="A53" s="448"/>
      <c r="B53" s="131" t="s">
        <v>19</v>
      </c>
      <c r="C53" s="156">
        <v>364073.4750000005</v>
      </c>
      <c r="D53" s="157">
        <v>330608.41200000048</v>
      </c>
      <c r="E53" s="157">
        <v>29029.471000000012</v>
      </c>
      <c r="F53" s="322">
        <f t="shared" si="280"/>
        <v>7.9735199055630104E-2</v>
      </c>
      <c r="G53" s="156">
        <v>0</v>
      </c>
      <c r="H53" s="157">
        <v>0</v>
      </c>
      <c r="I53" s="157">
        <v>0</v>
      </c>
      <c r="J53" s="322">
        <f t="shared" si="281"/>
        <v>0</v>
      </c>
      <c r="K53" s="323">
        <v>0</v>
      </c>
      <c r="L53" s="324">
        <v>0</v>
      </c>
      <c r="M53" s="324">
        <v>0</v>
      </c>
      <c r="N53" s="322">
        <f t="shared" si="282"/>
        <v>0</v>
      </c>
      <c r="O53" s="156">
        <v>7821.9617500000004</v>
      </c>
      <c r="P53" s="157">
        <v>7821.9617500000004</v>
      </c>
      <c r="Q53" s="157">
        <v>0</v>
      </c>
      <c r="R53" s="322">
        <f t="shared" si="283"/>
        <v>0</v>
      </c>
      <c r="S53" s="156">
        <v>76211.78654999999</v>
      </c>
      <c r="T53" s="157">
        <v>76211.78654999999</v>
      </c>
      <c r="U53" s="157">
        <v>0</v>
      </c>
      <c r="V53" s="322">
        <f t="shared" si="284"/>
        <v>0</v>
      </c>
      <c r="W53" s="325">
        <f t="shared" si="324"/>
        <v>448107.22330000054</v>
      </c>
      <c r="X53" s="160">
        <f t="shared" si="324"/>
        <v>414642.16030000045</v>
      </c>
      <c r="Y53" s="160">
        <f t="shared" si="324"/>
        <v>29029.471000000012</v>
      </c>
      <c r="Z53" s="322">
        <f t="shared" si="286"/>
        <v>6.478242146202863E-2</v>
      </c>
      <c r="AC53" s="448"/>
      <c r="AD53" s="131" t="s">
        <v>19</v>
      </c>
      <c r="AE53" s="156">
        <v>93789.131999999765</v>
      </c>
      <c r="AF53" s="157">
        <v>83153.396999999939</v>
      </c>
      <c r="AG53" s="157">
        <v>10281.962000000005</v>
      </c>
      <c r="AH53" s="322">
        <f t="shared" si="287"/>
        <v>0.1096285015197713</v>
      </c>
      <c r="AI53" s="156">
        <v>0</v>
      </c>
      <c r="AJ53" s="157">
        <v>0</v>
      </c>
      <c r="AK53" s="157">
        <v>0</v>
      </c>
      <c r="AL53" s="322">
        <f t="shared" si="288"/>
        <v>0</v>
      </c>
      <c r="AM53" s="156">
        <v>0</v>
      </c>
      <c r="AN53" s="157">
        <v>0</v>
      </c>
      <c r="AO53" s="157">
        <v>0</v>
      </c>
      <c r="AP53" s="322">
        <f t="shared" si="289"/>
        <v>0</v>
      </c>
      <c r="AQ53" s="156">
        <v>613.1</v>
      </c>
      <c r="AR53" s="157">
        <v>613.1</v>
      </c>
      <c r="AS53" s="157">
        <v>0</v>
      </c>
      <c r="AT53" s="322">
        <f t="shared" si="290"/>
        <v>0</v>
      </c>
      <c r="AU53" s="156">
        <v>43571.8</v>
      </c>
      <c r="AV53" s="157">
        <v>43571.8</v>
      </c>
      <c r="AW53" s="157">
        <v>0</v>
      </c>
      <c r="AX53" s="322">
        <f t="shared" si="291"/>
        <v>0</v>
      </c>
      <c r="AY53" s="325">
        <f t="shared" si="325"/>
        <v>137974.03199999977</v>
      </c>
      <c r="AZ53" s="160">
        <f t="shared" si="325"/>
        <v>127338.29699999995</v>
      </c>
      <c r="BA53" s="160">
        <f t="shared" si="325"/>
        <v>10281.962000000005</v>
      </c>
      <c r="BB53" s="322">
        <f t="shared" si="293"/>
        <v>7.4520993921523018E-2</v>
      </c>
      <c r="BE53" s="448"/>
      <c r="BF53" s="131" t="s">
        <v>19</v>
      </c>
      <c r="BG53" s="326">
        <f t="shared" si="326"/>
        <v>457862.60700000025</v>
      </c>
      <c r="BH53" s="327">
        <f t="shared" si="326"/>
        <v>413761.80900000042</v>
      </c>
      <c r="BI53" s="327">
        <f t="shared" si="326"/>
        <v>39311.433000000019</v>
      </c>
      <c r="BJ53" s="322">
        <f t="shared" si="295"/>
        <v>8.5858579405677468E-2</v>
      </c>
      <c r="BK53" s="326">
        <f t="shared" si="327"/>
        <v>0</v>
      </c>
      <c r="BL53" s="327">
        <f t="shared" si="327"/>
        <v>0</v>
      </c>
      <c r="BM53" s="327">
        <f t="shared" si="327"/>
        <v>0</v>
      </c>
      <c r="BN53" s="322">
        <f t="shared" si="297"/>
        <v>0</v>
      </c>
      <c r="BO53" s="326">
        <f t="shared" si="328"/>
        <v>0</v>
      </c>
      <c r="BP53" s="327">
        <f t="shared" si="328"/>
        <v>0</v>
      </c>
      <c r="BQ53" s="327">
        <f t="shared" si="328"/>
        <v>0</v>
      </c>
      <c r="BR53" s="322">
        <f t="shared" si="299"/>
        <v>0</v>
      </c>
      <c r="BS53" s="326">
        <f t="shared" si="329"/>
        <v>8435.0617500000008</v>
      </c>
      <c r="BT53" s="327">
        <f t="shared" si="329"/>
        <v>8435.0617500000008</v>
      </c>
      <c r="BU53" s="327">
        <f t="shared" si="329"/>
        <v>0</v>
      </c>
      <c r="BV53" s="322">
        <f t="shared" si="301"/>
        <v>0</v>
      </c>
      <c r="BW53" s="326">
        <f t="shared" si="330"/>
        <v>119783.58654999999</v>
      </c>
      <c r="BX53" s="327">
        <f t="shared" si="330"/>
        <v>119783.58654999999</v>
      </c>
      <c r="BY53" s="327">
        <f t="shared" si="330"/>
        <v>0</v>
      </c>
      <c r="BZ53" s="322">
        <f t="shared" si="303"/>
        <v>0</v>
      </c>
      <c r="CA53" s="325">
        <f t="shared" si="331"/>
        <v>586081.25530000019</v>
      </c>
      <c r="CB53" s="160">
        <f t="shared" si="331"/>
        <v>541980.45730000036</v>
      </c>
      <c r="CC53" s="160">
        <f t="shared" si="331"/>
        <v>39311.433000000019</v>
      </c>
      <c r="CD53" s="322">
        <f t="shared" si="305"/>
        <v>6.7075055966220057E-2</v>
      </c>
    </row>
    <row r="54" spans="1:82">
      <c r="A54" s="448"/>
      <c r="B54" s="132" t="s">
        <v>20</v>
      </c>
      <c r="C54" s="328">
        <f t="shared" ref="C54:E54" si="332">IF(COUNT(C51:C53)=0,"",SUM(C51:C53))</f>
        <v>1678779.2410000006</v>
      </c>
      <c r="D54" s="167">
        <f t="shared" si="332"/>
        <v>1555868.5979999984</v>
      </c>
      <c r="E54" s="167">
        <f t="shared" si="332"/>
        <v>111931.65200000009</v>
      </c>
      <c r="F54" s="329">
        <f t="shared" si="280"/>
        <v>6.6674431793262837E-2</v>
      </c>
      <c r="G54" s="328">
        <f t="shared" ref="G54:I54" si="333">IF(COUNT(G51:G53)=0,"",SUM(G51:G53))</f>
        <v>0</v>
      </c>
      <c r="H54" s="167">
        <f t="shared" si="333"/>
        <v>0</v>
      </c>
      <c r="I54" s="167">
        <f t="shared" si="333"/>
        <v>0</v>
      </c>
      <c r="J54" s="329">
        <f t="shared" si="281"/>
        <v>0</v>
      </c>
      <c r="K54" s="328">
        <f t="shared" ref="K54:M54" si="334">IF(COUNT(K51:K53)=0,"",SUM(K51:K53))</f>
        <v>0</v>
      </c>
      <c r="L54" s="167">
        <f t="shared" si="334"/>
        <v>0</v>
      </c>
      <c r="M54" s="167">
        <f t="shared" si="334"/>
        <v>0</v>
      </c>
      <c r="N54" s="329">
        <f t="shared" si="282"/>
        <v>0</v>
      </c>
      <c r="O54" s="328">
        <f t="shared" ref="O54:Q54" si="335">IF(COUNT(O51:O53)=0,"",SUM(O51:O53))</f>
        <v>108366.28125</v>
      </c>
      <c r="P54" s="167">
        <f t="shared" si="335"/>
        <v>108366.28125</v>
      </c>
      <c r="Q54" s="167">
        <f t="shared" si="335"/>
        <v>0</v>
      </c>
      <c r="R54" s="329">
        <f t="shared" si="283"/>
        <v>0</v>
      </c>
      <c r="S54" s="328">
        <f t="shared" ref="S54:U54" si="336">IF(COUNT(S51:S53)=0,"",SUM(S51:S53))</f>
        <v>268894.54989999998</v>
      </c>
      <c r="T54" s="167">
        <f t="shared" si="336"/>
        <v>268894.54989999998</v>
      </c>
      <c r="U54" s="167">
        <f t="shared" si="336"/>
        <v>0</v>
      </c>
      <c r="V54" s="329">
        <f t="shared" si="284"/>
        <v>0</v>
      </c>
      <c r="W54" s="330">
        <f t="shared" ref="W54:Y54" si="337">IF(COUNT(W51:W53)=0,"",SUM(W51:W53))</f>
        <v>2056040.0721500008</v>
      </c>
      <c r="X54" s="166">
        <f t="shared" si="337"/>
        <v>1933129.4291499984</v>
      </c>
      <c r="Y54" s="166">
        <f t="shared" si="337"/>
        <v>111931.65200000009</v>
      </c>
      <c r="Z54" s="329">
        <f t="shared" si="286"/>
        <v>5.4440403918272456E-2</v>
      </c>
      <c r="AC54" s="448"/>
      <c r="AD54" s="132" t="s">
        <v>20</v>
      </c>
      <c r="AE54" s="328">
        <f t="shared" ref="AE54:AG54" si="338">IF(COUNT(AE51:AE53)=0,"",SUM(AE51:AE53))</f>
        <v>450349.34900000005</v>
      </c>
      <c r="AF54" s="167">
        <f t="shared" si="338"/>
        <v>389628.74200000032</v>
      </c>
      <c r="AG54" s="167">
        <f t="shared" si="338"/>
        <v>58753.067000000003</v>
      </c>
      <c r="AH54" s="329">
        <f t="shared" si="287"/>
        <v>0.13046109010807075</v>
      </c>
      <c r="AI54" s="328">
        <f t="shared" ref="AI54:AK54" si="339">IF(COUNT(AI51:AI53)=0,"",SUM(AI51:AI53))</f>
        <v>0</v>
      </c>
      <c r="AJ54" s="167">
        <f t="shared" si="339"/>
        <v>0</v>
      </c>
      <c r="AK54" s="167">
        <f t="shared" si="339"/>
        <v>0</v>
      </c>
      <c r="AL54" s="329">
        <f t="shared" si="288"/>
        <v>0</v>
      </c>
      <c r="AM54" s="328">
        <f t="shared" ref="AM54:AO54" si="340">IF(COUNT(AM51:AM53)=0,"",SUM(AM51:AM53))</f>
        <v>0</v>
      </c>
      <c r="AN54" s="167">
        <f t="shared" si="340"/>
        <v>0</v>
      </c>
      <c r="AO54" s="167">
        <f t="shared" si="340"/>
        <v>0</v>
      </c>
      <c r="AP54" s="329">
        <f t="shared" si="289"/>
        <v>0</v>
      </c>
      <c r="AQ54" s="328">
        <f t="shared" ref="AQ54:AS54" si="341">IF(COUNT(AQ51:AQ53)=0,"",SUM(AQ51:AQ53))</f>
        <v>2753.2999999999997</v>
      </c>
      <c r="AR54" s="167">
        <f t="shared" si="341"/>
        <v>2753.2999999999997</v>
      </c>
      <c r="AS54" s="167">
        <f t="shared" si="341"/>
        <v>0</v>
      </c>
      <c r="AT54" s="329">
        <f t="shared" si="290"/>
        <v>0</v>
      </c>
      <c r="AU54" s="328">
        <f t="shared" ref="AU54:AW54" si="342">IF(COUNT(AU51:AU53)=0,"",SUM(AU51:AU53))</f>
        <v>134789.70000000001</v>
      </c>
      <c r="AV54" s="167">
        <f t="shared" si="342"/>
        <v>134789.70000000001</v>
      </c>
      <c r="AW54" s="167">
        <f t="shared" si="342"/>
        <v>0</v>
      </c>
      <c r="AX54" s="329">
        <f t="shared" si="291"/>
        <v>0</v>
      </c>
      <c r="AY54" s="330">
        <f t="shared" ref="AY54:BA54" si="343">IF(COUNT(AY51:AY53)=0,"",SUM(AY51:AY53))</f>
        <v>587892.34900000005</v>
      </c>
      <c r="AZ54" s="166">
        <f t="shared" si="343"/>
        <v>527171.74200000032</v>
      </c>
      <c r="BA54" s="166">
        <f t="shared" si="343"/>
        <v>58753.067000000003</v>
      </c>
      <c r="BB54" s="329">
        <f t="shared" si="293"/>
        <v>9.993847870267146E-2</v>
      </c>
      <c r="BE54" s="448"/>
      <c r="BF54" s="132" t="s">
        <v>20</v>
      </c>
      <c r="BG54" s="328">
        <f t="shared" ref="BG54:BI54" si="344">IF(COUNT(BG51:BG53)=0,"",SUM(BG51:BG53))</f>
        <v>2129128.5900000008</v>
      </c>
      <c r="BH54" s="167">
        <f t="shared" si="344"/>
        <v>1945497.3399999985</v>
      </c>
      <c r="BI54" s="167">
        <f t="shared" si="344"/>
        <v>170684.7190000001</v>
      </c>
      <c r="BJ54" s="329">
        <f t="shared" si="295"/>
        <v>8.0166468010276465E-2</v>
      </c>
      <c r="BK54" s="328">
        <f t="shared" ref="BK54:BM54" si="345">IF(COUNT(BK51:BK53)=0,"",SUM(BK51:BK53))</f>
        <v>0</v>
      </c>
      <c r="BL54" s="167">
        <f t="shared" si="345"/>
        <v>0</v>
      </c>
      <c r="BM54" s="167">
        <f t="shared" si="345"/>
        <v>0</v>
      </c>
      <c r="BN54" s="329">
        <f t="shared" si="297"/>
        <v>0</v>
      </c>
      <c r="BO54" s="328">
        <f t="shared" ref="BO54:BQ54" si="346">IF(COUNT(BO51:BO53)=0,"",SUM(BO51:BO53))</f>
        <v>0</v>
      </c>
      <c r="BP54" s="167">
        <f t="shared" si="346"/>
        <v>0</v>
      </c>
      <c r="BQ54" s="167">
        <f t="shared" si="346"/>
        <v>0</v>
      </c>
      <c r="BR54" s="329">
        <f t="shared" si="299"/>
        <v>0</v>
      </c>
      <c r="BS54" s="328">
        <f t="shared" ref="BS54:BU54" si="347">IF(COUNT(BS51:BS53)=0,"",SUM(BS51:BS53))</f>
        <v>111119.58124999999</v>
      </c>
      <c r="BT54" s="167">
        <f t="shared" si="347"/>
        <v>111119.58124999999</v>
      </c>
      <c r="BU54" s="167">
        <f t="shared" si="347"/>
        <v>0</v>
      </c>
      <c r="BV54" s="329">
        <f t="shared" si="301"/>
        <v>0</v>
      </c>
      <c r="BW54" s="328">
        <f t="shared" ref="BW54:BY54" si="348">IF(COUNT(BW51:BW53)=0,"",SUM(BW51:BW53))</f>
        <v>403684.24990000005</v>
      </c>
      <c r="BX54" s="167">
        <f t="shared" si="348"/>
        <v>403684.24990000005</v>
      </c>
      <c r="BY54" s="167">
        <f t="shared" si="348"/>
        <v>0</v>
      </c>
      <c r="BZ54" s="329">
        <f t="shared" si="303"/>
        <v>0</v>
      </c>
      <c r="CA54" s="330">
        <f t="shared" ref="CA54:CC54" si="349">IF(COUNT(CA51:CA53)=0,"",SUM(CA51:CA53))</f>
        <v>2643932.4211500008</v>
      </c>
      <c r="CB54" s="166">
        <f t="shared" si="349"/>
        <v>2460301.1711499989</v>
      </c>
      <c r="CC54" s="166">
        <f t="shared" si="349"/>
        <v>170684.7190000001</v>
      </c>
      <c r="CD54" s="329">
        <f t="shared" si="305"/>
        <v>6.4557141337886134E-2</v>
      </c>
    </row>
    <row r="55" spans="1:82">
      <c r="A55" s="448"/>
      <c r="B55" s="129" t="s">
        <v>21</v>
      </c>
      <c r="C55" s="170">
        <v>349968.79599999962</v>
      </c>
      <c r="D55" s="171">
        <v>342413.43700000027</v>
      </c>
      <c r="E55" s="171">
        <v>6744.8019999999942</v>
      </c>
      <c r="F55" s="331">
        <f t="shared" si="280"/>
        <v>1.927258109034384E-2</v>
      </c>
      <c r="G55" s="170">
        <v>0</v>
      </c>
      <c r="H55" s="171">
        <v>0</v>
      </c>
      <c r="I55" s="171">
        <v>0</v>
      </c>
      <c r="J55" s="331">
        <f t="shared" si="281"/>
        <v>0</v>
      </c>
      <c r="K55" s="332">
        <v>0</v>
      </c>
      <c r="L55" s="333">
        <v>0</v>
      </c>
      <c r="M55" s="333">
        <v>0</v>
      </c>
      <c r="N55" s="331">
        <f t="shared" si="282"/>
        <v>0</v>
      </c>
      <c r="O55" s="170">
        <v>1236.7787499999999</v>
      </c>
      <c r="P55" s="171">
        <v>1236.7787499999999</v>
      </c>
      <c r="Q55" s="171">
        <v>0</v>
      </c>
      <c r="R55" s="331">
        <f t="shared" si="283"/>
        <v>0</v>
      </c>
      <c r="S55" s="170">
        <v>61824.688050000004</v>
      </c>
      <c r="T55" s="171">
        <v>61824.688050000004</v>
      </c>
      <c r="U55" s="171">
        <v>0</v>
      </c>
      <c r="V55" s="331">
        <f t="shared" si="284"/>
        <v>0</v>
      </c>
      <c r="W55" s="334">
        <f t="shared" ref="W55:Y57" si="350">IF(COUNT(C55,G55,K55,O55,S55)&lt;5,"",SUM(C55,G55,K55,O55,S55))</f>
        <v>413030.26279999962</v>
      </c>
      <c r="X55" s="174">
        <f t="shared" si="350"/>
        <v>405474.90380000026</v>
      </c>
      <c r="Y55" s="174">
        <f t="shared" si="350"/>
        <v>6744.8019999999942</v>
      </c>
      <c r="Z55" s="331">
        <f t="shared" si="286"/>
        <v>1.6330043116637216E-2</v>
      </c>
      <c r="AC55" s="448"/>
      <c r="AD55" s="129" t="s">
        <v>21</v>
      </c>
      <c r="AE55" s="170">
        <v>91201.216000000029</v>
      </c>
      <c r="AF55" s="171">
        <v>88826.847000000096</v>
      </c>
      <c r="AG55" s="171">
        <v>1942.7019999999998</v>
      </c>
      <c r="AH55" s="331">
        <f t="shared" si="287"/>
        <v>2.1301273000570508E-2</v>
      </c>
      <c r="AI55" s="170">
        <v>0</v>
      </c>
      <c r="AJ55" s="171">
        <v>0</v>
      </c>
      <c r="AK55" s="171">
        <v>0</v>
      </c>
      <c r="AL55" s="331">
        <f t="shared" si="288"/>
        <v>0</v>
      </c>
      <c r="AM55" s="170">
        <v>0</v>
      </c>
      <c r="AN55" s="171">
        <v>0</v>
      </c>
      <c r="AO55" s="171">
        <v>0</v>
      </c>
      <c r="AP55" s="331">
        <f t="shared" si="289"/>
        <v>0</v>
      </c>
      <c r="AQ55" s="170">
        <v>613.1</v>
      </c>
      <c r="AR55" s="171">
        <v>613.1</v>
      </c>
      <c r="AS55" s="171">
        <v>0</v>
      </c>
      <c r="AT55" s="331">
        <f t="shared" si="290"/>
        <v>0</v>
      </c>
      <c r="AU55" s="170">
        <v>36298.400000000001</v>
      </c>
      <c r="AV55" s="171">
        <v>36298.400000000001</v>
      </c>
      <c r="AW55" s="171">
        <v>0</v>
      </c>
      <c r="AX55" s="331">
        <f t="shared" si="291"/>
        <v>0</v>
      </c>
      <c r="AY55" s="334">
        <f t="shared" ref="AY55:BA57" si="351">IF(COUNT(AE55,AI55,AM55,AQ55,AU55)&lt;5,"",SUM(AE55,AI55,AM55,AQ55,AU55))</f>
        <v>128112.71600000004</v>
      </c>
      <c r="AZ55" s="174">
        <f t="shared" si="351"/>
        <v>125738.3470000001</v>
      </c>
      <c r="BA55" s="174">
        <f t="shared" si="351"/>
        <v>1942.7019999999998</v>
      </c>
      <c r="BB55" s="331">
        <f t="shared" si="293"/>
        <v>1.5164006046050879E-2</v>
      </c>
      <c r="BE55" s="448"/>
      <c r="BF55" s="129" t="s">
        <v>21</v>
      </c>
      <c r="BG55" s="335">
        <f t="shared" ref="BG55:BI57" si="352">IF(COUNT(C55, AE55)&lt;2, "", C55+AE55)</f>
        <v>441170.01199999964</v>
      </c>
      <c r="BH55" s="336">
        <f t="shared" si="352"/>
        <v>431240.28400000033</v>
      </c>
      <c r="BI55" s="336">
        <f t="shared" si="352"/>
        <v>8687.5039999999935</v>
      </c>
      <c r="BJ55" s="331">
        <f t="shared" si="295"/>
        <v>1.9691964013184106E-2</v>
      </c>
      <c r="BK55" s="335">
        <f t="shared" ref="BK55:BM57" si="353">IF(COUNT(G55, AI55)&lt;2, "", G55+AI55)</f>
        <v>0</v>
      </c>
      <c r="BL55" s="336">
        <f t="shared" si="353"/>
        <v>0</v>
      </c>
      <c r="BM55" s="336">
        <f t="shared" si="353"/>
        <v>0</v>
      </c>
      <c r="BN55" s="331">
        <f t="shared" si="297"/>
        <v>0</v>
      </c>
      <c r="BO55" s="335">
        <f t="shared" ref="BO55:BQ57" si="354">IF(COUNT(K55, AM55)&lt;2, "", K55+AM55)</f>
        <v>0</v>
      </c>
      <c r="BP55" s="336">
        <f t="shared" si="354"/>
        <v>0</v>
      </c>
      <c r="BQ55" s="336">
        <f t="shared" si="354"/>
        <v>0</v>
      </c>
      <c r="BR55" s="331">
        <f t="shared" si="299"/>
        <v>0</v>
      </c>
      <c r="BS55" s="335">
        <f t="shared" ref="BS55:BU57" si="355">IF(COUNT(O55, AQ55)&lt;2, "", O55+AQ55)</f>
        <v>1849.8787499999999</v>
      </c>
      <c r="BT55" s="336">
        <f t="shared" si="355"/>
        <v>1849.8787499999999</v>
      </c>
      <c r="BU55" s="336">
        <f t="shared" si="355"/>
        <v>0</v>
      </c>
      <c r="BV55" s="331">
        <f t="shared" si="301"/>
        <v>0</v>
      </c>
      <c r="BW55" s="335">
        <f t="shared" ref="BW55:BY57" si="356">IF(COUNT(S55, AU55)&lt;2, "", S55+AU55)</f>
        <v>98123.088050000006</v>
      </c>
      <c r="BX55" s="336">
        <f t="shared" si="356"/>
        <v>98123.088050000006</v>
      </c>
      <c r="BY55" s="336">
        <f t="shared" si="356"/>
        <v>0</v>
      </c>
      <c r="BZ55" s="331">
        <f t="shared" si="303"/>
        <v>0</v>
      </c>
      <c r="CA55" s="334">
        <f t="shared" ref="CA55:CC57" si="357">IF(COUNT(BG55,BK55,BO55,BS55,BW55)&lt;5,"",SUM(BG55,BK55,BO55,BS55,BW55))</f>
        <v>541142.97879999958</v>
      </c>
      <c r="CB55" s="174">
        <f t="shared" si="357"/>
        <v>531213.25080000027</v>
      </c>
      <c r="CC55" s="174">
        <f t="shared" si="357"/>
        <v>8687.5039999999935</v>
      </c>
      <c r="CD55" s="331">
        <f t="shared" si="305"/>
        <v>1.6053990055021665E-2</v>
      </c>
    </row>
    <row r="56" spans="1:82">
      <c r="A56" s="448"/>
      <c r="B56" s="130" t="s">
        <v>22</v>
      </c>
      <c r="C56" s="149">
        <v>576950.48200000089</v>
      </c>
      <c r="D56" s="150">
        <v>562603.24100000062</v>
      </c>
      <c r="E56" s="150">
        <v>12971.251999999999</v>
      </c>
      <c r="F56" s="316">
        <f t="shared" si="280"/>
        <v>2.2482435503017706E-2</v>
      </c>
      <c r="G56" s="149">
        <v>0</v>
      </c>
      <c r="H56" s="150">
        <v>0</v>
      </c>
      <c r="I56" s="150">
        <v>0</v>
      </c>
      <c r="J56" s="316">
        <f t="shared" si="281"/>
        <v>0</v>
      </c>
      <c r="K56" s="317">
        <v>0</v>
      </c>
      <c r="L56" s="318">
        <v>0</v>
      </c>
      <c r="M56" s="318">
        <v>0</v>
      </c>
      <c r="N56" s="316">
        <f t="shared" si="282"/>
        <v>0</v>
      </c>
      <c r="O56" s="149">
        <v>17900.502</v>
      </c>
      <c r="P56" s="150">
        <v>17900.502</v>
      </c>
      <c r="Q56" s="150">
        <v>0</v>
      </c>
      <c r="R56" s="316">
        <f t="shared" si="283"/>
        <v>0</v>
      </c>
      <c r="S56" s="149">
        <v>70731.439000000013</v>
      </c>
      <c r="T56" s="150">
        <v>70731.439000000013</v>
      </c>
      <c r="U56" s="150">
        <v>0</v>
      </c>
      <c r="V56" s="316">
        <f t="shared" si="284"/>
        <v>0</v>
      </c>
      <c r="W56" s="319">
        <f t="shared" si="350"/>
        <v>665582.42300000088</v>
      </c>
      <c r="X56" s="153">
        <f t="shared" si="350"/>
        <v>651235.18200000061</v>
      </c>
      <c r="Y56" s="153">
        <f t="shared" si="350"/>
        <v>12971.251999999999</v>
      </c>
      <c r="Z56" s="316">
        <f t="shared" si="286"/>
        <v>1.9488573543655588E-2</v>
      </c>
      <c r="AC56" s="448"/>
      <c r="AD56" s="130" t="s">
        <v>22</v>
      </c>
      <c r="AE56" s="149">
        <v>165978.53699999998</v>
      </c>
      <c r="AF56" s="150">
        <v>155408.65199999994</v>
      </c>
      <c r="AG56" s="150">
        <v>9665.5530000000035</v>
      </c>
      <c r="AH56" s="316">
        <f t="shared" si="287"/>
        <v>5.8233752235085701E-2</v>
      </c>
      <c r="AI56" s="149">
        <v>0</v>
      </c>
      <c r="AJ56" s="150">
        <v>0</v>
      </c>
      <c r="AK56" s="150">
        <v>0</v>
      </c>
      <c r="AL56" s="316">
        <f t="shared" si="288"/>
        <v>0</v>
      </c>
      <c r="AM56" s="149">
        <v>0</v>
      </c>
      <c r="AN56" s="150">
        <v>0</v>
      </c>
      <c r="AO56" s="150">
        <v>0</v>
      </c>
      <c r="AP56" s="316">
        <f t="shared" si="289"/>
        <v>0</v>
      </c>
      <c r="AQ56" s="149">
        <v>524.5</v>
      </c>
      <c r="AR56" s="150">
        <v>524.5</v>
      </c>
      <c r="AS56" s="150">
        <v>0</v>
      </c>
      <c r="AT56" s="316">
        <f t="shared" si="290"/>
        <v>0</v>
      </c>
      <c r="AU56" s="149">
        <v>40682.199999999997</v>
      </c>
      <c r="AV56" s="150">
        <v>40682.199999999997</v>
      </c>
      <c r="AW56" s="150">
        <v>0</v>
      </c>
      <c r="AX56" s="316">
        <f t="shared" si="291"/>
        <v>0</v>
      </c>
      <c r="AY56" s="319">
        <f t="shared" si="351"/>
        <v>207185.23699999996</v>
      </c>
      <c r="AZ56" s="153">
        <f t="shared" si="351"/>
        <v>196615.35199999996</v>
      </c>
      <c r="BA56" s="153">
        <f t="shared" si="351"/>
        <v>9665.5530000000035</v>
      </c>
      <c r="BB56" s="316">
        <f t="shared" si="293"/>
        <v>4.6651745751556638E-2</v>
      </c>
      <c r="BE56" s="448"/>
      <c r="BF56" s="130" t="s">
        <v>22</v>
      </c>
      <c r="BG56" s="320">
        <f t="shared" si="352"/>
        <v>742929.0190000009</v>
      </c>
      <c r="BH56" s="321">
        <f t="shared" si="352"/>
        <v>718011.89300000062</v>
      </c>
      <c r="BI56" s="321">
        <f t="shared" si="352"/>
        <v>22636.805</v>
      </c>
      <c r="BJ56" s="316">
        <f t="shared" si="295"/>
        <v>3.0469673981061672E-2</v>
      </c>
      <c r="BK56" s="320">
        <f t="shared" si="353"/>
        <v>0</v>
      </c>
      <c r="BL56" s="321">
        <f t="shared" si="353"/>
        <v>0</v>
      </c>
      <c r="BM56" s="321">
        <f t="shared" si="353"/>
        <v>0</v>
      </c>
      <c r="BN56" s="316">
        <f t="shared" si="297"/>
        <v>0</v>
      </c>
      <c r="BO56" s="320">
        <f t="shared" si="354"/>
        <v>0</v>
      </c>
      <c r="BP56" s="321">
        <f t="shared" si="354"/>
        <v>0</v>
      </c>
      <c r="BQ56" s="321">
        <f t="shared" si="354"/>
        <v>0</v>
      </c>
      <c r="BR56" s="316">
        <f t="shared" si="299"/>
        <v>0</v>
      </c>
      <c r="BS56" s="320">
        <f t="shared" si="355"/>
        <v>18425.002</v>
      </c>
      <c r="BT56" s="321">
        <f t="shared" si="355"/>
        <v>18425.002</v>
      </c>
      <c r="BU56" s="321">
        <f t="shared" si="355"/>
        <v>0</v>
      </c>
      <c r="BV56" s="316">
        <f t="shared" si="301"/>
        <v>0</v>
      </c>
      <c r="BW56" s="320">
        <f t="shared" si="356"/>
        <v>111413.63900000001</v>
      </c>
      <c r="BX56" s="321">
        <f t="shared" si="356"/>
        <v>111413.63900000001</v>
      </c>
      <c r="BY56" s="321">
        <f t="shared" si="356"/>
        <v>0</v>
      </c>
      <c r="BZ56" s="316">
        <f t="shared" si="303"/>
        <v>0</v>
      </c>
      <c r="CA56" s="319">
        <f t="shared" si="357"/>
        <v>872767.66000000085</v>
      </c>
      <c r="CB56" s="153">
        <f t="shared" si="357"/>
        <v>847850.53400000057</v>
      </c>
      <c r="CC56" s="153">
        <f t="shared" si="357"/>
        <v>22636.805</v>
      </c>
      <c r="CD56" s="316">
        <f t="shared" si="305"/>
        <v>2.5936805449459456E-2</v>
      </c>
    </row>
    <row r="57" spans="1:82">
      <c r="A57" s="448"/>
      <c r="B57" s="131" t="s">
        <v>23</v>
      </c>
      <c r="C57" s="156">
        <v>706578.80099999858</v>
      </c>
      <c r="D57" s="157">
        <v>664248.30799999903</v>
      </c>
      <c r="E57" s="157">
        <v>38772.978999999999</v>
      </c>
      <c r="F57" s="322">
        <f t="shared" si="280"/>
        <v>5.4874246078605575E-2</v>
      </c>
      <c r="G57" s="156">
        <v>0</v>
      </c>
      <c r="H57" s="157">
        <v>0</v>
      </c>
      <c r="I57" s="157">
        <v>0</v>
      </c>
      <c r="J57" s="322">
        <f t="shared" si="281"/>
        <v>0</v>
      </c>
      <c r="K57" s="323">
        <v>0</v>
      </c>
      <c r="L57" s="324">
        <v>0</v>
      </c>
      <c r="M57" s="324">
        <v>0</v>
      </c>
      <c r="N57" s="322">
        <f t="shared" si="282"/>
        <v>0</v>
      </c>
      <c r="O57" s="156">
        <v>20742.867249999996</v>
      </c>
      <c r="P57" s="157">
        <v>20742.867249999996</v>
      </c>
      <c r="Q57" s="157">
        <v>0</v>
      </c>
      <c r="R57" s="322">
        <f t="shared" si="283"/>
        <v>0</v>
      </c>
      <c r="S57" s="156">
        <v>87331.175050000005</v>
      </c>
      <c r="T57" s="157">
        <v>87331.175050000005</v>
      </c>
      <c r="U57" s="157">
        <v>0</v>
      </c>
      <c r="V57" s="322">
        <f t="shared" si="284"/>
        <v>0</v>
      </c>
      <c r="W57" s="325">
        <f t="shared" si="350"/>
        <v>814652.84329999855</v>
      </c>
      <c r="X57" s="160">
        <f t="shared" si="350"/>
        <v>772322.350299999</v>
      </c>
      <c r="Y57" s="160">
        <f t="shared" si="350"/>
        <v>38772.978999999999</v>
      </c>
      <c r="Z57" s="322">
        <f t="shared" si="286"/>
        <v>4.7594480666069097E-2</v>
      </c>
      <c r="AC57" s="448"/>
      <c r="AD57" s="131" t="s">
        <v>23</v>
      </c>
      <c r="AE57" s="156">
        <v>241982.80300000028</v>
      </c>
      <c r="AF57" s="157">
        <v>208271.18900000016</v>
      </c>
      <c r="AG57" s="157">
        <v>31585.738000000012</v>
      </c>
      <c r="AH57" s="322">
        <f t="shared" si="287"/>
        <v>0.13052885415167281</v>
      </c>
      <c r="AI57" s="156">
        <v>0</v>
      </c>
      <c r="AJ57" s="157">
        <v>0</v>
      </c>
      <c r="AK57" s="157">
        <v>0</v>
      </c>
      <c r="AL57" s="322">
        <f t="shared" si="288"/>
        <v>0</v>
      </c>
      <c r="AM57" s="156">
        <v>0</v>
      </c>
      <c r="AN57" s="157">
        <v>0</v>
      </c>
      <c r="AO57" s="157">
        <v>0</v>
      </c>
      <c r="AP57" s="322">
        <f t="shared" si="289"/>
        <v>0</v>
      </c>
      <c r="AQ57" s="156">
        <v>422.9</v>
      </c>
      <c r="AR57" s="157">
        <v>422.9</v>
      </c>
      <c r="AS57" s="157">
        <v>0</v>
      </c>
      <c r="AT57" s="322">
        <f t="shared" si="290"/>
        <v>0</v>
      </c>
      <c r="AU57" s="156">
        <v>41725.4</v>
      </c>
      <c r="AV57" s="157">
        <v>41725.4</v>
      </c>
      <c r="AW57" s="157">
        <v>0</v>
      </c>
      <c r="AX57" s="322">
        <f t="shared" si="291"/>
        <v>0</v>
      </c>
      <c r="AY57" s="325">
        <f t="shared" si="351"/>
        <v>284131.10300000029</v>
      </c>
      <c r="AZ57" s="160">
        <f t="shared" si="351"/>
        <v>250419.48900000015</v>
      </c>
      <c r="BA57" s="160">
        <f t="shared" si="351"/>
        <v>31585.738000000012</v>
      </c>
      <c r="BB57" s="322">
        <f t="shared" si="293"/>
        <v>0.11116606969987365</v>
      </c>
      <c r="BE57" s="448"/>
      <c r="BF57" s="131" t="s">
        <v>23</v>
      </c>
      <c r="BG57" s="326">
        <f t="shared" si="352"/>
        <v>948561.60399999889</v>
      </c>
      <c r="BH57" s="327">
        <f t="shared" si="352"/>
        <v>872519.49699999916</v>
      </c>
      <c r="BI57" s="327">
        <f t="shared" si="352"/>
        <v>70358.717000000004</v>
      </c>
      <c r="BJ57" s="322">
        <f t="shared" si="295"/>
        <v>7.4174114473223071E-2</v>
      </c>
      <c r="BK57" s="326">
        <f t="shared" si="353"/>
        <v>0</v>
      </c>
      <c r="BL57" s="327">
        <f t="shared" si="353"/>
        <v>0</v>
      </c>
      <c r="BM57" s="327">
        <f t="shared" si="353"/>
        <v>0</v>
      </c>
      <c r="BN57" s="322">
        <f t="shared" si="297"/>
        <v>0</v>
      </c>
      <c r="BO57" s="326">
        <f t="shared" si="354"/>
        <v>0</v>
      </c>
      <c r="BP57" s="327">
        <f t="shared" si="354"/>
        <v>0</v>
      </c>
      <c r="BQ57" s="327">
        <f t="shared" si="354"/>
        <v>0</v>
      </c>
      <c r="BR57" s="322">
        <f t="shared" si="299"/>
        <v>0</v>
      </c>
      <c r="BS57" s="326">
        <f t="shared" si="355"/>
        <v>21165.767249999997</v>
      </c>
      <c r="BT57" s="327">
        <f t="shared" si="355"/>
        <v>21165.767249999997</v>
      </c>
      <c r="BU57" s="327">
        <f t="shared" si="355"/>
        <v>0</v>
      </c>
      <c r="BV57" s="322">
        <f t="shared" si="301"/>
        <v>0</v>
      </c>
      <c r="BW57" s="326">
        <f t="shared" si="356"/>
        <v>129056.57505000001</v>
      </c>
      <c r="BX57" s="327">
        <f t="shared" si="356"/>
        <v>129056.57505000001</v>
      </c>
      <c r="BY57" s="327">
        <f t="shared" si="356"/>
        <v>0</v>
      </c>
      <c r="BZ57" s="322">
        <f t="shared" si="303"/>
        <v>0</v>
      </c>
      <c r="CA57" s="325">
        <f t="shared" si="357"/>
        <v>1098783.946299999</v>
      </c>
      <c r="CB57" s="160">
        <f t="shared" si="357"/>
        <v>1022741.8392999992</v>
      </c>
      <c r="CC57" s="160">
        <f t="shared" si="357"/>
        <v>70358.717000000004</v>
      </c>
      <c r="CD57" s="322">
        <f t="shared" si="305"/>
        <v>6.403325898319058E-2</v>
      </c>
    </row>
    <row r="58" spans="1:82">
      <c r="A58" s="448"/>
      <c r="B58" s="132" t="s">
        <v>24</v>
      </c>
      <c r="C58" s="328">
        <f t="shared" ref="C58:E58" si="358">IF(COUNT(C55:C57)=0,"",SUM(C55:C57))</f>
        <v>1633498.078999999</v>
      </c>
      <c r="D58" s="167">
        <f t="shared" si="358"/>
        <v>1569264.986</v>
      </c>
      <c r="E58" s="167">
        <f t="shared" si="358"/>
        <v>58489.032999999996</v>
      </c>
      <c r="F58" s="329">
        <f t="shared" si="280"/>
        <v>3.5806000479538996E-2</v>
      </c>
      <c r="G58" s="328">
        <f t="shared" ref="G58:I58" si="359">IF(COUNT(G55:G57)=0,"",SUM(G55:G57))</f>
        <v>0</v>
      </c>
      <c r="H58" s="167">
        <f t="shared" si="359"/>
        <v>0</v>
      </c>
      <c r="I58" s="167">
        <f t="shared" si="359"/>
        <v>0</v>
      </c>
      <c r="J58" s="329">
        <f t="shared" si="281"/>
        <v>0</v>
      </c>
      <c r="K58" s="328">
        <f t="shared" ref="K58:M58" si="360">IF(COUNT(K55:K57)=0,"",SUM(K55:K57))</f>
        <v>0</v>
      </c>
      <c r="L58" s="167">
        <f t="shared" si="360"/>
        <v>0</v>
      </c>
      <c r="M58" s="167">
        <f t="shared" si="360"/>
        <v>0</v>
      </c>
      <c r="N58" s="329">
        <f t="shared" si="282"/>
        <v>0</v>
      </c>
      <c r="O58" s="328">
        <f t="shared" ref="O58:Q58" si="361">IF(COUNT(O55:O57)=0,"",SUM(O55:O57))</f>
        <v>39880.148000000001</v>
      </c>
      <c r="P58" s="167">
        <f t="shared" si="361"/>
        <v>39880.148000000001</v>
      </c>
      <c r="Q58" s="167">
        <f t="shared" si="361"/>
        <v>0</v>
      </c>
      <c r="R58" s="329">
        <f t="shared" si="283"/>
        <v>0</v>
      </c>
      <c r="S58" s="328">
        <f t="shared" ref="S58:U58" si="362">IF(COUNT(S55:S57)=0,"",SUM(S55:S57))</f>
        <v>219887.30210000003</v>
      </c>
      <c r="T58" s="167">
        <f t="shared" si="362"/>
        <v>219887.30210000003</v>
      </c>
      <c r="U58" s="167">
        <f t="shared" si="362"/>
        <v>0</v>
      </c>
      <c r="V58" s="329">
        <f t="shared" si="284"/>
        <v>0</v>
      </c>
      <c r="W58" s="330">
        <f t="shared" ref="W58:Y58" si="363">IF(COUNT(W55:W57)=0,"",SUM(W55:W57))</f>
        <v>1893265.529099999</v>
      </c>
      <c r="X58" s="166">
        <f t="shared" si="363"/>
        <v>1829032.4361</v>
      </c>
      <c r="Y58" s="166">
        <f t="shared" si="363"/>
        <v>58489.032999999996</v>
      </c>
      <c r="Z58" s="329">
        <f t="shared" si="286"/>
        <v>3.0893201244626214E-2</v>
      </c>
      <c r="AC58" s="448"/>
      <c r="AD58" s="132" t="s">
        <v>24</v>
      </c>
      <c r="AE58" s="328">
        <f t="shared" ref="AE58:AG58" si="364">IF(COUNT(AE55:AE57)=0,"",SUM(AE55:AE57))</f>
        <v>499162.55600000033</v>
      </c>
      <c r="AF58" s="167">
        <f t="shared" si="364"/>
        <v>452506.6880000002</v>
      </c>
      <c r="AG58" s="167">
        <f t="shared" si="364"/>
        <v>43193.993000000017</v>
      </c>
      <c r="AH58" s="329">
        <f t="shared" si="287"/>
        <v>8.6532918947550205E-2</v>
      </c>
      <c r="AI58" s="328">
        <f t="shared" ref="AI58:AK58" si="365">IF(COUNT(AI55:AI57)=0,"",SUM(AI55:AI57))</f>
        <v>0</v>
      </c>
      <c r="AJ58" s="167">
        <f t="shared" si="365"/>
        <v>0</v>
      </c>
      <c r="AK58" s="167">
        <f t="shared" si="365"/>
        <v>0</v>
      </c>
      <c r="AL58" s="329">
        <f t="shared" si="288"/>
        <v>0</v>
      </c>
      <c r="AM58" s="328">
        <f t="shared" ref="AM58:AO58" si="366">IF(COUNT(AM55:AM57)=0,"",SUM(AM55:AM57))</f>
        <v>0</v>
      </c>
      <c r="AN58" s="167">
        <f t="shared" si="366"/>
        <v>0</v>
      </c>
      <c r="AO58" s="167">
        <f t="shared" si="366"/>
        <v>0</v>
      </c>
      <c r="AP58" s="329">
        <f t="shared" si="289"/>
        <v>0</v>
      </c>
      <c r="AQ58" s="328">
        <f t="shared" ref="AQ58:AS58" si="367">IF(COUNT(AQ55:AQ57)=0,"",SUM(AQ55:AQ57))</f>
        <v>1560.5</v>
      </c>
      <c r="AR58" s="167">
        <f t="shared" si="367"/>
        <v>1560.5</v>
      </c>
      <c r="AS58" s="167">
        <f t="shared" si="367"/>
        <v>0</v>
      </c>
      <c r="AT58" s="329">
        <f t="shared" si="290"/>
        <v>0</v>
      </c>
      <c r="AU58" s="328">
        <f t="shared" ref="AU58:AW58" si="368">IF(COUNT(AU55:AU57)=0,"",SUM(AU55:AU57))</f>
        <v>118706</v>
      </c>
      <c r="AV58" s="167">
        <f t="shared" si="368"/>
        <v>118706</v>
      </c>
      <c r="AW58" s="167">
        <f t="shared" si="368"/>
        <v>0</v>
      </c>
      <c r="AX58" s="329">
        <f t="shared" si="291"/>
        <v>0</v>
      </c>
      <c r="AY58" s="330">
        <f t="shared" ref="AY58:BA58" si="369">IF(COUNT(AY55:AY57)=0,"",SUM(AY55:AY57))</f>
        <v>619429.05600000033</v>
      </c>
      <c r="AZ58" s="166">
        <f t="shared" si="369"/>
        <v>572773.1880000002</v>
      </c>
      <c r="BA58" s="166">
        <f t="shared" si="369"/>
        <v>43193.993000000017</v>
      </c>
      <c r="BB58" s="329">
        <f t="shared" si="293"/>
        <v>6.9731945218921079E-2</v>
      </c>
      <c r="BE58" s="448"/>
      <c r="BF58" s="132" t="s">
        <v>24</v>
      </c>
      <c r="BG58" s="328">
        <f t="shared" ref="BG58:BI58" si="370">IF(COUNT(BG55:BG57)=0,"",SUM(BG55:BG57))</f>
        <v>2132660.6349999993</v>
      </c>
      <c r="BH58" s="167">
        <f t="shared" si="370"/>
        <v>2021771.6740000001</v>
      </c>
      <c r="BI58" s="167">
        <f t="shared" si="370"/>
        <v>101683.026</v>
      </c>
      <c r="BJ58" s="329">
        <f t="shared" si="295"/>
        <v>4.7678952915075505E-2</v>
      </c>
      <c r="BK58" s="328">
        <f t="shared" ref="BK58:BM58" si="371">IF(COUNT(BK55:BK57)=0,"",SUM(BK55:BK57))</f>
        <v>0</v>
      </c>
      <c r="BL58" s="167">
        <f t="shared" si="371"/>
        <v>0</v>
      </c>
      <c r="BM58" s="167">
        <f t="shared" si="371"/>
        <v>0</v>
      </c>
      <c r="BN58" s="329">
        <f t="shared" si="297"/>
        <v>0</v>
      </c>
      <c r="BO58" s="328">
        <f t="shared" ref="BO58:BQ58" si="372">IF(COUNT(BO55:BO57)=0,"",SUM(BO55:BO57))</f>
        <v>0</v>
      </c>
      <c r="BP58" s="167">
        <f t="shared" si="372"/>
        <v>0</v>
      </c>
      <c r="BQ58" s="167">
        <f t="shared" si="372"/>
        <v>0</v>
      </c>
      <c r="BR58" s="329">
        <f t="shared" si="299"/>
        <v>0</v>
      </c>
      <c r="BS58" s="328">
        <f t="shared" ref="BS58:BU58" si="373">IF(COUNT(BS55:BS57)=0,"",SUM(BS55:BS57))</f>
        <v>41440.648000000001</v>
      </c>
      <c r="BT58" s="167">
        <f t="shared" si="373"/>
        <v>41440.648000000001</v>
      </c>
      <c r="BU58" s="167">
        <f t="shared" si="373"/>
        <v>0</v>
      </c>
      <c r="BV58" s="329">
        <f t="shared" si="301"/>
        <v>0</v>
      </c>
      <c r="BW58" s="328">
        <f t="shared" ref="BW58:BY58" si="374">IF(COUNT(BW55:BW57)=0,"",SUM(BW55:BW57))</f>
        <v>338593.30210000003</v>
      </c>
      <c r="BX58" s="167">
        <f t="shared" si="374"/>
        <v>338593.30210000003</v>
      </c>
      <c r="BY58" s="167">
        <f t="shared" si="374"/>
        <v>0</v>
      </c>
      <c r="BZ58" s="329">
        <f t="shared" si="303"/>
        <v>0</v>
      </c>
      <c r="CA58" s="330">
        <f t="shared" ref="CA58:CC58" si="375">IF(COUNT(CA55:CA57)=0,"",SUM(CA55:CA57))</f>
        <v>2512694.5850999993</v>
      </c>
      <c r="CB58" s="166">
        <f t="shared" si="375"/>
        <v>2401805.6241000001</v>
      </c>
      <c r="CC58" s="166">
        <f t="shared" si="375"/>
        <v>101683.026</v>
      </c>
      <c r="CD58" s="329">
        <f t="shared" si="305"/>
        <v>4.046772202358738E-2</v>
      </c>
    </row>
    <row r="59" spans="1:82">
      <c r="A59" s="448"/>
      <c r="B59" s="129" t="s">
        <v>25</v>
      </c>
      <c r="C59" s="170">
        <v>820717.69799999928</v>
      </c>
      <c r="D59" s="171">
        <v>760477.84399999969</v>
      </c>
      <c r="E59" s="171">
        <v>56621.203999999962</v>
      </c>
      <c r="F59" s="331">
        <f t="shared" si="280"/>
        <v>6.8989865989218635E-2</v>
      </c>
      <c r="G59" s="170">
        <v>0</v>
      </c>
      <c r="H59" s="171">
        <v>0</v>
      </c>
      <c r="I59" s="171">
        <v>0</v>
      </c>
      <c r="J59" s="331">
        <f t="shared" si="281"/>
        <v>0</v>
      </c>
      <c r="K59" s="170">
        <v>29241.25</v>
      </c>
      <c r="L59" s="171">
        <v>27732.314999999999</v>
      </c>
      <c r="M59" s="171">
        <v>1887.2995000000001</v>
      </c>
      <c r="N59" s="331">
        <f t="shared" si="282"/>
        <v>6.4542367374855733E-2</v>
      </c>
      <c r="O59" s="170">
        <v>28841.914000000001</v>
      </c>
      <c r="P59" s="171">
        <v>28841.914000000001</v>
      </c>
      <c r="Q59" s="171">
        <v>0</v>
      </c>
      <c r="R59" s="331">
        <f t="shared" si="283"/>
        <v>0</v>
      </c>
      <c r="S59" s="170">
        <v>107581.07400000005</v>
      </c>
      <c r="T59" s="171">
        <v>107581.07400000005</v>
      </c>
      <c r="U59" s="171">
        <v>0</v>
      </c>
      <c r="V59" s="331">
        <f t="shared" si="284"/>
        <v>0</v>
      </c>
      <c r="W59" s="334">
        <f t="shared" ref="W59:Y61" si="376">IF(COUNT(C59,G59,K59,O59,S59)&lt;5,"",SUM(C59,G59,K59,O59,S59))</f>
        <v>986381.93599999929</v>
      </c>
      <c r="X59" s="174">
        <f t="shared" si="376"/>
        <v>924633.14699999965</v>
      </c>
      <c r="Y59" s="174">
        <f t="shared" si="376"/>
        <v>58508.503499999963</v>
      </c>
      <c r="Z59" s="331">
        <f t="shared" si="286"/>
        <v>5.9316276347542524E-2</v>
      </c>
      <c r="AC59" s="448"/>
      <c r="AD59" s="129" t="s">
        <v>25</v>
      </c>
      <c r="AE59" s="170">
        <v>273801.799</v>
      </c>
      <c r="AF59" s="171">
        <v>242177.96200000012</v>
      </c>
      <c r="AG59" s="171">
        <v>27929.420000000006</v>
      </c>
      <c r="AH59" s="331">
        <f t="shared" si="287"/>
        <v>0.1020059769585371</v>
      </c>
      <c r="AI59" s="170">
        <v>0</v>
      </c>
      <c r="AJ59" s="171">
        <v>0</v>
      </c>
      <c r="AK59" s="171">
        <v>0</v>
      </c>
      <c r="AL59" s="331">
        <f t="shared" si="288"/>
        <v>0</v>
      </c>
      <c r="AM59" s="170">
        <v>0</v>
      </c>
      <c r="AN59" s="171">
        <v>0</v>
      </c>
      <c r="AO59" s="171">
        <v>0</v>
      </c>
      <c r="AP59" s="331">
        <f t="shared" si="289"/>
        <v>0</v>
      </c>
      <c r="AQ59" s="170">
        <v>579.20000000000005</v>
      </c>
      <c r="AR59" s="171">
        <v>579.20000000000005</v>
      </c>
      <c r="AS59" s="171">
        <v>0</v>
      </c>
      <c r="AT59" s="331">
        <f t="shared" si="290"/>
        <v>0</v>
      </c>
      <c r="AU59" s="170">
        <v>39194.6</v>
      </c>
      <c r="AV59" s="171">
        <v>39194.6</v>
      </c>
      <c r="AW59" s="171">
        <v>0</v>
      </c>
      <c r="AX59" s="331">
        <f t="shared" si="291"/>
        <v>0</v>
      </c>
      <c r="AY59" s="334">
        <f t="shared" ref="AY59:BA61" si="377">IF(COUNT(AE59,AI59,AM59,AQ59,AU59)&lt;5,"",SUM(AE59,AI59,AM59,AQ59,AU59))</f>
        <v>313575.59899999999</v>
      </c>
      <c r="AZ59" s="174">
        <f t="shared" si="377"/>
        <v>281951.7620000001</v>
      </c>
      <c r="BA59" s="174">
        <f t="shared" si="377"/>
        <v>27929.420000000006</v>
      </c>
      <c r="BB59" s="331">
        <f t="shared" si="293"/>
        <v>8.9067580797318371E-2</v>
      </c>
      <c r="BE59" s="448"/>
      <c r="BF59" s="129" t="s">
        <v>25</v>
      </c>
      <c r="BG59" s="335">
        <f t="shared" ref="BG59:BI61" si="378">IF(COUNT(C59, AE59)&lt;2, "", C59+AE59)</f>
        <v>1094519.4969999993</v>
      </c>
      <c r="BH59" s="336">
        <f t="shared" si="378"/>
        <v>1002655.8059999999</v>
      </c>
      <c r="BI59" s="336">
        <f t="shared" si="378"/>
        <v>84550.623999999967</v>
      </c>
      <c r="BJ59" s="331">
        <f t="shared" si="295"/>
        <v>7.7249079830690334E-2</v>
      </c>
      <c r="BK59" s="335">
        <f t="shared" ref="BK59:BM61" si="379">IF(COUNT(G59, AI59)&lt;2, "", G59+AI59)</f>
        <v>0</v>
      </c>
      <c r="BL59" s="336">
        <f t="shared" si="379"/>
        <v>0</v>
      </c>
      <c r="BM59" s="336">
        <f t="shared" si="379"/>
        <v>0</v>
      </c>
      <c r="BN59" s="331">
        <f t="shared" si="297"/>
        <v>0</v>
      </c>
      <c r="BO59" s="335">
        <f t="shared" ref="BO59:BQ61" si="380">IF(COUNT(K59, AM59)&lt;2, "", K59+AM59)</f>
        <v>29241.25</v>
      </c>
      <c r="BP59" s="336">
        <f t="shared" si="380"/>
        <v>27732.314999999999</v>
      </c>
      <c r="BQ59" s="336">
        <f t="shared" si="380"/>
        <v>1887.2995000000001</v>
      </c>
      <c r="BR59" s="331">
        <f t="shared" si="299"/>
        <v>6.4542367374855733E-2</v>
      </c>
      <c r="BS59" s="335">
        <f t="shared" ref="BS59:BU61" si="381">IF(COUNT(O59, AQ59)&lt;2, "", O59+AQ59)</f>
        <v>29421.114000000001</v>
      </c>
      <c r="BT59" s="336">
        <f t="shared" si="381"/>
        <v>29421.114000000001</v>
      </c>
      <c r="BU59" s="336">
        <f t="shared" si="381"/>
        <v>0</v>
      </c>
      <c r="BV59" s="331">
        <f t="shared" si="301"/>
        <v>0</v>
      </c>
      <c r="BW59" s="335">
        <f t="shared" ref="BW59:BY61" si="382">IF(COUNT(S59, AU59)&lt;2, "", S59+AU59)</f>
        <v>146775.67400000006</v>
      </c>
      <c r="BX59" s="336">
        <f t="shared" si="382"/>
        <v>146775.67400000006</v>
      </c>
      <c r="BY59" s="336">
        <f t="shared" si="382"/>
        <v>0</v>
      </c>
      <c r="BZ59" s="331">
        <f t="shared" si="303"/>
        <v>0</v>
      </c>
      <c r="CA59" s="334">
        <f t="shared" ref="CA59:CC61" si="383">IF(COUNT(BG59,BK59,BO59,BS59,BW59)&lt;5,"",SUM(BG59,BK59,BO59,BS59,BW59))</f>
        <v>1299957.5349999995</v>
      </c>
      <c r="CB59" s="174">
        <f t="shared" si="383"/>
        <v>1206584.909</v>
      </c>
      <c r="CC59" s="174">
        <f t="shared" si="383"/>
        <v>86437.923499999961</v>
      </c>
      <c r="CD59" s="331">
        <f t="shared" si="305"/>
        <v>6.6492882400193173E-2</v>
      </c>
    </row>
    <row r="60" spans="1:82">
      <c r="A60" s="448"/>
      <c r="B60" s="130" t="s">
        <v>26</v>
      </c>
      <c r="C60" s="149">
        <v>1124051.1640000027</v>
      </c>
      <c r="D60" s="150">
        <v>1060713.1920000003</v>
      </c>
      <c r="E60" s="150">
        <v>58540.665000000037</v>
      </c>
      <c r="F60" s="316">
        <f t="shared" si="280"/>
        <v>5.2080071508203964E-2</v>
      </c>
      <c r="G60" s="149">
        <v>0</v>
      </c>
      <c r="H60" s="150">
        <v>0</v>
      </c>
      <c r="I60" s="150">
        <v>0</v>
      </c>
      <c r="J60" s="316">
        <f t="shared" si="281"/>
        <v>0</v>
      </c>
      <c r="K60" s="149">
        <v>27456.375</v>
      </c>
      <c r="L60" s="150">
        <v>24906.2605</v>
      </c>
      <c r="M60" s="150">
        <v>2799.8784999999998</v>
      </c>
      <c r="N60" s="316">
        <f t="shared" si="282"/>
        <v>0.10197553391516541</v>
      </c>
      <c r="O60" s="149">
        <v>56894.768000000004</v>
      </c>
      <c r="P60" s="150">
        <v>56894.768000000004</v>
      </c>
      <c r="Q60" s="150">
        <v>0</v>
      </c>
      <c r="R60" s="316">
        <f t="shared" si="283"/>
        <v>0</v>
      </c>
      <c r="S60" s="149">
        <v>98378.76240000008</v>
      </c>
      <c r="T60" s="150">
        <v>98378.76240000008</v>
      </c>
      <c r="U60" s="150">
        <v>0</v>
      </c>
      <c r="V60" s="316">
        <f t="shared" si="284"/>
        <v>0</v>
      </c>
      <c r="W60" s="319">
        <f t="shared" si="376"/>
        <v>1306781.0694000027</v>
      </c>
      <c r="X60" s="153">
        <f t="shared" si="376"/>
        <v>1240892.9829000004</v>
      </c>
      <c r="Y60" s="153">
        <f t="shared" si="376"/>
        <v>61340.543500000036</v>
      </c>
      <c r="Z60" s="316">
        <f t="shared" si="286"/>
        <v>4.6940183735722479E-2</v>
      </c>
      <c r="AC60" s="448"/>
      <c r="AD60" s="130" t="s">
        <v>26</v>
      </c>
      <c r="AE60" s="149">
        <v>355977.30499999976</v>
      </c>
      <c r="AF60" s="150">
        <v>317578.61100000038</v>
      </c>
      <c r="AG60" s="150">
        <v>36192.830999999969</v>
      </c>
      <c r="AH60" s="316">
        <f t="shared" si="287"/>
        <v>0.10167173719122345</v>
      </c>
      <c r="AI60" s="149">
        <v>0</v>
      </c>
      <c r="AJ60" s="150">
        <v>0</v>
      </c>
      <c r="AK60" s="150">
        <v>0</v>
      </c>
      <c r="AL60" s="316">
        <f t="shared" si="288"/>
        <v>0</v>
      </c>
      <c r="AM60" s="149">
        <v>0</v>
      </c>
      <c r="AN60" s="150">
        <v>0</v>
      </c>
      <c r="AO60" s="150">
        <v>0</v>
      </c>
      <c r="AP60" s="316">
        <f t="shared" si="289"/>
        <v>0</v>
      </c>
      <c r="AQ60" s="149">
        <v>1661.7</v>
      </c>
      <c r="AR60" s="150">
        <v>1661.7</v>
      </c>
      <c r="AS60" s="150">
        <v>0</v>
      </c>
      <c r="AT60" s="316">
        <f t="shared" si="290"/>
        <v>0</v>
      </c>
      <c r="AU60" s="149">
        <v>28096.799999999999</v>
      </c>
      <c r="AV60" s="150">
        <v>28096.799999999999</v>
      </c>
      <c r="AW60" s="150">
        <v>0</v>
      </c>
      <c r="AX60" s="316">
        <f t="shared" si="291"/>
        <v>0</v>
      </c>
      <c r="AY60" s="319">
        <f t="shared" si="377"/>
        <v>385735.80499999976</v>
      </c>
      <c r="AZ60" s="153">
        <f t="shared" si="377"/>
        <v>347337.11100000038</v>
      </c>
      <c r="BA60" s="153">
        <f t="shared" si="377"/>
        <v>36192.830999999969</v>
      </c>
      <c r="BB60" s="316">
        <f t="shared" si="293"/>
        <v>9.3828030820213834E-2</v>
      </c>
      <c r="BE60" s="448"/>
      <c r="BF60" s="130" t="s">
        <v>26</v>
      </c>
      <c r="BG60" s="320">
        <f t="shared" si="378"/>
        <v>1480028.4690000024</v>
      </c>
      <c r="BH60" s="321">
        <f t="shared" si="378"/>
        <v>1378291.8030000008</v>
      </c>
      <c r="BI60" s="321">
        <f t="shared" si="378"/>
        <v>94733.496000000014</v>
      </c>
      <c r="BJ60" s="316">
        <f t="shared" si="295"/>
        <v>6.4007887675301106E-2</v>
      </c>
      <c r="BK60" s="320">
        <f t="shared" si="379"/>
        <v>0</v>
      </c>
      <c r="BL60" s="321">
        <f t="shared" si="379"/>
        <v>0</v>
      </c>
      <c r="BM60" s="321">
        <f t="shared" si="379"/>
        <v>0</v>
      </c>
      <c r="BN60" s="316">
        <f t="shared" si="297"/>
        <v>0</v>
      </c>
      <c r="BO60" s="320">
        <f t="shared" si="380"/>
        <v>27456.375</v>
      </c>
      <c r="BP60" s="321">
        <f t="shared" si="380"/>
        <v>24906.2605</v>
      </c>
      <c r="BQ60" s="321">
        <f t="shared" si="380"/>
        <v>2799.8784999999998</v>
      </c>
      <c r="BR60" s="316">
        <f t="shared" si="299"/>
        <v>0.10197553391516541</v>
      </c>
      <c r="BS60" s="320">
        <f t="shared" si="381"/>
        <v>58556.468000000001</v>
      </c>
      <c r="BT60" s="321">
        <f t="shared" si="381"/>
        <v>58556.468000000001</v>
      </c>
      <c r="BU60" s="321">
        <f t="shared" si="381"/>
        <v>0</v>
      </c>
      <c r="BV60" s="316">
        <f t="shared" si="301"/>
        <v>0</v>
      </c>
      <c r="BW60" s="320">
        <f t="shared" si="382"/>
        <v>126475.56240000008</v>
      </c>
      <c r="BX60" s="321">
        <f t="shared" si="382"/>
        <v>126475.56240000008</v>
      </c>
      <c r="BY60" s="321">
        <f t="shared" si="382"/>
        <v>0</v>
      </c>
      <c r="BZ60" s="316">
        <f t="shared" si="303"/>
        <v>0</v>
      </c>
      <c r="CA60" s="319">
        <f t="shared" si="383"/>
        <v>1692516.8744000026</v>
      </c>
      <c r="CB60" s="153">
        <f t="shared" si="383"/>
        <v>1588230.0939000011</v>
      </c>
      <c r="CC60" s="153">
        <f t="shared" si="383"/>
        <v>97533.37450000002</v>
      </c>
      <c r="CD60" s="316">
        <f t="shared" si="305"/>
        <v>5.7626234618532599E-2</v>
      </c>
    </row>
    <row r="61" spans="1:82">
      <c r="A61" s="448"/>
      <c r="B61" s="131" t="s">
        <v>27</v>
      </c>
      <c r="C61" s="156">
        <v>1085896.5309999934</v>
      </c>
      <c r="D61" s="157">
        <v>1002654.8549999986</v>
      </c>
      <c r="E61" s="157">
        <v>78420.169000000038</v>
      </c>
      <c r="F61" s="322">
        <f t="shared" si="280"/>
        <v>7.2216980864450803E-2</v>
      </c>
      <c r="G61" s="156">
        <v>0</v>
      </c>
      <c r="H61" s="157">
        <v>0</v>
      </c>
      <c r="I61" s="157">
        <v>0</v>
      </c>
      <c r="J61" s="322">
        <f t="shared" si="281"/>
        <v>0</v>
      </c>
      <c r="K61" s="156">
        <v>29171.25</v>
      </c>
      <c r="L61" s="157">
        <v>25789.448499999999</v>
      </c>
      <c r="M61" s="157">
        <v>3562.6804999999999</v>
      </c>
      <c r="N61" s="322">
        <f t="shared" si="282"/>
        <v>0.12212985388010456</v>
      </c>
      <c r="O61" s="156">
        <v>126794.0475</v>
      </c>
      <c r="P61" s="157">
        <v>126794.0475</v>
      </c>
      <c r="Q61" s="157">
        <v>0</v>
      </c>
      <c r="R61" s="322">
        <f t="shared" si="283"/>
        <v>0</v>
      </c>
      <c r="S61" s="156">
        <v>95423.066999999937</v>
      </c>
      <c r="T61" s="157">
        <v>95423.066999999937</v>
      </c>
      <c r="U61" s="157">
        <v>0</v>
      </c>
      <c r="V61" s="322">
        <f t="shared" si="284"/>
        <v>0</v>
      </c>
      <c r="W61" s="325">
        <f t="shared" si="376"/>
        <v>1337284.8954999936</v>
      </c>
      <c r="X61" s="160">
        <f t="shared" si="376"/>
        <v>1250661.4179999987</v>
      </c>
      <c r="Y61" s="160">
        <f t="shared" si="376"/>
        <v>81982.84950000004</v>
      </c>
      <c r="Z61" s="322">
        <f t="shared" si="286"/>
        <v>6.1305447908575762E-2</v>
      </c>
      <c r="AC61" s="448"/>
      <c r="AD61" s="131" t="s">
        <v>27</v>
      </c>
      <c r="AE61" s="156">
        <v>308108.7209999999</v>
      </c>
      <c r="AF61" s="157">
        <v>260444.34800000026</v>
      </c>
      <c r="AG61" s="157">
        <v>45959.810000000041</v>
      </c>
      <c r="AH61" s="322">
        <f t="shared" si="287"/>
        <v>0.14916750766038867</v>
      </c>
      <c r="AI61" s="156">
        <v>0</v>
      </c>
      <c r="AJ61" s="157">
        <v>0</v>
      </c>
      <c r="AK61" s="157">
        <v>0</v>
      </c>
      <c r="AL61" s="322">
        <f t="shared" si="288"/>
        <v>0</v>
      </c>
      <c r="AM61" s="156">
        <v>0</v>
      </c>
      <c r="AN61" s="157">
        <v>0</v>
      </c>
      <c r="AO61" s="157">
        <v>0</v>
      </c>
      <c r="AP61" s="322">
        <f t="shared" si="289"/>
        <v>0</v>
      </c>
      <c r="AQ61" s="156">
        <v>2267.6</v>
      </c>
      <c r="AR61" s="157">
        <v>2267.6</v>
      </c>
      <c r="AS61" s="157">
        <v>0</v>
      </c>
      <c r="AT61" s="322">
        <f t="shared" si="290"/>
        <v>0</v>
      </c>
      <c r="AU61" s="156">
        <v>34427.800000000003</v>
      </c>
      <c r="AV61" s="157">
        <v>34427.800000000003</v>
      </c>
      <c r="AW61" s="157">
        <v>0</v>
      </c>
      <c r="AX61" s="322">
        <f t="shared" si="291"/>
        <v>0</v>
      </c>
      <c r="AY61" s="325">
        <f t="shared" si="377"/>
        <v>344804.12099999987</v>
      </c>
      <c r="AZ61" s="160">
        <f t="shared" si="377"/>
        <v>297139.74800000025</v>
      </c>
      <c r="BA61" s="160">
        <f t="shared" si="377"/>
        <v>45959.810000000041</v>
      </c>
      <c r="BB61" s="322">
        <f t="shared" si="293"/>
        <v>0.13329251943598452</v>
      </c>
      <c r="BE61" s="448"/>
      <c r="BF61" s="131" t="s">
        <v>27</v>
      </c>
      <c r="BG61" s="326">
        <f t="shared" si="378"/>
        <v>1394005.2519999933</v>
      </c>
      <c r="BH61" s="327">
        <f t="shared" si="378"/>
        <v>1263099.2029999988</v>
      </c>
      <c r="BI61" s="327">
        <f t="shared" si="378"/>
        <v>124379.97900000008</v>
      </c>
      <c r="BJ61" s="322">
        <f t="shared" si="295"/>
        <v>8.9224899849947387E-2</v>
      </c>
      <c r="BK61" s="326">
        <f t="shared" si="379"/>
        <v>0</v>
      </c>
      <c r="BL61" s="327">
        <f t="shared" si="379"/>
        <v>0</v>
      </c>
      <c r="BM61" s="327">
        <f t="shared" si="379"/>
        <v>0</v>
      </c>
      <c r="BN61" s="322">
        <f t="shared" si="297"/>
        <v>0</v>
      </c>
      <c r="BO61" s="326">
        <f t="shared" si="380"/>
        <v>29171.25</v>
      </c>
      <c r="BP61" s="327">
        <f t="shared" si="380"/>
        <v>25789.448499999999</v>
      </c>
      <c r="BQ61" s="327">
        <f t="shared" si="380"/>
        <v>3562.6804999999999</v>
      </c>
      <c r="BR61" s="322">
        <f t="shared" si="299"/>
        <v>0.12212985388010456</v>
      </c>
      <c r="BS61" s="326">
        <f t="shared" si="381"/>
        <v>129061.64750000001</v>
      </c>
      <c r="BT61" s="327">
        <f t="shared" si="381"/>
        <v>129061.64750000001</v>
      </c>
      <c r="BU61" s="327">
        <f t="shared" si="381"/>
        <v>0</v>
      </c>
      <c r="BV61" s="322">
        <f t="shared" si="301"/>
        <v>0</v>
      </c>
      <c r="BW61" s="326">
        <f t="shared" si="382"/>
        <v>129850.86699999994</v>
      </c>
      <c r="BX61" s="327">
        <f t="shared" si="382"/>
        <v>129850.86699999994</v>
      </c>
      <c r="BY61" s="327">
        <f t="shared" si="382"/>
        <v>0</v>
      </c>
      <c r="BZ61" s="322">
        <f t="shared" si="303"/>
        <v>0</v>
      </c>
      <c r="CA61" s="325">
        <f t="shared" si="383"/>
        <v>1682089.0164999932</v>
      </c>
      <c r="CB61" s="160">
        <f t="shared" si="383"/>
        <v>1547801.1659999986</v>
      </c>
      <c r="CC61" s="160">
        <f t="shared" si="383"/>
        <v>127942.65950000008</v>
      </c>
      <c r="CD61" s="322">
        <f t="shared" si="305"/>
        <v>7.6061765010639437E-2</v>
      </c>
    </row>
    <row r="62" spans="1:82">
      <c r="A62" s="448"/>
      <c r="B62" s="132" t="s">
        <v>28</v>
      </c>
      <c r="C62" s="328">
        <f t="shared" ref="C62:E62" si="384">IF(COUNT(C59:C61)=0,"",SUM(C59:C61))</f>
        <v>3030665.3929999955</v>
      </c>
      <c r="D62" s="167">
        <f t="shared" si="384"/>
        <v>2823845.8909999984</v>
      </c>
      <c r="E62" s="167">
        <f t="shared" si="384"/>
        <v>193582.03800000006</v>
      </c>
      <c r="F62" s="329">
        <f t="shared" si="280"/>
        <v>6.3874434454929074E-2</v>
      </c>
      <c r="G62" s="328">
        <f t="shared" ref="G62:I62" si="385">IF(COUNT(G59:G61)=0,"",SUM(G59:G61))</f>
        <v>0</v>
      </c>
      <c r="H62" s="167">
        <f t="shared" si="385"/>
        <v>0</v>
      </c>
      <c r="I62" s="167">
        <f t="shared" si="385"/>
        <v>0</v>
      </c>
      <c r="J62" s="329">
        <f t="shared" si="281"/>
        <v>0</v>
      </c>
      <c r="K62" s="328">
        <f t="shared" ref="K62:M62" si="386">IF(COUNT(K59:K61)=0,"",SUM(K59:K61))</f>
        <v>85868.875</v>
      </c>
      <c r="L62" s="167">
        <f t="shared" si="386"/>
        <v>78428.024000000005</v>
      </c>
      <c r="M62" s="167">
        <f t="shared" si="386"/>
        <v>8249.8585000000003</v>
      </c>
      <c r="N62" s="329">
        <f t="shared" si="282"/>
        <v>9.6075073767998009E-2</v>
      </c>
      <c r="O62" s="328">
        <f t="shared" ref="O62:Q62" si="387">IF(COUNT(O59:O61)=0,"",SUM(O59:O61))</f>
        <v>212530.72950000002</v>
      </c>
      <c r="P62" s="167">
        <f t="shared" si="387"/>
        <v>212530.72950000002</v>
      </c>
      <c r="Q62" s="167">
        <f t="shared" si="387"/>
        <v>0</v>
      </c>
      <c r="R62" s="329">
        <f t="shared" si="283"/>
        <v>0</v>
      </c>
      <c r="S62" s="328">
        <f t="shared" ref="S62:U62" si="388">IF(COUNT(S59:S61)=0,"",SUM(S59:S61))</f>
        <v>301382.90340000007</v>
      </c>
      <c r="T62" s="167">
        <f t="shared" si="388"/>
        <v>301382.90340000007</v>
      </c>
      <c r="U62" s="167">
        <f t="shared" si="388"/>
        <v>0</v>
      </c>
      <c r="V62" s="329">
        <f t="shared" si="284"/>
        <v>0</v>
      </c>
      <c r="W62" s="330">
        <f t="shared" ref="W62:Y62" si="389">IF(COUNT(W59:W61)=0,"",SUM(W59:W61))</f>
        <v>3630447.9008999956</v>
      </c>
      <c r="X62" s="166">
        <f t="shared" si="389"/>
        <v>3416187.5478999987</v>
      </c>
      <c r="Y62" s="166">
        <f t="shared" si="389"/>
        <v>201831.89650000003</v>
      </c>
      <c r="Z62" s="329">
        <f t="shared" si="286"/>
        <v>5.5594213719460203E-2</v>
      </c>
      <c r="AC62" s="448"/>
      <c r="AD62" s="132" t="s">
        <v>28</v>
      </c>
      <c r="AE62" s="328">
        <f t="shared" ref="AE62:AG62" si="390">IF(COUNT(AE59:AE61)=0,"",SUM(AE59:AE61))</f>
        <v>937887.82499999972</v>
      </c>
      <c r="AF62" s="167">
        <f t="shared" si="390"/>
        <v>820200.92100000079</v>
      </c>
      <c r="AG62" s="167">
        <f t="shared" si="390"/>
        <v>110082.06100000002</v>
      </c>
      <c r="AH62" s="329">
        <f t="shared" si="287"/>
        <v>0.11737231048926353</v>
      </c>
      <c r="AI62" s="328">
        <f t="shared" ref="AI62:AK62" si="391">IF(COUNT(AI59:AI61)=0,"",SUM(AI59:AI61))</f>
        <v>0</v>
      </c>
      <c r="AJ62" s="167">
        <f t="shared" si="391"/>
        <v>0</v>
      </c>
      <c r="AK62" s="167">
        <f t="shared" si="391"/>
        <v>0</v>
      </c>
      <c r="AL62" s="329">
        <f t="shared" si="288"/>
        <v>0</v>
      </c>
      <c r="AM62" s="328">
        <f t="shared" ref="AM62:AO62" si="392">IF(COUNT(AM59:AM61)=0,"",SUM(AM59:AM61))</f>
        <v>0</v>
      </c>
      <c r="AN62" s="167">
        <f t="shared" si="392"/>
        <v>0</v>
      </c>
      <c r="AO62" s="167">
        <f t="shared" si="392"/>
        <v>0</v>
      </c>
      <c r="AP62" s="329">
        <f t="shared" si="289"/>
        <v>0</v>
      </c>
      <c r="AQ62" s="328">
        <f t="shared" ref="AQ62:AS62" si="393">IF(COUNT(AQ59:AQ61)=0,"",SUM(AQ59:AQ61))</f>
        <v>4508.5</v>
      </c>
      <c r="AR62" s="167">
        <f t="shared" si="393"/>
        <v>4508.5</v>
      </c>
      <c r="AS62" s="167">
        <f t="shared" si="393"/>
        <v>0</v>
      </c>
      <c r="AT62" s="329">
        <f t="shared" si="290"/>
        <v>0</v>
      </c>
      <c r="AU62" s="328">
        <f t="shared" ref="AU62:AW62" si="394">IF(COUNT(AU59:AU61)=0,"",SUM(AU59:AU61))</f>
        <v>101719.2</v>
      </c>
      <c r="AV62" s="167">
        <f t="shared" si="394"/>
        <v>101719.2</v>
      </c>
      <c r="AW62" s="167">
        <f t="shared" si="394"/>
        <v>0</v>
      </c>
      <c r="AX62" s="329">
        <f t="shared" si="291"/>
        <v>0</v>
      </c>
      <c r="AY62" s="330">
        <f t="shared" ref="AY62:BA62" si="395">IF(COUNT(AY59:AY61)=0,"",SUM(AY59:AY61))</f>
        <v>1044115.5249999997</v>
      </c>
      <c r="AZ62" s="166">
        <f t="shared" si="395"/>
        <v>926428.62100000074</v>
      </c>
      <c r="BA62" s="166">
        <f t="shared" si="395"/>
        <v>110082.06100000002</v>
      </c>
      <c r="BB62" s="329">
        <f t="shared" si="293"/>
        <v>0.10543092058706822</v>
      </c>
      <c r="BE62" s="448"/>
      <c r="BF62" s="132" t="s">
        <v>28</v>
      </c>
      <c r="BG62" s="328">
        <f t="shared" ref="BG62:BI62" si="396">IF(COUNT(BG59:BG61)=0,"",SUM(BG59:BG61))</f>
        <v>3968553.2179999952</v>
      </c>
      <c r="BH62" s="167">
        <f t="shared" si="396"/>
        <v>3644046.8119999995</v>
      </c>
      <c r="BI62" s="167">
        <f t="shared" si="396"/>
        <v>303664.09900000005</v>
      </c>
      <c r="BJ62" s="329">
        <f t="shared" si="295"/>
        <v>7.6517582685469335E-2</v>
      </c>
      <c r="BK62" s="328">
        <f t="shared" ref="BK62:BM62" si="397">IF(COUNT(BK59:BK61)=0,"",SUM(BK59:BK61))</f>
        <v>0</v>
      </c>
      <c r="BL62" s="167">
        <f t="shared" si="397"/>
        <v>0</v>
      </c>
      <c r="BM62" s="167">
        <f t="shared" si="397"/>
        <v>0</v>
      </c>
      <c r="BN62" s="329">
        <f t="shared" si="297"/>
        <v>0</v>
      </c>
      <c r="BO62" s="328">
        <f t="shared" ref="BO62:BQ62" si="398">IF(COUNT(BO59:BO61)=0,"",SUM(BO59:BO61))</f>
        <v>85868.875</v>
      </c>
      <c r="BP62" s="167">
        <f t="shared" si="398"/>
        <v>78428.024000000005</v>
      </c>
      <c r="BQ62" s="167">
        <f t="shared" si="398"/>
        <v>8249.8585000000003</v>
      </c>
      <c r="BR62" s="329">
        <f t="shared" si="299"/>
        <v>9.6075073767998009E-2</v>
      </c>
      <c r="BS62" s="328">
        <f t="shared" ref="BS62:BU62" si="399">IF(COUNT(BS59:BS61)=0,"",SUM(BS59:BS61))</f>
        <v>217039.22950000002</v>
      </c>
      <c r="BT62" s="167">
        <f t="shared" si="399"/>
        <v>217039.22950000002</v>
      </c>
      <c r="BU62" s="167">
        <f t="shared" si="399"/>
        <v>0</v>
      </c>
      <c r="BV62" s="329">
        <f t="shared" si="301"/>
        <v>0</v>
      </c>
      <c r="BW62" s="328">
        <f t="shared" ref="BW62:BY62" si="400">IF(COUNT(BW59:BW61)=0,"",SUM(BW59:BW61))</f>
        <v>403102.10340000014</v>
      </c>
      <c r="BX62" s="167">
        <f t="shared" si="400"/>
        <v>403102.10340000014</v>
      </c>
      <c r="BY62" s="167">
        <f t="shared" si="400"/>
        <v>0</v>
      </c>
      <c r="BZ62" s="329">
        <f t="shared" si="303"/>
        <v>0</v>
      </c>
      <c r="CA62" s="330">
        <f t="shared" ref="CA62:CC62" si="401">IF(COUNT(CA59:CA61)=0,"",SUM(CA59:CA61))</f>
        <v>4674563.4258999955</v>
      </c>
      <c r="CB62" s="166">
        <f t="shared" si="401"/>
        <v>4342616.1688999999</v>
      </c>
      <c r="CC62" s="166">
        <f t="shared" si="401"/>
        <v>311913.95750000008</v>
      </c>
      <c r="CD62" s="329">
        <f t="shared" si="305"/>
        <v>6.6725794278841594E-2</v>
      </c>
    </row>
    <row r="63" spans="1:82" ht="14.5" thickBot="1">
      <c r="A63" s="449"/>
      <c r="B63" s="133" t="s">
        <v>55</v>
      </c>
      <c r="C63" s="337">
        <f t="shared" ref="C63:E63" si="402">SUM(C62,C58,C54,C50)</f>
        <v>9181055.8739999998</v>
      </c>
      <c r="D63" s="180">
        <f t="shared" si="402"/>
        <v>8680439.3119999971</v>
      </c>
      <c r="E63" s="180">
        <f t="shared" si="402"/>
        <v>457378.61000000004</v>
      </c>
      <c r="F63" s="338">
        <f t="shared" si="280"/>
        <v>4.9817648021864121E-2</v>
      </c>
      <c r="G63" s="337">
        <f t="shared" ref="G63:I63" si="403">SUM(G62,G58,G54,G50)</f>
        <v>0</v>
      </c>
      <c r="H63" s="180">
        <f t="shared" si="403"/>
        <v>0</v>
      </c>
      <c r="I63" s="180">
        <f t="shared" si="403"/>
        <v>0</v>
      </c>
      <c r="J63" s="338">
        <f t="shared" si="281"/>
        <v>0</v>
      </c>
      <c r="K63" s="337">
        <f t="shared" ref="K63:M63" si="404">SUM(K62,K58,K54,K50)</f>
        <v>85868.875</v>
      </c>
      <c r="L63" s="180">
        <f t="shared" si="404"/>
        <v>78428.024000000005</v>
      </c>
      <c r="M63" s="180">
        <f t="shared" si="404"/>
        <v>8249.8585000000003</v>
      </c>
      <c r="N63" s="338">
        <f t="shared" si="282"/>
        <v>9.6075073767998009E-2</v>
      </c>
      <c r="O63" s="337">
        <f t="shared" ref="O63:Q63" si="405">SUM(O62,O58,O54,O50)</f>
        <v>687040.16024999996</v>
      </c>
      <c r="P63" s="180">
        <f t="shared" si="405"/>
        <v>687040.16024999996</v>
      </c>
      <c r="Q63" s="180">
        <f t="shared" si="405"/>
        <v>0</v>
      </c>
      <c r="R63" s="338">
        <f t="shared" si="283"/>
        <v>0</v>
      </c>
      <c r="S63" s="337">
        <f t="shared" ref="S63:U63" si="406">SUM(S62,S58,S54,S50)</f>
        <v>1035654.1003500002</v>
      </c>
      <c r="T63" s="180">
        <f t="shared" si="406"/>
        <v>1035654.1003500002</v>
      </c>
      <c r="U63" s="180">
        <f t="shared" si="406"/>
        <v>0</v>
      </c>
      <c r="V63" s="338">
        <f t="shared" si="284"/>
        <v>0</v>
      </c>
      <c r="W63" s="337">
        <f t="shared" ref="W63:Y63" si="407">SUM(W62,W58,W54,W50)</f>
        <v>10989619.009599999</v>
      </c>
      <c r="X63" s="180">
        <f t="shared" si="407"/>
        <v>10481561.596599998</v>
      </c>
      <c r="Y63" s="180">
        <f t="shared" si="407"/>
        <v>465628.46850000002</v>
      </c>
      <c r="Z63" s="338">
        <f t="shared" si="286"/>
        <v>4.2369846315258933E-2</v>
      </c>
      <c r="AC63" s="449"/>
      <c r="AD63" s="133" t="s">
        <v>55</v>
      </c>
      <c r="AE63" s="337">
        <f t="shared" ref="AE63:AG63" si="408">SUM(AE62,AE58,AE54,AE50)</f>
        <v>2656057.4050000003</v>
      </c>
      <c r="AF63" s="180">
        <f t="shared" si="408"/>
        <v>2390748.0620000008</v>
      </c>
      <c r="AG63" s="180">
        <f t="shared" si="408"/>
        <v>250031.69500000007</v>
      </c>
      <c r="AH63" s="338">
        <f t="shared" si="287"/>
        <v>9.4136404781507366E-2</v>
      </c>
      <c r="AI63" s="337">
        <f t="shared" ref="AI63:AK63" si="409">SUM(AI62,AI58,AI54,AI50)</f>
        <v>0</v>
      </c>
      <c r="AJ63" s="180">
        <f t="shared" si="409"/>
        <v>0</v>
      </c>
      <c r="AK63" s="180">
        <f t="shared" si="409"/>
        <v>0</v>
      </c>
      <c r="AL63" s="338">
        <f t="shared" si="288"/>
        <v>0</v>
      </c>
      <c r="AM63" s="337">
        <f t="shared" ref="AM63:AO63" si="410">SUM(AM62,AM58,AM54,AM50)</f>
        <v>0</v>
      </c>
      <c r="AN63" s="180">
        <f t="shared" si="410"/>
        <v>0</v>
      </c>
      <c r="AO63" s="180">
        <f t="shared" si="410"/>
        <v>0</v>
      </c>
      <c r="AP63" s="338">
        <f t="shared" si="289"/>
        <v>0</v>
      </c>
      <c r="AQ63" s="337">
        <f t="shared" ref="AQ63:AS63" si="411">SUM(AQ62,AQ58,AQ54,AQ50)</f>
        <v>15083.9</v>
      </c>
      <c r="AR63" s="180">
        <f t="shared" si="411"/>
        <v>15083.9</v>
      </c>
      <c r="AS63" s="180">
        <f t="shared" si="411"/>
        <v>0</v>
      </c>
      <c r="AT63" s="338">
        <f t="shared" si="290"/>
        <v>0</v>
      </c>
      <c r="AU63" s="337">
        <f t="shared" ref="AU63:AW63" si="412">SUM(AU62,AU58,AU54,AU50)</f>
        <v>441937</v>
      </c>
      <c r="AV63" s="180">
        <f t="shared" si="412"/>
        <v>441937</v>
      </c>
      <c r="AW63" s="180">
        <f t="shared" si="412"/>
        <v>0</v>
      </c>
      <c r="AX63" s="338">
        <f t="shared" si="291"/>
        <v>0</v>
      </c>
      <c r="AY63" s="337">
        <f t="shared" ref="AY63:BA63" si="413">SUM(AY62,AY58,AY54,AY50)</f>
        <v>3113078.3050000006</v>
      </c>
      <c r="AZ63" s="180">
        <f t="shared" si="413"/>
        <v>2847768.9620000008</v>
      </c>
      <c r="BA63" s="180">
        <f t="shared" si="413"/>
        <v>250031.69500000007</v>
      </c>
      <c r="BB63" s="338">
        <f t="shared" si="293"/>
        <v>8.0316545394446798E-2</v>
      </c>
      <c r="BE63" s="449"/>
      <c r="BF63" s="133" t="s">
        <v>55</v>
      </c>
      <c r="BG63" s="337">
        <f t="shared" ref="BG63:BI63" si="414">SUM(BG62,BG58,BG54,BG50)</f>
        <v>11837113.278999999</v>
      </c>
      <c r="BH63" s="180">
        <f t="shared" si="414"/>
        <v>11071187.373999998</v>
      </c>
      <c r="BI63" s="180">
        <f t="shared" si="414"/>
        <v>707410.30500000005</v>
      </c>
      <c r="BJ63" s="338">
        <f t="shared" si="295"/>
        <v>5.9762062618341535E-2</v>
      </c>
      <c r="BK63" s="337">
        <f t="shared" ref="BK63:BM63" si="415">SUM(BK62,BK58,BK54,BK50)</f>
        <v>0</v>
      </c>
      <c r="BL63" s="180">
        <f t="shared" si="415"/>
        <v>0</v>
      </c>
      <c r="BM63" s="180">
        <f t="shared" si="415"/>
        <v>0</v>
      </c>
      <c r="BN63" s="338">
        <f t="shared" si="297"/>
        <v>0</v>
      </c>
      <c r="BO63" s="337">
        <f t="shared" ref="BO63:BQ63" si="416">SUM(BO62,BO58,BO54,BO50)</f>
        <v>85868.875</v>
      </c>
      <c r="BP63" s="180">
        <f t="shared" si="416"/>
        <v>78428.024000000005</v>
      </c>
      <c r="BQ63" s="180">
        <f t="shared" si="416"/>
        <v>8249.8585000000003</v>
      </c>
      <c r="BR63" s="338">
        <f t="shared" si="299"/>
        <v>9.6075073767998009E-2</v>
      </c>
      <c r="BS63" s="337">
        <f t="shared" ref="BS63:BU63" si="417">SUM(BS62,BS58,BS54,BS50)</f>
        <v>702124.06024999998</v>
      </c>
      <c r="BT63" s="180">
        <f t="shared" si="417"/>
        <v>702124.06024999998</v>
      </c>
      <c r="BU63" s="180">
        <f t="shared" si="417"/>
        <v>0</v>
      </c>
      <c r="BV63" s="338">
        <f t="shared" si="301"/>
        <v>0</v>
      </c>
      <c r="BW63" s="337">
        <f t="shared" ref="BW63:BY63" si="418">SUM(BW62,BW58,BW54,BW50)</f>
        <v>1477591.10035</v>
      </c>
      <c r="BX63" s="180">
        <f t="shared" si="418"/>
        <v>1477591.10035</v>
      </c>
      <c r="BY63" s="180">
        <f t="shared" si="418"/>
        <v>0</v>
      </c>
      <c r="BZ63" s="338">
        <f t="shared" si="303"/>
        <v>0</v>
      </c>
      <c r="CA63" s="337">
        <f t="shared" ref="CA63:CC63" si="419">SUM(CA62,CA58,CA54,CA50)</f>
        <v>14102697.3146</v>
      </c>
      <c r="CB63" s="180">
        <f t="shared" si="419"/>
        <v>13329330.558599997</v>
      </c>
      <c r="CC63" s="180">
        <f t="shared" si="419"/>
        <v>715660.16350000002</v>
      </c>
      <c r="CD63" s="338">
        <f t="shared" si="305"/>
        <v>5.0746332246605304E-2</v>
      </c>
    </row>
    <row r="64" spans="1:82">
      <c r="A64" t="s">
        <v>396</v>
      </c>
    </row>
    <row r="65" spans="1:82" ht="14.5" thickBot="1"/>
    <row r="66" spans="1:82" ht="19" thickBot="1">
      <c r="A66" s="476" t="s">
        <v>392</v>
      </c>
      <c r="B66" s="477"/>
      <c r="C66" s="473" t="s">
        <v>0</v>
      </c>
      <c r="D66" s="474"/>
      <c r="E66" s="474"/>
      <c r="F66" s="475"/>
      <c r="G66" s="473" t="s">
        <v>9</v>
      </c>
      <c r="H66" s="474"/>
      <c r="I66" s="474"/>
      <c r="J66" s="475"/>
      <c r="K66" s="473" t="s">
        <v>393</v>
      </c>
      <c r="L66" s="474"/>
      <c r="M66" s="474"/>
      <c r="N66" s="475"/>
      <c r="O66" s="473" t="s">
        <v>375</v>
      </c>
      <c r="P66" s="474"/>
      <c r="Q66" s="474"/>
      <c r="R66" s="475"/>
      <c r="S66" s="473" t="s">
        <v>377</v>
      </c>
      <c r="T66" s="474"/>
      <c r="U66" s="474"/>
      <c r="V66" s="475"/>
      <c r="W66" s="473" t="s">
        <v>376</v>
      </c>
      <c r="X66" s="474"/>
      <c r="Y66" s="474"/>
      <c r="Z66" s="475"/>
      <c r="AC66" s="476" t="s">
        <v>394</v>
      </c>
      <c r="AD66" s="477"/>
      <c r="AE66" s="473" t="s">
        <v>0</v>
      </c>
      <c r="AF66" s="474"/>
      <c r="AG66" s="474"/>
      <c r="AH66" s="475"/>
      <c r="AI66" s="473" t="s">
        <v>9</v>
      </c>
      <c r="AJ66" s="474"/>
      <c r="AK66" s="474"/>
      <c r="AL66" s="475"/>
      <c r="AM66" s="473" t="s">
        <v>393</v>
      </c>
      <c r="AN66" s="474"/>
      <c r="AO66" s="474"/>
      <c r="AP66" s="475"/>
      <c r="AQ66" s="473" t="s">
        <v>375</v>
      </c>
      <c r="AR66" s="474"/>
      <c r="AS66" s="474"/>
      <c r="AT66" s="475"/>
      <c r="AU66" s="473" t="s">
        <v>377</v>
      </c>
      <c r="AV66" s="474"/>
      <c r="AW66" s="474"/>
      <c r="AX66" s="475"/>
      <c r="AY66" s="473" t="s">
        <v>376</v>
      </c>
      <c r="AZ66" s="474"/>
      <c r="BA66" s="474"/>
      <c r="BB66" s="475"/>
      <c r="BE66" s="476" t="s">
        <v>395</v>
      </c>
      <c r="BF66" s="477"/>
      <c r="BG66" s="473" t="s">
        <v>0</v>
      </c>
      <c r="BH66" s="474"/>
      <c r="BI66" s="474"/>
      <c r="BJ66" s="475"/>
      <c r="BK66" s="473" t="s">
        <v>9</v>
      </c>
      <c r="BL66" s="474"/>
      <c r="BM66" s="474"/>
      <c r="BN66" s="475"/>
      <c r="BO66" s="473" t="s">
        <v>393</v>
      </c>
      <c r="BP66" s="474"/>
      <c r="BQ66" s="474"/>
      <c r="BR66" s="475"/>
      <c r="BS66" s="473" t="s">
        <v>375</v>
      </c>
      <c r="BT66" s="474"/>
      <c r="BU66" s="474"/>
      <c r="BV66" s="475"/>
      <c r="BW66" s="473" t="s">
        <v>377</v>
      </c>
      <c r="BX66" s="474"/>
      <c r="BY66" s="474"/>
      <c r="BZ66" s="475"/>
      <c r="CA66" s="473" t="s">
        <v>376</v>
      </c>
      <c r="CB66" s="474"/>
      <c r="CC66" s="474"/>
      <c r="CD66" s="475"/>
    </row>
    <row r="67" spans="1:82" ht="75.5" thickBot="1">
      <c r="A67" s="478"/>
      <c r="B67" s="479"/>
      <c r="C67" s="307" t="s">
        <v>52</v>
      </c>
      <c r="D67" s="308" t="s">
        <v>53</v>
      </c>
      <c r="E67" s="308" t="s">
        <v>51</v>
      </c>
      <c r="F67" s="309" t="s">
        <v>51</v>
      </c>
      <c r="G67" s="307" t="s">
        <v>52</v>
      </c>
      <c r="H67" s="308" t="s">
        <v>53</v>
      </c>
      <c r="I67" s="308" t="s">
        <v>51</v>
      </c>
      <c r="J67" s="309" t="s">
        <v>51</v>
      </c>
      <c r="K67" s="307" t="s">
        <v>52</v>
      </c>
      <c r="L67" s="308" t="s">
        <v>53</v>
      </c>
      <c r="M67" s="308" t="s">
        <v>51</v>
      </c>
      <c r="N67" s="309" t="s">
        <v>51</v>
      </c>
      <c r="O67" s="307" t="s">
        <v>52</v>
      </c>
      <c r="P67" s="308" t="s">
        <v>53</v>
      </c>
      <c r="Q67" s="308" t="s">
        <v>51</v>
      </c>
      <c r="R67" s="309" t="s">
        <v>51</v>
      </c>
      <c r="S67" s="307" t="s">
        <v>52</v>
      </c>
      <c r="T67" s="308" t="s">
        <v>53</v>
      </c>
      <c r="U67" s="308" t="s">
        <v>51</v>
      </c>
      <c r="V67" s="309" t="s">
        <v>51</v>
      </c>
      <c r="W67" s="307" t="s">
        <v>52</v>
      </c>
      <c r="X67" s="308" t="s">
        <v>53</v>
      </c>
      <c r="Y67" s="308" t="s">
        <v>51</v>
      </c>
      <c r="Z67" s="309" t="s">
        <v>51</v>
      </c>
      <c r="AC67" s="478"/>
      <c r="AD67" s="479"/>
      <c r="AE67" s="307" t="s">
        <v>52</v>
      </c>
      <c r="AF67" s="308" t="s">
        <v>53</v>
      </c>
      <c r="AG67" s="308" t="s">
        <v>51</v>
      </c>
      <c r="AH67" s="309" t="s">
        <v>51</v>
      </c>
      <c r="AI67" s="307" t="s">
        <v>52</v>
      </c>
      <c r="AJ67" s="308" t="s">
        <v>53</v>
      </c>
      <c r="AK67" s="308" t="s">
        <v>51</v>
      </c>
      <c r="AL67" s="309" t="s">
        <v>51</v>
      </c>
      <c r="AM67" s="307" t="s">
        <v>52</v>
      </c>
      <c r="AN67" s="308" t="s">
        <v>53</v>
      </c>
      <c r="AO67" s="308" t="s">
        <v>51</v>
      </c>
      <c r="AP67" s="309" t="s">
        <v>51</v>
      </c>
      <c r="AQ67" s="307" t="s">
        <v>52</v>
      </c>
      <c r="AR67" s="308" t="s">
        <v>53</v>
      </c>
      <c r="AS67" s="308" t="s">
        <v>51</v>
      </c>
      <c r="AT67" s="309" t="s">
        <v>51</v>
      </c>
      <c r="AU67" s="307" t="s">
        <v>52</v>
      </c>
      <c r="AV67" s="308" t="s">
        <v>53</v>
      </c>
      <c r="AW67" s="308" t="s">
        <v>51</v>
      </c>
      <c r="AX67" s="309" t="s">
        <v>51</v>
      </c>
      <c r="AY67" s="307" t="s">
        <v>52</v>
      </c>
      <c r="AZ67" s="308" t="s">
        <v>53</v>
      </c>
      <c r="BA67" s="308" t="s">
        <v>51</v>
      </c>
      <c r="BB67" s="309" t="s">
        <v>51</v>
      </c>
      <c r="BE67" s="478"/>
      <c r="BF67" s="479"/>
      <c r="BG67" s="307" t="s">
        <v>52</v>
      </c>
      <c r="BH67" s="308" t="s">
        <v>53</v>
      </c>
      <c r="BI67" s="308" t="s">
        <v>51</v>
      </c>
      <c r="BJ67" s="309" t="s">
        <v>51</v>
      </c>
      <c r="BK67" s="307" t="s">
        <v>52</v>
      </c>
      <c r="BL67" s="308" t="s">
        <v>53</v>
      </c>
      <c r="BM67" s="308" t="s">
        <v>51</v>
      </c>
      <c r="BN67" s="309" t="s">
        <v>51</v>
      </c>
      <c r="BO67" s="307" t="s">
        <v>52</v>
      </c>
      <c r="BP67" s="308" t="s">
        <v>53</v>
      </c>
      <c r="BQ67" s="308" t="s">
        <v>51</v>
      </c>
      <c r="BR67" s="309" t="s">
        <v>51</v>
      </c>
      <c r="BS67" s="307" t="s">
        <v>52</v>
      </c>
      <c r="BT67" s="308" t="s">
        <v>53</v>
      </c>
      <c r="BU67" s="308" t="s">
        <v>51</v>
      </c>
      <c r="BV67" s="309" t="s">
        <v>51</v>
      </c>
      <c r="BW67" s="307" t="s">
        <v>52</v>
      </c>
      <c r="BX67" s="308" t="s">
        <v>53</v>
      </c>
      <c r="BY67" s="308" t="s">
        <v>51</v>
      </c>
      <c r="BZ67" s="309" t="s">
        <v>51</v>
      </c>
      <c r="CA67" s="307" t="s">
        <v>52</v>
      </c>
      <c r="CB67" s="308" t="s">
        <v>53</v>
      </c>
      <c r="CC67" s="308" t="s">
        <v>51</v>
      </c>
      <c r="CD67" s="309" t="s">
        <v>51</v>
      </c>
    </row>
    <row r="68" spans="1:82">
      <c r="A68" s="447">
        <v>2019</v>
      </c>
      <c r="B68" s="134" t="s">
        <v>13</v>
      </c>
      <c r="C68" s="142">
        <v>801554.50800000189</v>
      </c>
      <c r="D68" s="143">
        <v>768913.1890000006</v>
      </c>
      <c r="E68" s="143">
        <v>30219.97099999998</v>
      </c>
      <c r="F68" s="310">
        <f t="shared" ref="F68:F84" si="420">IF(AND(ISNUMBER(C68),ISNUMBER(E68)), IF(C68=0, 0, E68/C68), "")</f>
        <v>3.770170424891417E-2</v>
      </c>
      <c r="G68" s="142">
        <v>0</v>
      </c>
      <c r="H68" s="143">
        <v>0</v>
      </c>
      <c r="I68" s="143">
        <v>0</v>
      </c>
      <c r="J68" s="310">
        <f t="shared" ref="J68:J84" si="421">IF(AND(ISNUMBER(G68),ISNUMBER(I68)), IF(G68=0, 0, I68/G68), "")</f>
        <v>0</v>
      </c>
      <c r="K68" s="142">
        <v>29202</v>
      </c>
      <c r="L68" s="143">
        <v>27547.282999999999</v>
      </c>
      <c r="M68" s="143">
        <v>1859.492</v>
      </c>
      <c r="N68" s="310">
        <f t="shared" ref="N68:N84" si="422">IF(AND(ISNUMBER(K68),ISNUMBER(M68)), IF(K68=0, 0, M68/K68), "")</f>
        <v>6.3676871447161151E-2</v>
      </c>
      <c r="O68" s="142">
        <v>66920.842999999993</v>
      </c>
      <c r="P68" s="143">
        <v>66920.842999999993</v>
      </c>
      <c r="Q68" s="143">
        <v>0</v>
      </c>
      <c r="R68" s="310">
        <f t="shared" ref="R68:R84" si="423">IF(AND(ISNUMBER(O68),ISNUMBER(Q68)), IF(O68=0, 0, Q68/O68), "")</f>
        <v>0</v>
      </c>
      <c r="S68" s="142">
        <v>127131.7953</v>
      </c>
      <c r="T68" s="143">
        <v>127131.7953</v>
      </c>
      <c r="U68" s="143">
        <v>0</v>
      </c>
      <c r="V68" s="310">
        <f t="shared" ref="V68:V84" si="424">IF(AND(ISNUMBER(S68),ISNUMBER(U68)), IF(S68=0, 0, U68/S68), "")</f>
        <v>0</v>
      </c>
      <c r="W68" s="313">
        <f t="shared" ref="W68:Y70" si="425">IF(COUNT(C68,G68,K68,O68,S68)&lt;5,"",SUM(C68,G68,K68,O68,S68))</f>
        <v>1024809.1463000019</v>
      </c>
      <c r="X68" s="146">
        <f t="shared" si="425"/>
        <v>990513.11030000064</v>
      </c>
      <c r="Y68" s="146">
        <f t="shared" si="425"/>
        <v>32079.462999999978</v>
      </c>
      <c r="Z68" s="310">
        <f t="shared" ref="Z68:Z84" si="426">IF(AND(ISNUMBER(W68),ISNUMBER(Y68)), IF(W68=0, 0, Y68/W68), "")</f>
        <v>3.130286562704921E-2</v>
      </c>
      <c r="AC68" s="447">
        <v>2019</v>
      </c>
      <c r="AD68" s="134" t="s">
        <v>13</v>
      </c>
      <c r="AE68" s="142">
        <v>234163.43499999985</v>
      </c>
      <c r="AF68" s="143">
        <v>210660.27599999993</v>
      </c>
      <c r="AG68" s="143">
        <v>22598.210999999959</v>
      </c>
      <c r="AH68" s="310">
        <f t="shared" ref="AH68:AH84" si="427">IF(AND(ISNUMBER(AE68),ISNUMBER(AG68)), IF(AE68=0, 0, AG68/AE68), "")</f>
        <v>9.6506147511886187E-2</v>
      </c>
      <c r="AI68" s="142">
        <v>2626.9809999999993</v>
      </c>
      <c r="AJ68" s="143">
        <v>2582.6039999999994</v>
      </c>
      <c r="AK68" s="143">
        <v>24.392000000000003</v>
      </c>
      <c r="AL68" s="310">
        <f t="shared" ref="AL68:AL84" si="428">IF(AND(ISNUMBER(AI68),ISNUMBER(AK68)), IF(AI68=0, 0, AK68/AI68), "")</f>
        <v>9.2851832578918578E-3</v>
      </c>
      <c r="AM68" s="142">
        <v>0</v>
      </c>
      <c r="AN68" s="143">
        <v>0</v>
      </c>
      <c r="AO68" s="143">
        <v>0</v>
      </c>
      <c r="AP68" s="310">
        <f t="shared" ref="AP68:AP84" si="429">IF(AND(ISNUMBER(AM68),ISNUMBER(AO68)), IF(AM68=0, 0, AO68/AM68), "")</f>
        <v>0</v>
      </c>
      <c r="AQ68" s="142">
        <v>1489.7</v>
      </c>
      <c r="AR68" s="143">
        <v>1489.7</v>
      </c>
      <c r="AS68" s="143">
        <v>0</v>
      </c>
      <c r="AT68" s="310">
        <f t="shared" ref="AT68:AT84" si="430">IF(AND(ISNUMBER(AQ68),ISNUMBER(AS68)), IF(AQ68=0, 0, AS68/AQ68), "")</f>
        <v>0</v>
      </c>
      <c r="AU68" s="142">
        <v>25931.19</v>
      </c>
      <c r="AV68" s="143">
        <v>25931.19</v>
      </c>
      <c r="AW68" s="143">
        <v>0</v>
      </c>
      <c r="AX68" s="310">
        <f t="shared" ref="AX68:AX84" si="431">IF(AND(ISNUMBER(AU68),ISNUMBER(AW68)), IF(AU68=0, 0, AW68/AU68), "")</f>
        <v>0</v>
      </c>
      <c r="AY68" s="313">
        <f t="shared" ref="AY68:BA70" si="432">IF(COUNT(AE68,AI68,AM68,AQ68,AU68)&lt;5,"",SUM(AE68,AI68,AM68,AQ68,AU68))</f>
        <v>264211.30599999987</v>
      </c>
      <c r="AZ68" s="146">
        <f t="shared" si="432"/>
        <v>240663.76999999993</v>
      </c>
      <c r="BA68" s="146">
        <f t="shared" si="432"/>
        <v>22622.602999999959</v>
      </c>
      <c r="BB68" s="310">
        <f t="shared" ref="BB68:BB84" si="433">IF(AND(ISNUMBER(AY68),ISNUMBER(BA68)), IF(AY68=0, 0, BA68/AY68), "")</f>
        <v>8.5623145135204665E-2</v>
      </c>
      <c r="BE68" s="447">
        <v>2019</v>
      </c>
      <c r="BF68" s="134" t="s">
        <v>13</v>
      </c>
      <c r="BG68" s="314">
        <f t="shared" ref="BG68:BI70" si="434">IF(COUNT(C68, AE68)&lt;2, "", C68+AE68)</f>
        <v>1035717.9430000017</v>
      </c>
      <c r="BH68" s="315">
        <f t="shared" si="434"/>
        <v>979573.46500000055</v>
      </c>
      <c r="BI68" s="315">
        <f t="shared" si="434"/>
        <v>52818.181999999942</v>
      </c>
      <c r="BJ68" s="310">
        <f t="shared" ref="BJ68:BJ84" si="435">IF(AND(ISNUMBER(BG68),ISNUMBER(BI68)), IF(BG68=0, 0, BI68/BG68), "")</f>
        <v>5.0996685301221874E-2</v>
      </c>
      <c r="BK68" s="314">
        <f t="shared" ref="BK68:BM70" si="436">IF(COUNT(G68, AI68)&lt;2, "", G68+AI68)</f>
        <v>2626.9809999999993</v>
      </c>
      <c r="BL68" s="315">
        <f t="shared" si="436"/>
        <v>2582.6039999999994</v>
      </c>
      <c r="BM68" s="315">
        <f t="shared" si="436"/>
        <v>24.392000000000003</v>
      </c>
      <c r="BN68" s="310">
        <f t="shared" ref="BN68:BN84" si="437">IF(AND(ISNUMBER(BK68),ISNUMBER(BM68)), IF(BK68=0, 0, BM68/BK68), "")</f>
        <v>9.2851832578918578E-3</v>
      </c>
      <c r="BO68" s="314">
        <f t="shared" ref="BO68:BQ70" si="438">IF(COUNT(K68, AM68)&lt;2, "", K68+AM68)</f>
        <v>29202</v>
      </c>
      <c r="BP68" s="315">
        <f t="shared" si="438"/>
        <v>27547.282999999999</v>
      </c>
      <c r="BQ68" s="315">
        <f t="shared" si="438"/>
        <v>1859.492</v>
      </c>
      <c r="BR68" s="310">
        <f t="shared" ref="BR68:BR84" si="439">IF(AND(ISNUMBER(BO68),ISNUMBER(BQ68)), IF(BO68=0, 0, BQ68/BO68), "")</f>
        <v>6.3676871447161151E-2</v>
      </c>
      <c r="BS68" s="314">
        <f t="shared" ref="BS68:BU70" si="440">IF(COUNT(O68, AQ68)&lt;2, "", O68+AQ68)</f>
        <v>68410.542999999991</v>
      </c>
      <c r="BT68" s="315">
        <f t="shared" si="440"/>
        <v>68410.542999999991</v>
      </c>
      <c r="BU68" s="315">
        <f t="shared" si="440"/>
        <v>0</v>
      </c>
      <c r="BV68" s="310">
        <f t="shared" ref="BV68:BV84" si="441">IF(AND(ISNUMBER(BS68),ISNUMBER(BU68)), IF(BS68=0, 0, BU68/BS68), "")</f>
        <v>0</v>
      </c>
      <c r="BW68" s="314">
        <f t="shared" ref="BW68:BY70" si="442">IF(COUNT(S68, AU68)&lt;2, "", S68+AU68)</f>
        <v>153062.9853</v>
      </c>
      <c r="BX68" s="315">
        <f t="shared" si="442"/>
        <v>153062.9853</v>
      </c>
      <c r="BY68" s="315">
        <f t="shared" si="442"/>
        <v>0</v>
      </c>
      <c r="BZ68" s="310">
        <f t="shared" ref="BZ68:BZ84" si="443">IF(AND(ISNUMBER(BW68),ISNUMBER(BY68)), IF(BW68=0, 0, BY68/BW68), "")</f>
        <v>0</v>
      </c>
      <c r="CA68" s="313">
        <f t="shared" ref="CA68:CC70" si="444">IF(COUNT(BG68,BK68,BO68,BS68,BW68)&lt;5,"",SUM(BG68,BK68,BO68,BS68,BW68))</f>
        <v>1289020.4523000019</v>
      </c>
      <c r="CB68" s="146">
        <f t="shared" si="444"/>
        <v>1231176.8803000008</v>
      </c>
      <c r="CC68" s="146">
        <f t="shared" si="444"/>
        <v>54702.065999999941</v>
      </c>
      <c r="CD68" s="310">
        <f t="shared" ref="CD68:CD84" si="445">IF(AND(ISNUMBER(CA68),ISNUMBER(CC68)), IF(CA68=0, 0, CC68/CA68), "")</f>
        <v>4.2436926351629975E-2</v>
      </c>
    </row>
    <row r="69" spans="1:82">
      <c r="A69" s="448"/>
      <c r="B69" s="130" t="s">
        <v>14</v>
      </c>
      <c r="C69" s="149">
        <v>1213856.2130000007</v>
      </c>
      <c r="D69" s="150">
        <v>1122835.0479999988</v>
      </c>
      <c r="E69" s="150">
        <v>82546.913000000102</v>
      </c>
      <c r="F69" s="316">
        <f t="shared" si="420"/>
        <v>6.8003864144657186E-2</v>
      </c>
      <c r="G69" s="149">
        <v>0</v>
      </c>
      <c r="H69" s="150">
        <v>0</v>
      </c>
      <c r="I69" s="150">
        <v>0</v>
      </c>
      <c r="J69" s="316">
        <f t="shared" si="421"/>
        <v>0</v>
      </c>
      <c r="K69" s="149">
        <v>26277.25</v>
      </c>
      <c r="L69" s="150">
        <v>23011.728999999999</v>
      </c>
      <c r="M69" s="150">
        <v>3347.085</v>
      </c>
      <c r="N69" s="316">
        <f t="shared" si="422"/>
        <v>0.12737577181782722</v>
      </c>
      <c r="O69" s="149">
        <v>87381.760749999972</v>
      </c>
      <c r="P69" s="150">
        <v>87381.760749999972</v>
      </c>
      <c r="Q69" s="150">
        <v>0</v>
      </c>
      <c r="R69" s="316">
        <f t="shared" si="423"/>
        <v>0</v>
      </c>
      <c r="S69" s="149">
        <v>101141.34359999996</v>
      </c>
      <c r="T69" s="150">
        <v>101141.34359999996</v>
      </c>
      <c r="U69" s="150">
        <v>0</v>
      </c>
      <c r="V69" s="316">
        <f t="shared" si="424"/>
        <v>0</v>
      </c>
      <c r="W69" s="319">
        <f t="shared" si="425"/>
        <v>1428656.5673500006</v>
      </c>
      <c r="X69" s="153">
        <f t="shared" si="425"/>
        <v>1334369.8813499988</v>
      </c>
      <c r="Y69" s="153">
        <f t="shared" si="425"/>
        <v>85893.998000000109</v>
      </c>
      <c r="Z69" s="316">
        <f t="shared" si="426"/>
        <v>6.0122215487605914E-2</v>
      </c>
      <c r="AC69" s="448"/>
      <c r="AD69" s="130" t="s">
        <v>14</v>
      </c>
      <c r="AE69" s="149">
        <v>345183.33799999993</v>
      </c>
      <c r="AF69" s="150">
        <v>305448.77600000025</v>
      </c>
      <c r="AG69" s="150">
        <v>37080.421999999999</v>
      </c>
      <c r="AH69" s="316">
        <f t="shared" si="427"/>
        <v>0.10742239823870063</v>
      </c>
      <c r="AI69" s="149">
        <v>6394.36</v>
      </c>
      <c r="AJ69" s="150">
        <v>6048.1390000000029</v>
      </c>
      <c r="AK69" s="150">
        <v>291.62200000000007</v>
      </c>
      <c r="AL69" s="316">
        <f t="shared" si="428"/>
        <v>4.5606127900212075E-2</v>
      </c>
      <c r="AM69" s="149">
        <v>0</v>
      </c>
      <c r="AN69" s="150">
        <v>0</v>
      </c>
      <c r="AO69" s="150">
        <v>0</v>
      </c>
      <c r="AP69" s="316">
        <f t="shared" si="429"/>
        <v>0</v>
      </c>
      <c r="AQ69" s="149">
        <v>1746.4</v>
      </c>
      <c r="AR69" s="150">
        <v>1746.4</v>
      </c>
      <c r="AS69" s="150">
        <v>0</v>
      </c>
      <c r="AT69" s="316">
        <f t="shared" si="430"/>
        <v>0</v>
      </c>
      <c r="AU69" s="149">
        <v>26871</v>
      </c>
      <c r="AV69" s="150">
        <v>26871</v>
      </c>
      <c r="AW69" s="150">
        <v>0</v>
      </c>
      <c r="AX69" s="316">
        <f t="shared" si="431"/>
        <v>0</v>
      </c>
      <c r="AY69" s="319">
        <f t="shared" si="432"/>
        <v>380195.09799999994</v>
      </c>
      <c r="AZ69" s="153">
        <f t="shared" si="432"/>
        <v>340114.31500000029</v>
      </c>
      <c r="BA69" s="153">
        <f t="shared" si="432"/>
        <v>37372.044000000002</v>
      </c>
      <c r="BB69" s="316">
        <f t="shared" si="433"/>
        <v>9.8297016969955797E-2</v>
      </c>
      <c r="BE69" s="448"/>
      <c r="BF69" s="130" t="s">
        <v>14</v>
      </c>
      <c r="BG69" s="320">
        <f t="shared" si="434"/>
        <v>1559039.5510000007</v>
      </c>
      <c r="BH69" s="321">
        <f t="shared" si="434"/>
        <v>1428283.8239999991</v>
      </c>
      <c r="BI69" s="321">
        <f t="shared" si="434"/>
        <v>119627.33500000011</v>
      </c>
      <c r="BJ69" s="316">
        <f t="shared" si="435"/>
        <v>7.6731430529308017E-2</v>
      </c>
      <c r="BK69" s="320">
        <f t="shared" si="436"/>
        <v>6394.36</v>
      </c>
      <c r="BL69" s="321">
        <f t="shared" si="436"/>
        <v>6048.1390000000029</v>
      </c>
      <c r="BM69" s="321">
        <f t="shared" si="436"/>
        <v>291.62200000000007</v>
      </c>
      <c r="BN69" s="316">
        <f t="shared" si="437"/>
        <v>4.5606127900212075E-2</v>
      </c>
      <c r="BO69" s="320">
        <f t="shared" si="438"/>
        <v>26277.25</v>
      </c>
      <c r="BP69" s="321">
        <f t="shared" si="438"/>
        <v>23011.728999999999</v>
      </c>
      <c r="BQ69" s="321">
        <f t="shared" si="438"/>
        <v>3347.085</v>
      </c>
      <c r="BR69" s="316">
        <f t="shared" si="439"/>
        <v>0.12737577181782722</v>
      </c>
      <c r="BS69" s="320">
        <f t="shared" si="440"/>
        <v>89128.160749999966</v>
      </c>
      <c r="BT69" s="321">
        <f t="shared" si="440"/>
        <v>89128.160749999966</v>
      </c>
      <c r="BU69" s="321">
        <f t="shared" si="440"/>
        <v>0</v>
      </c>
      <c r="BV69" s="316">
        <f t="shared" si="441"/>
        <v>0</v>
      </c>
      <c r="BW69" s="320">
        <f t="shared" si="442"/>
        <v>128012.34359999996</v>
      </c>
      <c r="BX69" s="321">
        <f t="shared" si="442"/>
        <v>128012.34359999996</v>
      </c>
      <c r="BY69" s="321">
        <f t="shared" si="442"/>
        <v>0</v>
      </c>
      <c r="BZ69" s="316">
        <f t="shared" si="443"/>
        <v>0</v>
      </c>
      <c r="CA69" s="319">
        <f t="shared" si="444"/>
        <v>1808851.6653500008</v>
      </c>
      <c r="CB69" s="153">
        <f t="shared" si="444"/>
        <v>1674484.1963499992</v>
      </c>
      <c r="CC69" s="153">
        <f t="shared" si="444"/>
        <v>123266.04200000012</v>
      </c>
      <c r="CD69" s="316">
        <f t="shared" si="445"/>
        <v>6.8146020130483695E-2</v>
      </c>
    </row>
    <row r="70" spans="1:82">
      <c r="A70" s="448"/>
      <c r="B70" s="131" t="s">
        <v>15</v>
      </c>
      <c r="C70" s="156">
        <v>1038607.3920000008</v>
      </c>
      <c r="D70" s="157">
        <v>935318.93800000055</v>
      </c>
      <c r="E70" s="157">
        <v>95072.551000000007</v>
      </c>
      <c r="F70" s="322">
        <f t="shared" si="420"/>
        <v>9.1538488684278427E-2</v>
      </c>
      <c r="G70" s="156">
        <v>0</v>
      </c>
      <c r="H70" s="157">
        <v>0</v>
      </c>
      <c r="I70" s="157">
        <v>0</v>
      </c>
      <c r="J70" s="322">
        <f t="shared" si="421"/>
        <v>0</v>
      </c>
      <c r="K70" s="156">
        <v>22683.875</v>
      </c>
      <c r="L70" s="157">
        <v>19152.019499999999</v>
      </c>
      <c r="M70" s="157">
        <v>3236.4425000000001</v>
      </c>
      <c r="N70" s="322">
        <f t="shared" si="422"/>
        <v>0.14267590964947569</v>
      </c>
      <c r="O70" s="156">
        <v>116655.8375000001</v>
      </c>
      <c r="P70" s="157">
        <v>116655.8375000001</v>
      </c>
      <c r="Q70" s="157">
        <v>0</v>
      </c>
      <c r="R70" s="322">
        <f t="shared" si="423"/>
        <v>0</v>
      </c>
      <c r="S70" s="156">
        <v>113232.59195000006</v>
      </c>
      <c r="T70" s="157">
        <v>113232.59195000006</v>
      </c>
      <c r="U70" s="157">
        <v>0</v>
      </c>
      <c r="V70" s="322">
        <f t="shared" si="424"/>
        <v>0</v>
      </c>
      <c r="W70" s="325">
        <f t="shared" si="425"/>
        <v>1291179.6964500011</v>
      </c>
      <c r="X70" s="160">
        <f t="shared" si="425"/>
        <v>1184359.3869500007</v>
      </c>
      <c r="Y70" s="160">
        <f t="shared" si="425"/>
        <v>98308.993500000011</v>
      </c>
      <c r="Z70" s="322">
        <f t="shared" si="426"/>
        <v>7.6138893579486264E-2</v>
      </c>
      <c r="AC70" s="448"/>
      <c r="AD70" s="131" t="s">
        <v>15</v>
      </c>
      <c r="AE70" s="156">
        <v>324411.52600000007</v>
      </c>
      <c r="AF70" s="157">
        <v>283487.12099999993</v>
      </c>
      <c r="AG70" s="157">
        <v>38194.500999999975</v>
      </c>
      <c r="AH70" s="322">
        <f t="shared" si="427"/>
        <v>0.11773472253263889</v>
      </c>
      <c r="AI70" s="156">
        <v>10707.192000000003</v>
      </c>
      <c r="AJ70" s="157">
        <v>9902.3170000000082</v>
      </c>
      <c r="AK70" s="157">
        <v>731.94799999999998</v>
      </c>
      <c r="AL70" s="322">
        <f t="shared" si="428"/>
        <v>6.8360406724750966E-2</v>
      </c>
      <c r="AM70" s="156">
        <v>0</v>
      </c>
      <c r="AN70" s="157">
        <v>0</v>
      </c>
      <c r="AO70" s="157">
        <v>0</v>
      </c>
      <c r="AP70" s="322">
        <f t="shared" si="429"/>
        <v>0</v>
      </c>
      <c r="AQ70" s="156">
        <v>2348.6999999999998</v>
      </c>
      <c r="AR70" s="157">
        <v>2348.6999999999998</v>
      </c>
      <c r="AS70" s="157">
        <v>0</v>
      </c>
      <c r="AT70" s="322">
        <f t="shared" si="430"/>
        <v>0</v>
      </c>
      <c r="AU70" s="156">
        <v>26101.54</v>
      </c>
      <c r="AV70" s="157">
        <v>26101.54</v>
      </c>
      <c r="AW70" s="157">
        <v>0</v>
      </c>
      <c r="AX70" s="322">
        <f t="shared" si="431"/>
        <v>0</v>
      </c>
      <c r="AY70" s="325">
        <f t="shared" si="432"/>
        <v>363568.95800000004</v>
      </c>
      <c r="AZ70" s="160">
        <f t="shared" si="432"/>
        <v>321839.6779999999</v>
      </c>
      <c r="BA70" s="160">
        <f t="shared" si="432"/>
        <v>38926.448999999971</v>
      </c>
      <c r="BB70" s="322">
        <f t="shared" si="433"/>
        <v>0.10706758138575727</v>
      </c>
      <c r="BE70" s="448"/>
      <c r="BF70" s="131" t="s">
        <v>15</v>
      </c>
      <c r="BG70" s="326">
        <f t="shared" si="434"/>
        <v>1363018.918000001</v>
      </c>
      <c r="BH70" s="327">
        <f t="shared" si="434"/>
        <v>1218806.0590000004</v>
      </c>
      <c r="BI70" s="327">
        <f t="shared" si="434"/>
        <v>133267.05199999997</v>
      </c>
      <c r="BJ70" s="322">
        <f t="shared" si="435"/>
        <v>9.7773442642708694E-2</v>
      </c>
      <c r="BK70" s="326">
        <f t="shared" si="436"/>
        <v>10707.192000000003</v>
      </c>
      <c r="BL70" s="327">
        <f t="shared" si="436"/>
        <v>9902.3170000000082</v>
      </c>
      <c r="BM70" s="327">
        <f t="shared" si="436"/>
        <v>731.94799999999998</v>
      </c>
      <c r="BN70" s="322">
        <f t="shared" si="437"/>
        <v>6.8360406724750966E-2</v>
      </c>
      <c r="BO70" s="326">
        <f t="shared" si="438"/>
        <v>22683.875</v>
      </c>
      <c r="BP70" s="327">
        <f t="shared" si="438"/>
        <v>19152.019499999999</v>
      </c>
      <c r="BQ70" s="327">
        <f t="shared" si="438"/>
        <v>3236.4425000000001</v>
      </c>
      <c r="BR70" s="322">
        <f t="shared" si="439"/>
        <v>0.14267590964947569</v>
      </c>
      <c r="BS70" s="326">
        <f t="shared" si="440"/>
        <v>119004.53750000009</v>
      </c>
      <c r="BT70" s="327">
        <f t="shared" si="440"/>
        <v>119004.53750000009</v>
      </c>
      <c r="BU70" s="327">
        <f t="shared" si="440"/>
        <v>0</v>
      </c>
      <c r="BV70" s="322">
        <f t="shared" si="441"/>
        <v>0</v>
      </c>
      <c r="BW70" s="326">
        <f t="shared" si="442"/>
        <v>139334.13195000007</v>
      </c>
      <c r="BX70" s="327">
        <f t="shared" si="442"/>
        <v>139334.13195000007</v>
      </c>
      <c r="BY70" s="327">
        <f t="shared" si="442"/>
        <v>0</v>
      </c>
      <c r="BZ70" s="322">
        <f t="shared" si="443"/>
        <v>0</v>
      </c>
      <c r="CA70" s="325">
        <f t="shared" si="444"/>
        <v>1654748.6544500012</v>
      </c>
      <c r="CB70" s="160">
        <f t="shared" si="444"/>
        <v>1506199.0649500005</v>
      </c>
      <c r="CC70" s="160">
        <f t="shared" si="444"/>
        <v>137235.44249999998</v>
      </c>
      <c r="CD70" s="322">
        <f t="shared" si="445"/>
        <v>8.2934312791820189E-2</v>
      </c>
    </row>
    <row r="71" spans="1:82">
      <c r="A71" s="448"/>
      <c r="B71" s="132" t="s">
        <v>16</v>
      </c>
      <c r="C71" s="328">
        <f t="shared" ref="C71:E71" si="446">IF(COUNT(C68:C70)=0,"",SUM(C68:C70))</f>
        <v>3054018.1130000036</v>
      </c>
      <c r="D71" s="167">
        <f t="shared" si="446"/>
        <v>2827067.1749999998</v>
      </c>
      <c r="E71" s="167">
        <f t="shared" si="446"/>
        <v>207839.43500000008</v>
      </c>
      <c r="F71" s="329">
        <f t="shared" si="420"/>
        <v>6.8054421195241896E-2</v>
      </c>
      <c r="G71" s="328">
        <f t="shared" ref="G71:I71" si="447">IF(COUNT(G68:G70)=0,"",SUM(G68:G70))</f>
        <v>0</v>
      </c>
      <c r="H71" s="167">
        <f t="shared" si="447"/>
        <v>0</v>
      </c>
      <c r="I71" s="167">
        <f t="shared" si="447"/>
        <v>0</v>
      </c>
      <c r="J71" s="329">
        <f t="shared" si="421"/>
        <v>0</v>
      </c>
      <c r="K71" s="328">
        <f t="shared" ref="K71:M71" si="448">IF(COUNT(K68:K70)=0,"",SUM(K68:K70))</f>
        <v>78163.125</v>
      </c>
      <c r="L71" s="167">
        <f t="shared" si="448"/>
        <v>69711.031499999997</v>
      </c>
      <c r="M71" s="167">
        <f t="shared" si="448"/>
        <v>8443.0195000000003</v>
      </c>
      <c r="N71" s="329">
        <f t="shared" si="422"/>
        <v>0.10801793684681876</v>
      </c>
      <c r="O71" s="328">
        <f t="shared" ref="O71:Q71" si="449">IF(COUNT(O68:O70)=0,"",SUM(O68:O70))</f>
        <v>270958.44125000003</v>
      </c>
      <c r="P71" s="167">
        <f t="shared" si="449"/>
        <v>270958.44125000003</v>
      </c>
      <c r="Q71" s="167">
        <f t="shared" si="449"/>
        <v>0</v>
      </c>
      <c r="R71" s="329">
        <f t="shared" si="423"/>
        <v>0</v>
      </c>
      <c r="S71" s="328">
        <f t="shared" ref="S71:U71" si="450">IF(COUNT(S68:S70)=0,"",SUM(S68:S70))</f>
        <v>341505.73085000005</v>
      </c>
      <c r="T71" s="167">
        <f t="shared" si="450"/>
        <v>341505.73085000005</v>
      </c>
      <c r="U71" s="167">
        <f t="shared" si="450"/>
        <v>0</v>
      </c>
      <c r="V71" s="329">
        <f t="shared" si="424"/>
        <v>0</v>
      </c>
      <c r="W71" s="330">
        <f t="shared" ref="W71:Y71" si="451">IF(COUNT(W68:W70)=0,"",SUM(W68:W70))</f>
        <v>3744645.4101000037</v>
      </c>
      <c r="X71" s="166">
        <f t="shared" si="451"/>
        <v>3509242.3785999999</v>
      </c>
      <c r="Y71" s="166">
        <f t="shared" si="451"/>
        <v>216282.45450000011</v>
      </c>
      <c r="Z71" s="329">
        <f t="shared" si="426"/>
        <v>5.7757793012028907E-2</v>
      </c>
      <c r="AC71" s="448"/>
      <c r="AD71" s="132" t="s">
        <v>16</v>
      </c>
      <c r="AE71" s="328">
        <f t="shared" ref="AE71:AG71" si="452">IF(COUNT(AE68:AE70)=0,"",SUM(AE68:AE70))</f>
        <v>903758.29899999988</v>
      </c>
      <c r="AF71" s="167">
        <f t="shared" si="452"/>
        <v>799596.17300000007</v>
      </c>
      <c r="AG71" s="167">
        <f t="shared" si="452"/>
        <v>97873.133999999933</v>
      </c>
      <c r="AH71" s="329">
        <f t="shared" si="427"/>
        <v>0.1082956959933819</v>
      </c>
      <c r="AI71" s="328">
        <f t="shared" ref="AI71:AK71" si="453">IF(COUNT(AI68:AI70)=0,"",SUM(AI68:AI70))</f>
        <v>19728.533000000003</v>
      </c>
      <c r="AJ71" s="167">
        <f t="shared" si="453"/>
        <v>18533.060000000012</v>
      </c>
      <c r="AK71" s="167">
        <f t="shared" si="453"/>
        <v>1047.962</v>
      </c>
      <c r="AL71" s="329">
        <f t="shared" si="428"/>
        <v>5.3119104192896643E-2</v>
      </c>
      <c r="AM71" s="328">
        <f t="shared" ref="AM71:AO71" si="454">IF(COUNT(AM68:AM70)=0,"",SUM(AM68:AM70))</f>
        <v>0</v>
      </c>
      <c r="AN71" s="167">
        <f t="shared" si="454"/>
        <v>0</v>
      </c>
      <c r="AO71" s="167">
        <f t="shared" si="454"/>
        <v>0</v>
      </c>
      <c r="AP71" s="329">
        <f t="shared" si="429"/>
        <v>0</v>
      </c>
      <c r="AQ71" s="328">
        <f t="shared" ref="AQ71:AS71" si="455">IF(COUNT(AQ68:AQ70)=0,"",SUM(AQ68:AQ70))</f>
        <v>5584.8</v>
      </c>
      <c r="AR71" s="167">
        <f t="shared" si="455"/>
        <v>5584.8</v>
      </c>
      <c r="AS71" s="167">
        <f t="shared" si="455"/>
        <v>0</v>
      </c>
      <c r="AT71" s="329">
        <f t="shared" si="430"/>
        <v>0</v>
      </c>
      <c r="AU71" s="328">
        <f t="shared" ref="AU71:AW71" si="456">IF(COUNT(AU68:AU70)=0,"",SUM(AU68:AU70))</f>
        <v>78903.73000000001</v>
      </c>
      <c r="AV71" s="167">
        <f t="shared" si="456"/>
        <v>78903.73000000001</v>
      </c>
      <c r="AW71" s="167">
        <f t="shared" si="456"/>
        <v>0</v>
      </c>
      <c r="AX71" s="329">
        <f t="shared" si="431"/>
        <v>0</v>
      </c>
      <c r="AY71" s="330">
        <f t="shared" ref="AY71:BA71" si="457">IF(COUNT(AY68:AY70)=0,"",SUM(AY68:AY70))</f>
        <v>1007975.362</v>
      </c>
      <c r="AZ71" s="166">
        <f t="shared" si="457"/>
        <v>902617.76300000004</v>
      </c>
      <c r="BA71" s="166">
        <f t="shared" si="457"/>
        <v>98921.095999999932</v>
      </c>
      <c r="BB71" s="329">
        <f t="shared" si="433"/>
        <v>9.8138406680618781E-2</v>
      </c>
      <c r="BE71" s="448"/>
      <c r="BF71" s="132" t="s">
        <v>16</v>
      </c>
      <c r="BG71" s="328">
        <f t="shared" ref="BG71:BI71" si="458">IF(COUNT(BG68:BG70)=0,"",SUM(BG68:BG70))</f>
        <v>3957776.4120000033</v>
      </c>
      <c r="BH71" s="167">
        <f t="shared" si="458"/>
        <v>3626663.3480000002</v>
      </c>
      <c r="BI71" s="167">
        <f t="shared" si="458"/>
        <v>305712.56900000002</v>
      </c>
      <c r="BJ71" s="329">
        <f t="shared" si="435"/>
        <v>7.7243516857869371E-2</v>
      </c>
      <c r="BK71" s="328">
        <f t="shared" ref="BK71:BM71" si="459">IF(COUNT(BK68:BK70)=0,"",SUM(BK68:BK70))</f>
        <v>19728.533000000003</v>
      </c>
      <c r="BL71" s="167">
        <f t="shared" si="459"/>
        <v>18533.060000000012</v>
      </c>
      <c r="BM71" s="167">
        <f t="shared" si="459"/>
        <v>1047.962</v>
      </c>
      <c r="BN71" s="329">
        <f t="shared" si="437"/>
        <v>5.3119104192896643E-2</v>
      </c>
      <c r="BO71" s="328">
        <f t="shared" ref="BO71:BQ71" si="460">IF(COUNT(BO68:BO70)=0,"",SUM(BO68:BO70))</f>
        <v>78163.125</v>
      </c>
      <c r="BP71" s="167">
        <f t="shared" si="460"/>
        <v>69711.031499999997</v>
      </c>
      <c r="BQ71" s="167">
        <f t="shared" si="460"/>
        <v>8443.0195000000003</v>
      </c>
      <c r="BR71" s="329">
        <f t="shared" si="439"/>
        <v>0.10801793684681876</v>
      </c>
      <c r="BS71" s="328">
        <f t="shared" ref="BS71:BU71" si="461">IF(COUNT(BS68:BS70)=0,"",SUM(BS68:BS70))</f>
        <v>276543.24125000008</v>
      </c>
      <c r="BT71" s="167">
        <f t="shared" si="461"/>
        <v>276543.24125000008</v>
      </c>
      <c r="BU71" s="167">
        <f t="shared" si="461"/>
        <v>0</v>
      </c>
      <c r="BV71" s="329">
        <f t="shared" si="441"/>
        <v>0</v>
      </c>
      <c r="BW71" s="328">
        <f t="shared" ref="BW71:BY71" si="462">IF(COUNT(BW68:BW70)=0,"",SUM(BW68:BW70))</f>
        <v>420409.46085000003</v>
      </c>
      <c r="BX71" s="167">
        <f t="shared" si="462"/>
        <v>420409.46085000003</v>
      </c>
      <c r="BY71" s="167">
        <f t="shared" si="462"/>
        <v>0</v>
      </c>
      <c r="BZ71" s="329">
        <f t="shared" si="443"/>
        <v>0</v>
      </c>
      <c r="CA71" s="330">
        <f t="shared" ref="CA71:CC71" si="463">IF(COUNT(CA68:CA70)=0,"",SUM(CA68:CA70))</f>
        <v>4752620.7721000034</v>
      </c>
      <c r="CB71" s="166">
        <f t="shared" si="463"/>
        <v>4411860.1416000007</v>
      </c>
      <c r="CC71" s="166">
        <f t="shared" si="463"/>
        <v>315203.55050000001</v>
      </c>
      <c r="CD71" s="329">
        <f t="shared" si="445"/>
        <v>6.6322049583754913E-2</v>
      </c>
    </row>
    <row r="72" spans="1:82">
      <c r="A72" s="448"/>
      <c r="B72" s="129" t="s">
        <v>17</v>
      </c>
      <c r="C72" s="170">
        <v>844400.06700000016</v>
      </c>
      <c r="D72" s="171">
        <v>763805.83000000089</v>
      </c>
      <c r="E72" s="171">
        <v>76206.991000000009</v>
      </c>
      <c r="F72" s="331">
        <f t="shared" si="420"/>
        <v>9.0249863753267559E-2</v>
      </c>
      <c r="G72" s="170">
        <v>0</v>
      </c>
      <c r="H72" s="171">
        <v>0</v>
      </c>
      <c r="I72" s="171">
        <v>0</v>
      </c>
      <c r="J72" s="331">
        <f t="shared" si="421"/>
        <v>0</v>
      </c>
      <c r="K72" s="170">
        <v>25033.321</v>
      </c>
      <c r="L72" s="171">
        <v>23868.508000000002</v>
      </c>
      <c r="M72" s="171">
        <v>1312.3495</v>
      </c>
      <c r="N72" s="331">
        <f t="shared" si="422"/>
        <v>5.2424107053155276E-2</v>
      </c>
      <c r="O72" s="170">
        <v>52514.546000000031</v>
      </c>
      <c r="P72" s="171">
        <v>52514.546000000031</v>
      </c>
      <c r="Q72" s="171">
        <v>0</v>
      </c>
      <c r="R72" s="331">
        <f t="shared" si="423"/>
        <v>0</v>
      </c>
      <c r="S72" s="170">
        <v>115297.72264999998</v>
      </c>
      <c r="T72" s="171">
        <v>115297.72264999998</v>
      </c>
      <c r="U72" s="171">
        <v>0</v>
      </c>
      <c r="V72" s="331">
        <f t="shared" si="424"/>
        <v>0</v>
      </c>
      <c r="W72" s="334">
        <f t="shared" ref="W72:Y74" si="464">IF(COUNT(C72,G72,K72,O72,S72)&lt;5,"",SUM(C72,G72,K72,O72,S72))</f>
        <v>1037245.6566500001</v>
      </c>
      <c r="X72" s="174">
        <f t="shared" si="464"/>
        <v>955486.60665000102</v>
      </c>
      <c r="Y72" s="174">
        <f t="shared" si="464"/>
        <v>77519.340500000006</v>
      </c>
      <c r="Z72" s="331">
        <f t="shared" si="426"/>
        <v>7.4735758113815373E-2</v>
      </c>
      <c r="AC72" s="448"/>
      <c r="AD72" s="129" t="s">
        <v>17</v>
      </c>
      <c r="AE72" s="170">
        <v>245439.70800000007</v>
      </c>
      <c r="AF72" s="171">
        <v>216096.58199999999</v>
      </c>
      <c r="AG72" s="171">
        <v>27898.404000000002</v>
      </c>
      <c r="AH72" s="331">
        <f t="shared" si="427"/>
        <v>0.11366703549044312</v>
      </c>
      <c r="AI72" s="170">
        <v>15358.212999999991</v>
      </c>
      <c r="AJ72" s="171">
        <v>14348.510999999997</v>
      </c>
      <c r="AK72" s="171">
        <v>912.053</v>
      </c>
      <c r="AL72" s="331">
        <f t="shared" si="428"/>
        <v>5.9385359481601181E-2</v>
      </c>
      <c r="AM72" s="170">
        <v>0</v>
      </c>
      <c r="AN72" s="171">
        <v>0</v>
      </c>
      <c r="AO72" s="171">
        <v>0</v>
      </c>
      <c r="AP72" s="331">
        <f t="shared" si="429"/>
        <v>0</v>
      </c>
      <c r="AQ72" s="170">
        <v>1076</v>
      </c>
      <c r="AR72" s="171">
        <v>1076</v>
      </c>
      <c r="AS72" s="171">
        <v>0</v>
      </c>
      <c r="AT72" s="331">
        <f t="shared" si="430"/>
        <v>0</v>
      </c>
      <c r="AU72" s="170">
        <v>22083.893</v>
      </c>
      <c r="AV72" s="171">
        <v>22083.893</v>
      </c>
      <c r="AW72" s="171">
        <v>0</v>
      </c>
      <c r="AX72" s="331">
        <f t="shared" si="431"/>
        <v>0</v>
      </c>
      <c r="AY72" s="334">
        <f t="shared" ref="AY72:BA74" si="465">IF(COUNT(AE72,AI72,AM72,AQ72,AU72)&lt;5,"",SUM(AE72,AI72,AM72,AQ72,AU72))</f>
        <v>283957.81400000007</v>
      </c>
      <c r="AZ72" s="174">
        <f t="shared" si="465"/>
        <v>253604.986</v>
      </c>
      <c r="BA72" s="174">
        <f t="shared" si="465"/>
        <v>28810.457000000002</v>
      </c>
      <c r="BB72" s="331">
        <f t="shared" si="433"/>
        <v>0.10146034227464505</v>
      </c>
      <c r="BE72" s="448"/>
      <c r="BF72" s="129" t="s">
        <v>17</v>
      </c>
      <c r="BG72" s="335">
        <f t="shared" ref="BG72:BI74" si="466">IF(COUNT(C72, AE72)&lt;2, "", C72+AE72)</f>
        <v>1089839.7750000001</v>
      </c>
      <c r="BH72" s="336">
        <f t="shared" si="466"/>
        <v>979902.41200000094</v>
      </c>
      <c r="BI72" s="336">
        <f t="shared" si="466"/>
        <v>104105.39500000002</v>
      </c>
      <c r="BJ72" s="331">
        <f t="shared" si="435"/>
        <v>9.5523578225065242E-2</v>
      </c>
      <c r="BK72" s="335">
        <f t="shared" ref="BK72:BM74" si="467">IF(COUNT(G72, AI72)&lt;2, "", G72+AI72)</f>
        <v>15358.212999999991</v>
      </c>
      <c r="BL72" s="336">
        <f t="shared" si="467"/>
        <v>14348.510999999997</v>
      </c>
      <c r="BM72" s="336">
        <f t="shared" si="467"/>
        <v>912.053</v>
      </c>
      <c r="BN72" s="331">
        <f t="shared" si="437"/>
        <v>5.9385359481601181E-2</v>
      </c>
      <c r="BO72" s="335">
        <f t="shared" ref="BO72:BQ74" si="468">IF(COUNT(K72, AM72)&lt;2, "", K72+AM72)</f>
        <v>25033.321</v>
      </c>
      <c r="BP72" s="336">
        <f t="shared" si="468"/>
        <v>23868.508000000002</v>
      </c>
      <c r="BQ72" s="336">
        <f t="shared" si="468"/>
        <v>1312.3495</v>
      </c>
      <c r="BR72" s="331">
        <f t="shared" si="439"/>
        <v>5.2424107053155276E-2</v>
      </c>
      <c r="BS72" s="335">
        <f t="shared" ref="BS72:BU74" si="469">IF(COUNT(O72, AQ72)&lt;2, "", O72+AQ72)</f>
        <v>53590.546000000031</v>
      </c>
      <c r="BT72" s="336">
        <f t="shared" si="469"/>
        <v>53590.546000000031</v>
      </c>
      <c r="BU72" s="336">
        <f t="shared" si="469"/>
        <v>0</v>
      </c>
      <c r="BV72" s="331">
        <f t="shared" si="441"/>
        <v>0</v>
      </c>
      <c r="BW72" s="335">
        <f t="shared" ref="BW72:BY74" si="470">IF(COUNT(S72, AU72)&lt;2, "", S72+AU72)</f>
        <v>137381.61564999999</v>
      </c>
      <c r="BX72" s="336">
        <f t="shared" si="470"/>
        <v>137381.61564999999</v>
      </c>
      <c r="BY72" s="336">
        <f t="shared" si="470"/>
        <v>0</v>
      </c>
      <c r="BZ72" s="331">
        <f t="shared" si="443"/>
        <v>0</v>
      </c>
      <c r="CA72" s="334">
        <f t="shared" ref="CA72:CC74" si="471">IF(COUNT(BG72,BK72,BO72,BS72,BW72)&lt;5,"",SUM(BG72,BK72,BO72,BS72,BW72))</f>
        <v>1321203.4706500003</v>
      </c>
      <c r="CB72" s="174">
        <f t="shared" si="471"/>
        <v>1209091.5926500009</v>
      </c>
      <c r="CC72" s="174">
        <f t="shared" si="471"/>
        <v>106329.79750000002</v>
      </c>
      <c r="CD72" s="331">
        <f t="shared" si="445"/>
        <v>8.0479502107036027E-2</v>
      </c>
    </row>
    <row r="73" spans="1:82">
      <c r="A73" s="448"/>
      <c r="B73" s="130" t="s">
        <v>18</v>
      </c>
      <c r="C73" s="149">
        <v>549279.50199999963</v>
      </c>
      <c r="D73" s="150">
        <v>524774.20999999973</v>
      </c>
      <c r="E73" s="150">
        <v>22460.616000000009</v>
      </c>
      <c r="F73" s="316">
        <f t="shared" si="420"/>
        <v>4.089105076417001E-2</v>
      </c>
      <c r="G73" s="149">
        <v>0</v>
      </c>
      <c r="H73" s="150">
        <v>0</v>
      </c>
      <c r="I73" s="150">
        <v>0</v>
      </c>
      <c r="J73" s="316">
        <f t="shared" si="421"/>
        <v>0</v>
      </c>
      <c r="K73" s="149">
        <v>28649.391500000002</v>
      </c>
      <c r="L73" s="150">
        <v>27200.033500000001</v>
      </c>
      <c r="M73" s="150">
        <v>1373.9010000000001</v>
      </c>
      <c r="N73" s="316">
        <f t="shared" si="422"/>
        <v>4.7955678220949302E-2</v>
      </c>
      <c r="O73" s="149">
        <v>21100.28300000005</v>
      </c>
      <c r="P73" s="150">
        <v>21100.28300000005</v>
      </c>
      <c r="Q73" s="150">
        <v>0</v>
      </c>
      <c r="R73" s="316">
        <f t="shared" si="423"/>
        <v>0</v>
      </c>
      <c r="S73" s="149">
        <v>97679.332099999912</v>
      </c>
      <c r="T73" s="150">
        <v>97679.332099999912</v>
      </c>
      <c r="U73" s="150">
        <v>0</v>
      </c>
      <c r="V73" s="316">
        <f t="shared" si="424"/>
        <v>0</v>
      </c>
      <c r="W73" s="319">
        <f t="shared" si="464"/>
        <v>696708.50859999959</v>
      </c>
      <c r="X73" s="153">
        <f t="shared" si="464"/>
        <v>670753.85859999969</v>
      </c>
      <c r="Y73" s="153">
        <f t="shared" si="464"/>
        <v>23834.517000000011</v>
      </c>
      <c r="Z73" s="316">
        <f t="shared" si="426"/>
        <v>3.4210170689452701E-2</v>
      </c>
      <c r="AC73" s="448"/>
      <c r="AD73" s="130" t="s">
        <v>18</v>
      </c>
      <c r="AE73" s="149">
        <v>131512.03299999991</v>
      </c>
      <c r="AF73" s="150">
        <v>125771.64999999994</v>
      </c>
      <c r="AG73" s="150">
        <v>4989.0440000000044</v>
      </c>
      <c r="AH73" s="316">
        <f t="shared" si="427"/>
        <v>3.7936026736047852E-2</v>
      </c>
      <c r="AI73" s="149">
        <v>18441.323000000004</v>
      </c>
      <c r="AJ73" s="150">
        <v>18313.256000000012</v>
      </c>
      <c r="AK73" s="150">
        <v>107.92400000000001</v>
      </c>
      <c r="AL73" s="316">
        <f t="shared" si="428"/>
        <v>5.8522916170385382E-3</v>
      </c>
      <c r="AM73" s="149">
        <v>0</v>
      </c>
      <c r="AN73" s="150">
        <v>0</v>
      </c>
      <c r="AO73" s="150">
        <v>0</v>
      </c>
      <c r="AP73" s="316">
        <f t="shared" si="429"/>
        <v>0</v>
      </c>
      <c r="AQ73" s="149">
        <v>596.5</v>
      </c>
      <c r="AR73" s="150">
        <v>596.5</v>
      </c>
      <c r="AS73" s="150">
        <v>0</v>
      </c>
      <c r="AT73" s="316">
        <f t="shared" si="430"/>
        <v>0</v>
      </c>
      <c r="AU73" s="149">
        <v>30258.203000000001</v>
      </c>
      <c r="AV73" s="150">
        <v>30258.203000000001</v>
      </c>
      <c r="AW73" s="150">
        <v>0</v>
      </c>
      <c r="AX73" s="316">
        <f t="shared" si="431"/>
        <v>0</v>
      </c>
      <c r="AY73" s="319">
        <f t="shared" si="465"/>
        <v>180808.05899999992</v>
      </c>
      <c r="AZ73" s="153">
        <f t="shared" si="465"/>
        <v>174939.60899999997</v>
      </c>
      <c r="BA73" s="153">
        <f t="shared" si="465"/>
        <v>5096.9680000000044</v>
      </c>
      <c r="BB73" s="316">
        <f t="shared" si="433"/>
        <v>2.8189938148719392E-2</v>
      </c>
      <c r="BE73" s="448"/>
      <c r="BF73" s="130" t="s">
        <v>18</v>
      </c>
      <c r="BG73" s="320">
        <f t="shared" si="466"/>
        <v>680791.53499999957</v>
      </c>
      <c r="BH73" s="321">
        <f t="shared" si="466"/>
        <v>650545.85999999964</v>
      </c>
      <c r="BI73" s="321">
        <f t="shared" si="466"/>
        <v>27449.660000000014</v>
      </c>
      <c r="BJ73" s="316">
        <f t="shared" si="435"/>
        <v>4.0320213440961823E-2</v>
      </c>
      <c r="BK73" s="320">
        <f t="shared" si="467"/>
        <v>18441.323000000004</v>
      </c>
      <c r="BL73" s="321">
        <f t="shared" si="467"/>
        <v>18313.256000000012</v>
      </c>
      <c r="BM73" s="321">
        <f t="shared" si="467"/>
        <v>107.92400000000001</v>
      </c>
      <c r="BN73" s="316">
        <f t="shared" si="437"/>
        <v>5.8522916170385382E-3</v>
      </c>
      <c r="BO73" s="320">
        <f t="shared" si="468"/>
        <v>28649.391500000002</v>
      </c>
      <c r="BP73" s="321">
        <f t="shared" si="468"/>
        <v>27200.033500000001</v>
      </c>
      <c r="BQ73" s="321">
        <f t="shared" si="468"/>
        <v>1373.9010000000001</v>
      </c>
      <c r="BR73" s="316">
        <f t="shared" si="439"/>
        <v>4.7955678220949302E-2</v>
      </c>
      <c r="BS73" s="320">
        <f t="shared" si="469"/>
        <v>21696.78300000005</v>
      </c>
      <c r="BT73" s="321">
        <f t="shared" si="469"/>
        <v>21696.78300000005</v>
      </c>
      <c r="BU73" s="321">
        <f t="shared" si="469"/>
        <v>0</v>
      </c>
      <c r="BV73" s="316">
        <f t="shared" si="441"/>
        <v>0</v>
      </c>
      <c r="BW73" s="320">
        <f t="shared" si="470"/>
        <v>127937.53509999992</v>
      </c>
      <c r="BX73" s="321">
        <f t="shared" si="470"/>
        <v>127937.53509999992</v>
      </c>
      <c r="BY73" s="321">
        <f t="shared" si="470"/>
        <v>0</v>
      </c>
      <c r="BZ73" s="316">
        <f t="shared" si="443"/>
        <v>0</v>
      </c>
      <c r="CA73" s="319">
        <f t="shared" si="471"/>
        <v>877516.56759999949</v>
      </c>
      <c r="CB73" s="153">
        <f t="shared" si="471"/>
        <v>845693.46759999963</v>
      </c>
      <c r="CC73" s="153">
        <f t="shared" si="471"/>
        <v>28931.485000000015</v>
      </c>
      <c r="CD73" s="316">
        <f t="shared" si="445"/>
        <v>3.296973079280701E-2</v>
      </c>
    </row>
    <row r="74" spans="1:82">
      <c r="A74" s="448"/>
      <c r="B74" s="131" t="s">
        <v>19</v>
      </c>
      <c r="C74" s="156">
        <v>623312.78300000017</v>
      </c>
      <c r="D74" s="157">
        <v>586831.59600000107</v>
      </c>
      <c r="E74" s="157">
        <v>34629.30700000003</v>
      </c>
      <c r="F74" s="322">
        <f t="shared" si="420"/>
        <v>5.5556869591747202E-2</v>
      </c>
      <c r="G74" s="156">
        <v>0</v>
      </c>
      <c r="H74" s="157">
        <v>0</v>
      </c>
      <c r="I74" s="157">
        <v>0</v>
      </c>
      <c r="J74" s="322">
        <f t="shared" si="421"/>
        <v>0</v>
      </c>
      <c r="K74" s="156">
        <v>27524.305</v>
      </c>
      <c r="L74" s="157">
        <v>26395.388999999999</v>
      </c>
      <c r="M74" s="157">
        <v>1265.576</v>
      </c>
      <c r="N74" s="322">
        <f t="shared" si="422"/>
        <v>4.5980307223016166E-2</v>
      </c>
      <c r="O74" s="156">
        <v>39329.584250000029</v>
      </c>
      <c r="P74" s="157">
        <v>39329.584250000029</v>
      </c>
      <c r="Q74" s="157">
        <v>0</v>
      </c>
      <c r="R74" s="322">
        <f t="shared" si="423"/>
        <v>0</v>
      </c>
      <c r="S74" s="156">
        <v>83234.963249999942</v>
      </c>
      <c r="T74" s="157">
        <v>83234.963249999942</v>
      </c>
      <c r="U74" s="157">
        <v>0</v>
      </c>
      <c r="V74" s="322">
        <f t="shared" si="424"/>
        <v>0</v>
      </c>
      <c r="W74" s="325">
        <f t="shared" si="464"/>
        <v>773401.63550000021</v>
      </c>
      <c r="X74" s="160">
        <f t="shared" si="464"/>
        <v>735791.53250000102</v>
      </c>
      <c r="Y74" s="160">
        <f t="shared" si="464"/>
        <v>35894.883000000031</v>
      </c>
      <c r="Z74" s="322">
        <f t="shared" si="426"/>
        <v>4.6411697819586546E-2</v>
      </c>
      <c r="AC74" s="448"/>
      <c r="AD74" s="131" t="s">
        <v>19</v>
      </c>
      <c r="AE74" s="156">
        <v>154507.54800000016</v>
      </c>
      <c r="AF74" s="157">
        <v>135982.59099999993</v>
      </c>
      <c r="AG74" s="157">
        <v>17247.213000000025</v>
      </c>
      <c r="AH74" s="322">
        <f t="shared" si="427"/>
        <v>0.11162699313563637</v>
      </c>
      <c r="AI74" s="156">
        <v>18450.931000000004</v>
      </c>
      <c r="AJ74" s="157">
        <v>17633.015000000003</v>
      </c>
      <c r="AK74" s="157">
        <v>756.73500000000001</v>
      </c>
      <c r="AL74" s="322">
        <f t="shared" si="428"/>
        <v>4.1013377590540002E-2</v>
      </c>
      <c r="AM74" s="156">
        <v>0</v>
      </c>
      <c r="AN74" s="157">
        <v>0</v>
      </c>
      <c r="AO74" s="157">
        <v>0</v>
      </c>
      <c r="AP74" s="322">
        <f t="shared" si="429"/>
        <v>0</v>
      </c>
      <c r="AQ74" s="156">
        <v>938.9966320000018</v>
      </c>
      <c r="AR74" s="157">
        <v>938.9966320000018</v>
      </c>
      <c r="AS74" s="157">
        <v>0</v>
      </c>
      <c r="AT74" s="322">
        <f t="shared" si="430"/>
        <v>0</v>
      </c>
      <c r="AU74" s="156">
        <v>28152.6</v>
      </c>
      <c r="AV74" s="157">
        <v>28152.6</v>
      </c>
      <c r="AW74" s="157">
        <v>0</v>
      </c>
      <c r="AX74" s="322">
        <f t="shared" si="431"/>
        <v>0</v>
      </c>
      <c r="AY74" s="325">
        <f t="shared" si="465"/>
        <v>202050.07563200017</v>
      </c>
      <c r="AZ74" s="160">
        <f t="shared" si="465"/>
        <v>182707.20263199994</v>
      </c>
      <c r="BA74" s="160">
        <f t="shared" si="465"/>
        <v>18003.948000000026</v>
      </c>
      <c r="BB74" s="322">
        <f t="shared" si="433"/>
        <v>8.9106366051508706E-2</v>
      </c>
      <c r="BE74" s="448"/>
      <c r="BF74" s="131" t="s">
        <v>19</v>
      </c>
      <c r="BG74" s="326">
        <f t="shared" si="466"/>
        <v>777820.33100000035</v>
      </c>
      <c r="BH74" s="327">
        <f t="shared" si="466"/>
        <v>722814.18700000097</v>
      </c>
      <c r="BI74" s="327">
        <f t="shared" si="466"/>
        <v>51876.520000000055</v>
      </c>
      <c r="BJ74" s="322">
        <f t="shared" si="435"/>
        <v>6.6694733902500719E-2</v>
      </c>
      <c r="BK74" s="326">
        <f t="shared" si="467"/>
        <v>18450.931000000004</v>
      </c>
      <c r="BL74" s="327">
        <f t="shared" si="467"/>
        <v>17633.015000000003</v>
      </c>
      <c r="BM74" s="327">
        <f t="shared" si="467"/>
        <v>756.73500000000001</v>
      </c>
      <c r="BN74" s="322">
        <f t="shared" si="437"/>
        <v>4.1013377590540002E-2</v>
      </c>
      <c r="BO74" s="326">
        <f t="shared" si="468"/>
        <v>27524.305</v>
      </c>
      <c r="BP74" s="327">
        <f t="shared" si="468"/>
        <v>26395.388999999999</v>
      </c>
      <c r="BQ74" s="327">
        <f t="shared" si="468"/>
        <v>1265.576</v>
      </c>
      <c r="BR74" s="322">
        <f t="shared" si="439"/>
        <v>4.5980307223016166E-2</v>
      </c>
      <c r="BS74" s="326">
        <f t="shared" si="469"/>
        <v>40268.580882000031</v>
      </c>
      <c r="BT74" s="327">
        <f t="shared" si="469"/>
        <v>40268.580882000031</v>
      </c>
      <c r="BU74" s="327">
        <f t="shared" si="469"/>
        <v>0</v>
      </c>
      <c r="BV74" s="322">
        <f t="shared" si="441"/>
        <v>0</v>
      </c>
      <c r="BW74" s="326">
        <f t="shared" si="470"/>
        <v>111387.56324999995</v>
      </c>
      <c r="BX74" s="327">
        <f t="shared" si="470"/>
        <v>111387.56324999995</v>
      </c>
      <c r="BY74" s="327">
        <f t="shared" si="470"/>
        <v>0</v>
      </c>
      <c r="BZ74" s="322">
        <f t="shared" si="443"/>
        <v>0</v>
      </c>
      <c r="CA74" s="325">
        <f t="shared" si="471"/>
        <v>975451.71113200043</v>
      </c>
      <c r="CB74" s="160">
        <f t="shared" si="471"/>
        <v>918498.73513200087</v>
      </c>
      <c r="CC74" s="160">
        <f t="shared" si="471"/>
        <v>53898.831000000057</v>
      </c>
      <c r="CD74" s="322">
        <f t="shared" si="445"/>
        <v>5.5255252909906821E-2</v>
      </c>
    </row>
    <row r="75" spans="1:82">
      <c r="A75" s="448"/>
      <c r="B75" s="132" t="s">
        <v>20</v>
      </c>
      <c r="C75" s="328">
        <f t="shared" ref="C75:E75" si="472">IF(COUNT(C72:C74)=0,"",SUM(C72:C74))</f>
        <v>2016992.352</v>
      </c>
      <c r="D75" s="167">
        <f t="shared" si="472"/>
        <v>1875411.6360000016</v>
      </c>
      <c r="E75" s="167">
        <f t="shared" si="472"/>
        <v>133296.91400000005</v>
      </c>
      <c r="F75" s="329">
        <f t="shared" si="420"/>
        <v>6.6086970467600495E-2</v>
      </c>
      <c r="G75" s="328">
        <f t="shared" ref="G75:I75" si="473">IF(COUNT(G72:G74)=0,"",SUM(G72:G74))</f>
        <v>0</v>
      </c>
      <c r="H75" s="167">
        <f t="shared" si="473"/>
        <v>0</v>
      </c>
      <c r="I75" s="167">
        <f t="shared" si="473"/>
        <v>0</v>
      </c>
      <c r="J75" s="329">
        <f t="shared" si="421"/>
        <v>0</v>
      </c>
      <c r="K75" s="328">
        <f t="shared" ref="K75:M75" si="474">IF(COUNT(K72:K74)=0,"",SUM(K72:K74))</f>
        <v>81207.017500000002</v>
      </c>
      <c r="L75" s="167">
        <f t="shared" si="474"/>
        <v>77463.930500000002</v>
      </c>
      <c r="M75" s="167">
        <f t="shared" si="474"/>
        <v>3951.8265000000001</v>
      </c>
      <c r="N75" s="329">
        <f t="shared" si="422"/>
        <v>4.8663608412905943E-2</v>
      </c>
      <c r="O75" s="328">
        <f t="shared" ref="O75:Q75" si="475">IF(COUNT(O72:O74)=0,"",SUM(O72:O74))</f>
        <v>112944.41325000011</v>
      </c>
      <c r="P75" s="167">
        <f t="shared" si="475"/>
        <v>112944.41325000011</v>
      </c>
      <c r="Q75" s="167">
        <f t="shared" si="475"/>
        <v>0</v>
      </c>
      <c r="R75" s="329">
        <f t="shared" si="423"/>
        <v>0</v>
      </c>
      <c r="S75" s="328">
        <f t="shared" ref="S75:U75" si="476">IF(COUNT(S72:S74)=0,"",SUM(S72:S74))</f>
        <v>296212.01799999981</v>
      </c>
      <c r="T75" s="167">
        <f t="shared" si="476"/>
        <v>296212.01799999981</v>
      </c>
      <c r="U75" s="167">
        <f t="shared" si="476"/>
        <v>0</v>
      </c>
      <c r="V75" s="329">
        <f t="shared" si="424"/>
        <v>0</v>
      </c>
      <c r="W75" s="330">
        <f t="shared" ref="W75:Y75" si="477">IF(COUNT(W72:W74)=0,"",SUM(W72:W74))</f>
        <v>2507355.8007499999</v>
      </c>
      <c r="X75" s="166">
        <f t="shared" si="477"/>
        <v>2362031.997750002</v>
      </c>
      <c r="Y75" s="166">
        <f t="shared" si="477"/>
        <v>137248.74050000004</v>
      </c>
      <c r="Z75" s="329">
        <f t="shared" si="426"/>
        <v>5.4738438182146396E-2</v>
      </c>
      <c r="AC75" s="448"/>
      <c r="AD75" s="132" t="s">
        <v>20</v>
      </c>
      <c r="AE75" s="328">
        <f t="shared" ref="AE75:AG75" si="478">IF(COUNT(AE72:AE74)=0,"",SUM(AE72:AE74))</f>
        <v>531459.28900000011</v>
      </c>
      <c r="AF75" s="167">
        <f t="shared" si="478"/>
        <v>477850.82299999986</v>
      </c>
      <c r="AG75" s="167">
        <f t="shared" si="478"/>
        <v>50134.661000000029</v>
      </c>
      <c r="AH75" s="329">
        <f t="shared" si="427"/>
        <v>9.4333963179633162E-2</v>
      </c>
      <c r="AI75" s="328">
        <f t="shared" ref="AI75:AK75" si="479">IF(COUNT(AI72:AI74)=0,"",SUM(AI72:AI74))</f>
        <v>52250.466999999997</v>
      </c>
      <c r="AJ75" s="167">
        <f t="shared" si="479"/>
        <v>50294.782000000007</v>
      </c>
      <c r="AK75" s="167">
        <f t="shared" si="479"/>
        <v>1776.712</v>
      </c>
      <c r="AL75" s="329">
        <f t="shared" si="428"/>
        <v>3.4003753497552476E-2</v>
      </c>
      <c r="AM75" s="328">
        <f t="shared" ref="AM75:AO75" si="480">IF(COUNT(AM72:AM74)=0,"",SUM(AM72:AM74))</f>
        <v>0</v>
      </c>
      <c r="AN75" s="167">
        <f t="shared" si="480"/>
        <v>0</v>
      </c>
      <c r="AO75" s="167">
        <f t="shared" si="480"/>
        <v>0</v>
      </c>
      <c r="AP75" s="329">
        <f t="shared" si="429"/>
        <v>0</v>
      </c>
      <c r="AQ75" s="328">
        <f t="shared" ref="AQ75:AS75" si="481">IF(COUNT(AQ72:AQ74)=0,"",SUM(AQ72:AQ74))</f>
        <v>2611.4966320000017</v>
      </c>
      <c r="AR75" s="167">
        <f t="shared" si="481"/>
        <v>2611.4966320000017</v>
      </c>
      <c r="AS75" s="167">
        <f t="shared" si="481"/>
        <v>0</v>
      </c>
      <c r="AT75" s="329">
        <f t="shared" si="430"/>
        <v>0</v>
      </c>
      <c r="AU75" s="328">
        <f t="shared" ref="AU75:AW75" si="482">IF(COUNT(AU72:AU74)=0,"",SUM(AU72:AU74))</f>
        <v>80494.695999999996</v>
      </c>
      <c r="AV75" s="167">
        <f t="shared" si="482"/>
        <v>80494.695999999996</v>
      </c>
      <c r="AW75" s="167">
        <f t="shared" si="482"/>
        <v>0</v>
      </c>
      <c r="AX75" s="329">
        <f t="shared" si="431"/>
        <v>0</v>
      </c>
      <c r="AY75" s="330">
        <f t="shared" ref="AY75:BA75" si="483">IF(COUNT(AY72:AY74)=0,"",SUM(AY72:AY74))</f>
        <v>666815.94863200025</v>
      </c>
      <c r="AZ75" s="166">
        <f t="shared" si="483"/>
        <v>611251.79763199994</v>
      </c>
      <c r="BA75" s="166">
        <f t="shared" si="483"/>
        <v>51911.373000000029</v>
      </c>
      <c r="BB75" s="329">
        <f t="shared" si="433"/>
        <v>7.7849627181980727E-2</v>
      </c>
      <c r="BE75" s="448"/>
      <c r="BF75" s="132" t="s">
        <v>20</v>
      </c>
      <c r="BG75" s="328">
        <f t="shared" ref="BG75:BI75" si="484">IF(COUNT(BG72:BG74)=0,"",SUM(BG72:BG74))</f>
        <v>2548451.6409999998</v>
      </c>
      <c r="BH75" s="167">
        <f t="shared" si="484"/>
        <v>2353262.4590000017</v>
      </c>
      <c r="BI75" s="167">
        <f t="shared" si="484"/>
        <v>183431.57500000007</v>
      </c>
      <c r="BJ75" s="329">
        <f t="shared" si="435"/>
        <v>7.1977655784758163E-2</v>
      </c>
      <c r="BK75" s="328">
        <f t="shared" ref="BK75:BM75" si="485">IF(COUNT(BK72:BK74)=0,"",SUM(BK72:BK74))</f>
        <v>52250.466999999997</v>
      </c>
      <c r="BL75" s="167">
        <f t="shared" si="485"/>
        <v>50294.782000000007</v>
      </c>
      <c r="BM75" s="167">
        <f t="shared" si="485"/>
        <v>1776.712</v>
      </c>
      <c r="BN75" s="329">
        <f t="shared" si="437"/>
        <v>3.4003753497552476E-2</v>
      </c>
      <c r="BO75" s="328">
        <f t="shared" ref="BO75:BQ75" si="486">IF(COUNT(BO72:BO74)=0,"",SUM(BO72:BO74))</f>
        <v>81207.017500000002</v>
      </c>
      <c r="BP75" s="167">
        <f t="shared" si="486"/>
        <v>77463.930500000002</v>
      </c>
      <c r="BQ75" s="167">
        <f t="shared" si="486"/>
        <v>3951.8265000000001</v>
      </c>
      <c r="BR75" s="329">
        <f t="shared" si="439"/>
        <v>4.8663608412905943E-2</v>
      </c>
      <c r="BS75" s="328">
        <f t="shared" ref="BS75:BU75" si="487">IF(COUNT(BS72:BS74)=0,"",SUM(BS72:BS74))</f>
        <v>115555.90988200012</v>
      </c>
      <c r="BT75" s="167">
        <f t="shared" si="487"/>
        <v>115555.90988200012</v>
      </c>
      <c r="BU75" s="167">
        <f t="shared" si="487"/>
        <v>0</v>
      </c>
      <c r="BV75" s="329">
        <f t="shared" si="441"/>
        <v>0</v>
      </c>
      <c r="BW75" s="328">
        <f t="shared" ref="BW75:BY75" si="488">IF(COUNT(BW72:BW74)=0,"",SUM(BW72:BW74))</f>
        <v>376706.71399999986</v>
      </c>
      <c r="BX75" s="167">
        <f t="shared" si="488"/>
        <v>376706.71399999986</v>
      </c>
      <c r="BY75" s="167">
        <f t="shared" si="488"/>
        <v>0</v>
      </c>
      <c r="BZ75" s="329">
        <f t="shared" si="443"/>
        <v>0</v>
      </c>
      <c r="CA75" s="330">
        <f t="shared" ref="CA75:CC75" si="489">IF(COUNT(CA72:CA74)=0,"",SUM(CA72:CA74))</f>
        <v>3174171.7493820004</v>
      </c>
      <c r="CB75" s="166">
        <f t="shared" si="489"/>
        <v>2973283.7953820014</v>
      </c>
      <c r="CC75" s="166">
        <f t="shared" si="489"/>
        <v>189160.11350000009</v>
      </c>
      <c r="CD75" s="329">
        <f t="shared" si="445"/>
        <v>5.9593534450941059E-2</v>
      </c>
    </row>
    <row r="76" spans="1:82">
      <c r="A76" s="448"/>
      <c r="B76" s="129" t="s">
        <v>21</v>
      </c>
      <c r="C76" s="170">
        <v>492177.42800000065</v>
      </c>
      <c r="D76" s="171">
        <v>472303.99600000097</v>
      </c>
      <c r="E76" s="171">
        <v>18714.446000000011</v>
      </c>
      <c r="F76" s="331">
        <f t="shared" si="420"/>
        <v>3.8023779505792339E-2</v>
      </c>
      <c r="G76" s="170">
        <v>0</v>
      </c>
      <c r="H76" s="171">
        <v>0</v>
      </c>
      <c r="I76" s="171">
        <v>0</v>
      </c>
      <c r="J76" s="331">
        <f t="shared" si="421"/>
        <v>0</v>
      </c>
      <c r="K76" s="170">
        <v>26415.4375</v>
      </c>
      <c r="L76" s="171">
        <v>25350.644</v>
      </c>
      <c r="M76" s="171">
        <v>848.69200000000001</v>
      </c>
      <c r="N76" s="331">
        <f t="shared" si="422"/>
        <v>3.2128636900297408E-2</v>
      </c>
      <c r="O76" s="170">
        <v>15562.837000000027</v>
      </c>
      <c r="P76" s="171">
        <v>15562.837000000027</v>
      </c>
      <c r="Q76" s="171">
        <v>0</v>
      </c>
      <c r="R76" s="331">
        <f t="shared" si="423"/>
        <v>0</v>
      </c>
      <c r="S76" s="170">
        <v>40658.289150000041</v>
      </c>
      <c r="T76" s="171">
        <v>40658.289150000041</v>
      </c>
      <c r="U76" s="171">
        <v>0</v>
      </c>
      <c r="V76" s="331">
        <f t="shared" si="424"/>
        <v>0</v>
      </c>
      <c r="W76" s="334">
        <f t="shared" ref="W76:Y78" si="490">IF(COUNT(C76,G76,K76,O76,S76)&lt;5,"",SUM(C76,G76,K76,O76,S76))</f>
        <v>574813.9916500008</v>
      </c>
      <c r="X76" s="174">
        <f t="shared" si="490"/>
        <v>553875.76615000097</v>
      </c>
      <c r="Y76" s="174">
        <f t="shared" si="490"/>
        <v>19563.13800000001</v>
      </c>
      <c r="Z76" s="331">
        <f t="shared" si="426"/>
        <v>3.403385840320991E-2</v>
      </c>
      <c r="AC76" s="448"/>
      <c r="AD76" s="129" t="s">
        <v>21</v>
      </c>
      <c r="AE76" s="170">
        <v>144630.79100000008</v>
      </c>
      <c r="AF76" s="171">
        <v>130947.29700000033</v>
      </c>
      <c r="AG76" s="171">
        <v>11926.216999999997</v>
      </c>
      <c r="AH76" s="331">
        <f t="shared" si="427"/>
        <v>8.2459737083232787E-2</v>
      </c>
      <c r="AI76" s="170">
        <v>17682.499</v>
      </c>
      <c r="AJ76" s="171">
        <v>16833.750000000011</v>
      </c>
      <c r="AK76" s="171">
        <v>807.4019999999997</v>
      </c>
      <c r="AL76" s="331">
        <f t="shared" si="428"/>
        <v>4.5661079918624607E-2</v>
      </c>
      <c r="AM76" s="170">
        <v>0</v>
      </c>
      <c r="AN76" s="171">
        <v>0</v>
      </c>
      <c r="AO76" s="171">
        <v>0</v>
      </c>
      <c r="AP76" s="331">
        <f t="shared" si="429"/>
        <v>0</v>
      </c>
      <c r="AQ76" s="170">
        <v>673</v>
      </c>
      <c r="AR76" s="171">
        <v>673</v>
      </c>
      <c r="AS76" s="171">
        <v>0</v>
      </c>
      <c r="AT76" s="331">
        <f t="shared" si="430"/>
        <v>0</v>
      </c>
      <c r="AU76" s="170">
        <v>28795.294999999998</v>
      </c>
      <c r="AV76" s="171">
        <v>28795.294999999998</v>
      </c>
      <c r="AW76" s="171">
        <v>0</v>
      </c>
      <c r="AX76" s="331">
        <f t="shared" si="431"/>
        <v>0</v>
      </c>
      <c r="AY76" s="334">
        <f t="shared" ref="AY76:BA78" si="491">IF(COUNT(AE76,AI76,AM76,AQ76,AU76)&lt;5,"",SUM(AE76,AI76,AM76,AQ76,AU76))</f>
        <v>191781.58500000008</v>
      </c>
      <c r="AZ76" s="174">
        <f t="shared" si="491"/>
        <v>177249.34200000035</v>
      </c>
      <c r="BA76" s="174">
        <f t="shared" si="491"/>
        <v>12733.618999999997</v>
      </c>
      <c r="BB76" s="331">
        <f t="shared" si="433"/>
        <v>6.6396463456071614E-2</v>
      </c>
      <c r="BE76" s="448"/>
      <c r="BF76" s="129" t="s">
        <v>21</v>
      </c>
      <c r="BG76" s="335">
        <f t="shared" ref="BG76:BI78" si="492">IF(COUNT(C76, AE76)&lt;2, "", C76+AE76)</f>
        <v>636808.21900000074</v>
      </c>
      <c r="BH76" s="336">
        <f t="shared" si="492"/>
        <v>603251.29300000134</v>
      </c>
      <c r="BI76" s="336">
        <f t="shared" si="492"/>
        <v>30640.663000000008</v>
      </c>
      <c r="BJ76" s="331">
        <f t="shared" si="435"/>
        <v>4.8115998012896205E-2</v>
      </c>
      <c r="BK76" s="335">
        <f t="shared" ref="BK76:BM78" si="493">IF(COUNT(G76, AI76)&lt;2, "", G76+AI76)</f>
        <v>17682.499</v>
      </c>
      <c r="BL76" s="336">
        <f t="shared" si="493"/>
        <v>16833.750000000011</v>
      </c>
      <c r="BM76" s="336">
        <f t="shared" si="493"/>
        <v>807.4019999999997</v>
      </c>
      <c r="BN76" s="331">
        <f t="shared" si="437"/>
        <v>4.5661079918624607E-2</v>
      </c>
      <c r="BO76" s="335">
        <f t="shared" ref="BO76:BQ78" si="494">IF(COUNT(K76, AM76)&lt;2, "", K76+AM76)</f>
        <v>26415.4375</v>
      </c>
      <c r="BP76" s="336">
        <f t="shared" si="494"/>
        <v>25350.644</v>
      </c>
      <c r="BQ76" s="336">
        <f t="shared" si="494"/>
        <v>848.69200000000001</v>
      </c>
      <c r="BR76" s="331">
        <f t="shared" si="439"/>
        <v>3.2128636900297408E-2</v>
      </c>
      <c r="BS76" s="335">
        <f t="shared" ref="BS76:BU78" si="495">IF(COUNT(O76, AQ76)&lt;2, "", O76+AQ76)</f>
        <v>16235.837000000027</v>
      </c>
      <c r="BT76" s="336">
        <f t="shared" si="495"/>
        <v>16235.837000000027</v>
      </c>
      <c r="BU76" s="336">
        <f t="shared" si="495"/>
        <v>0</v>
      </c>
      <c r="BV76" s="331">
        <f t="shared" si="441"/>
        <v>0</v>
      </c>
      <c r="BW76" s="335">
        <f t="shared" ref="BW76:BY78" si="496">IF(COUNT(S76, AU76)&lt;2, "", S76+AU76)</f>
        <v>69453.584150000039</v>
      </c>
      <c r="BX76" s="336">
        <f t="shared" si="496"/>
        <v>69453.584150000039</v>
      </c>
      <c r="BY76" s="336">
        <f t="shared" si="496"/>
        <v>0</v>
      </c>
      <c r="BZ76" s="331">
        <f t="shared" si="443"/>
        <v>0</v>
      </c>
      <c r="CA76" s="334">
        <f t="shared" ref="CA76:CC78" si="497">IF(COUNT(BG76,BK76,BO76,BS76,BW76)&lt;5,"",SUM(BG76,BK76,BO76,BS76,BW76))</f>
        <v>766595.57665000076</v>
      </c>
      <c r="CB76" s="174">
        <f t="shared" si="497"/>
        <v>731125.10815000138</v>
      </c>
      <c r="CC76" s="174">
        <f t="shared" si="497"/>
        <v>32296.757000000005</v>
      </c>
      <c r="CD76" s="331">
        <f t="shared" si="445"/>
        <v>4.2130111343892496E-2</v>
      </c>
    </row>
    <row r="77" spans="1:82">
      <c r="A77" s="448"/>
      <c r="B77" s="130" t="s">
        <v>22</v>
      </c>
      <c r="C77" s="149">
        <v>844249.32099999883</v>
      </c>
      <c r="D77" s="150">
        <v>769094.67200000025</v>
      </c>
      <c r="E77" s="150">
        <v>70819.941999999952</v>
      </c>
      <c r="F77" s="316">
        <f t="shared" si="420"/>
        <v>8.388510388864151E-2</v>
      </c>
      <c r="G77" s="149">
        <v>0</v>
      </c>
      <c r="H77" s="150">
        <v>0</v>
      </c>
      <c r="I77" s="150">
        <v>0</v>
      </c>
      <c r="J77" s="316">
        <f t="shared" si="421"/>
        <v>0</v>
      </c>
      <c r="K77" s="149">
        <v>27556.8125</v>
      </c>
      <c r="L77" s="150">
        <v>24371.700499999999</v>
      </c>
      <c r="M77" s="150">
        <v>3115.6154999999999</v>
      </c>
      <c r="N77" s="316">
        <f t="shared" si="422"/>
        <v>0.1130615342394916</v>
      </c>
      <c r="O77" s="149">
        <v>56399.082500000011</v>
      </c>
      <c r="P77" s="150">
        <v>56399.082500000011</v>
      </c>
      <c r="Q77" s="150">
        <v>0</v>
      </c>
      <c r="R77" s="316">
        <f t="shared" si="423"/>
        <v>0</v>
      </c>
      <c r="S77" s="149">
        <v>70074.935399999988</v>
      </c>
      <c r="T77" s="150">
        <v>70074.935399999988</v>
      </c>
      <c r="U77" s="150">
        <v>0</v>
      </c>
      <c r="V77" s="316">
        <f t="shared" si="424"/>
        <v>0</v>
      </c>
      <c r="W77" s="319">
        <f t="shared" si="490"/>
        <v>998280.15139999881</v>
      </c>
      <c r="X77" s="153">
        <f t="shared" si="490"/>
        <v>919940.39040000027</v>
      </c>
      <c r="Y77" s="153">
        <f t="shared" si="490"/>
        <v>73935.557499999952</v>
      </c>
      <c r="Z77" s="316">
        <f t="shared" si="426"/>
        <v>7.4062934534270694E-2</v>
      </c>
      <c r="AC77" s="448"/>
      <c r="AD77" s="130" t="s">
        <v>22</v>
      </c>
      <c r="AE77" s="149">
        <v>222407.16699999987</v>
      </c>
      <c r="AF77" s="150">
        <v>186443.41200000016</v>
      </c>
      <c r="AG77" s="150">
        <v>33758.408000000032</v>
      </c>
      <c r="AH77" s="316">
        <f t="shared" si="427"/>
        <v>0.15178651144816774</v>
      </c>
      <c r="AI77" s="149">
        <v>17031.684000000001</v>
      </c>
      <c r="AJ77" s="150">
        <v>16054.306999999992</v>
      </c>
      <c r="AK77" s="150">
        <v>937.41399999999987</v>
      </c>
      <c r="AL77" s="316">
        <f t="shared" si="428"/>
        <v>5.5039419472554786E-2</v>
      </c>
      <c r="AM77" s="149">
        <v>0</v>
      </c>
      <c r="AN77" s="150">
        <v>0</v>
      </c>
      <c r="AO77" s="150">
        <v>0</v>
      </c>
      <c r="AP77" s="316">
        <f t="shared" si="429"/>
        <v>0</v>
      </c>
      <c r="AQ77" s="149">
        <v>1294</v>
      </c>
      <c r="AR77" s="150">
        <v>1294</v>
      </c>
      <c r="AS77" s="150">
        <v>0</v>
      </c>
      <c r="AT77" s="316">
        <f t="shared" si="430"/>
        <v>0</v>
      </c>
      <c r="AU77" s="149">
        <v>29712.024300000001</v>
      </c>
      <c r="AV77" s="150">
        <v>29712.024300000001</v>
      </c>
      <c r="AW77" s="150">
        <v>0</v>
      </c>
      <c r="AX77" s="316">
        <f t="shared" si="431"/>
        <v>0</v>
      </c>
      <c r="AY77" s="319">
        <f t="shared" si="491"/>
        <v>270444.8752999999</v>
      </c>
      <c r="AZ77" s="153">
        <f t="shared" si="491"/>
        <v>233503.74330000015</v>
      </c>
      <c r="BA77" s="153">
        <f t="shared" si="491"/>
        <v>34695.822000000029</v>
      </c>
      <c r="BB77" s="316">
        <f t="shared" si="433"/>
        <v>0.12829166003427703</v>
      </c>
      <c r="BE77" s="448"/>
      <c r="BF77" s="130" t="s">
        <v>22</v>
      </c>
      <c r="BG77" s="320">
        <f t="shared" si="492"/>
        <v>1066656.4879999987</v>
      </c>
      <c r="BH77" s="321">
        <f t="shared" si="492"/>
        <v>955538.08400000038</v>
      </c>
      <c r="BI77" s="321">
        <f t="shared" si="492"/>
        <v>104578.34999999998</v>
      </c>
      <c r="BJ77" s="316">
        <f t="shared" si="435"/>
        <v>9.8043138701651156E-2</v>
      </c>
      <c r="BK77" s="320">
        <f t="shared" si="493"/>
        <v>17031.684000000001</v>
      </c>
      <c r="BL77" s="321">
        <f t="shared" si="493"/>
        <v>16054.306999999992</v>
      </c>
      <c r="BM77" s="321">
        <f t="shared" si="493"/>
        <v>937.41399999999987</v>
      </c>
      <c r="BN77" s="316">
        <f t="shared" si="437"/>
        <v>5.5039419472554786E-2</v>
      </c>
      <c r="BO77" s="320">
        <f t="shared" si="494"/>
        <v>27556.8125</v>
      </c>
      <c r="BP77" s="321">
        <f t="shared" si="494"/>
        <v>24371.700499999999</v>
      </c>
      <c r="BQ77" s="321">
        <f t="shared" si="494"/>
        <v>3115.6154999999999</v>
      </c>
      <c r="BR77" s="316">
        <f t="shared" si="439"/>
        <v>0.1130615342394916</v>
      </c>
      <c r="BS77" s="320">
        <f t="shared" si="495"/>
        <v>57693.082500000011</v>
      </c>
      <c r="BT77" s="321">
        <f t="shared" si="495"/>
        <v>57693.082500000011</v>
      </c>
      <c r="BU77" s="321">
        <f t="shared" si="495"/>
        <v>0</v>
      </c>
      <c r="BV77" s="316">
        <f t="shared" si="441"/>
        <v>0</v>
      </c>
      <c r="BW77" s="320">
        <f t="shared" si="496"/>
        <v>99786.959699999992</v>
      </c>
      <c r="BX77" s="321">
        <f t="shared" si="496"/>
        <v>99786.959699999992</v>
      </c>
      <c r="BY77" s="321">
        <f t="shared" si="496"/>
        <v>0</v>
      </c>
      <c r="BZ77" s="316">
        <f t="shared" si="443"/>
        <v>0</v>
      </c>
      <c r="CA77" s="319">
        <f t="shared" si="497"/>
        <v>1268725.0266999986</v>
      </c>
      <c r="CB77" s="153">
        <f t="shared" si="497"/>
        <v>1153444.1337000004</v>
      </c>
      <c r="CC77" s="153">
        <f t="shared" si="497"/>
        <v>108631.37949999998</v>
      </c>
      <c r="CD77" s="316">
        <f t="shared" si="445"/>
        <v>8.5622477064675129E-2</v>
      </c>
    </row>
    <row r="78" spans="1:82">
      <c r="A78" s="448"/>
      <c r="B78" s="131" t="s">
        <v>23</v>
      </c>
      <c r="C78" s="156">
        <v>835525.70899999957</v>
      </c>
      <c r="D78" s="157">
        <v>763459.95500000333</v>
      </c>
      <c r="E78" s="157">
        <v>68258.370999999956</v>
      </c>
      <c r="F78" s="322">
        <f t="shared" si="420"/>
        <v>8.1695117534677786E-2</v>
      </c>
      <c r="G78" s="156">
        <v>0</v>
      </c>
      <c r="H78" s="157">
        <v>0</v>
      </c>
      <c r="I78" s="157">
        <v>0</v>
      </c>
      <c r="J78" s="322">
        <f t="shared" si="421"/>
        <v>0</v>
      </c>
      <c r="K78" s="156">
        <v>20561.125</v>
      </c>
      <c r="L78" s="157">
        <v>18990.138500000001</v>
      </c>
      <c r="M78" s="157">
        <v>1280.4185</v>
      </c>
      <c r="N78" s="322">
        <f t="shared" si="422"/>
        <v>6.2273756907756751E-2</v>
      </c>
      <c r="O78" s="156">
        <v>67097.735250000056</v>
      </c>
      <c r="P78" s="157">
        <v>67097.735250000056</v>
      </c>
      <c r="Q78" s="157">
        <v>0</v>
      </c>
      <c r="R78" s="322">
        <f t="shared" si="423"/>
        <v>0</v>
      </c>
      <c r="S78" s="156">
        <v>92885.143750000061</v>
      </c>
      <c r="T78" s="157">
        <v>92885.143750000061</v>
      </c>
      <c r="U78" s="157">
        <v>0</v>
      </c>
      <c r="V78" s="322">
        <f t="shared" si="424"/>
        <v>0</v>
      </c>
      <c r="W78" s="325">
        <f t="shared" si="490"/>
        <v>1016069.7129999996</v>
      </c>
      <c r="X78" s="160">
        <f t="shared" si="490"/>
        <v>942432.97250000341</v>
      </c>
      <c r="Y78" s="160">
        <f t="shared" si="490"/>
        <v>69538.789499999955</v>
      </c>
      <c r="Z78" s="322">
        <f t="shared" si="426"/>
        <v>6.8438994500370443E-2</v>
      </c>
      <c r="AC78" s="448"/>
      <c r="AD78" s="131" t="s">
        <v>23</v>
      </c>
      <c r="AE78" s="156">
        <v>199966.34700000015</v>
      </c>
      <c r="AF78" s="157">
        <v>177472.04600000044</v>
      </c>
      <c r="AG78" s="157">
        <v>16739.598999999998</v>
      </c>
      <c r="AH78" s="322">
        <f t="shared" si="427"/>
        <v>8.3712080813277967E-2</v>
      </c>
      <c r="AI78" s="156">
        <v>12738.503000000002</v>
      </c>
      <c r="AJ78" s="157">
        <v>12037.037000000002</v>
      </c>
      <c r="AK78" s="157">
        <v>677.351</v>
      </c>
      <c r="AL78" s="322">
        <f t="shared" si="428"/>
        <v>5.3173516542720907E-2</v>
      </c>
      <c r="AM78" s="156">
        <v>0</v>
      </c>
      <c r="AN78" s="157">
        <v>0</v>
      </c>
      <c r="AO78" s="157">
        <v>0</v>
      </c>
      <c r="AP78" s="322">
        <f t="shared" si="429"/>
        <v>0</v>
      </c>
      <c r="AQ78" s="156">
        <v>1477</v>
      </c>
      <c r="AR78" s="157">
        <v>1477</v>
      </c>
      <c r="AS78" s="157">
        <v>0</v>
      </c>
      <c r="AT78" s="322">
        <f t="shared" si="430"/>
        <v>0</v>
      </c>
      <c r="AU78" s="156">
        <v>28447.088800000001</v>
      </c>
      <c r="AV78" s="157">
        <v>28447.088800000001</v>
      </c>
      <c r="AW78" s="157">
        <v>0</v>
      </c>
      <c r="AX78" s="322">
        <f t="shared" si="431"/>
        <v>0</v>
      </c>
      <c r="AY78" s="325">
        <f t="shared" si="491"/>
        <v>242628.93880000015</v>
      </c>
      <c r="AZ78" s="160">
        <f t="shared" si="491"/>
        <v>219433.17180000045</v>
      </c>
      <c r="BA78" s="160">
        <f t="shared" si="491"/>
        <v>17416.949999999997</v>
      </c>
      <c r="BB78" s="322">
        <f t="shared" si="433"/>
        <v>7.1784306052448454E-2</v>
      </c>
      <c r="BE78" s="448"/>
      <c r="BF78" s="131" t="s">
        <v>23</v>
      </c>
      <c r="BG78" s="326">
        <f t="shared" si="492"/>
        <v>1035492.0559999997</v>
      </c>
      <c r="BH78" s="327">
        <f t="shared" si="492"/>
        <v>940932.00100000377</v>
      </c>
      <c r="BI78" s="327">
        <f t="shared" si="492"/>
        <v>84997.969999999958</v>
      </c>
      <c r="BJ78" s="322">
        <f t="shared" si="435"/>
        <v>8.2084618136365473E-2</v>
      </c>
      <c r="BK78" s="326">
        <f t="shared" si="493"/>
        <v>12738.503000000002</v>
      </c>
      <c r="BL78" s="327">
        <f t="shared" si="493"/>
        <v>12037.037000000002</v>
      </c>
      <c r="BM78" s="327">
        <f t="shared" si="493"/>
        <v>677.351</v>
      </c>
      <c r="BN78" s="322">
        <f t="shared" si="437"/>
        <v>5.3173516542720907E-2</v>
      </c>
      <c r="BO78" s="326">
        <f t="shared" si="494"/>
        <v>20561.125</v>
      </c>
      <c r="BP78" s="327">
        <f t="shared" si="494"/>
        <v>18990.138500000001</v>
      </c>
      <c r="BQ78" s="327">
        <f t="shared" si="494"/>
        <v>1280.4185</v>
      </c>
      <c r="BR78" s="322">
        <f t="shared" si="439"/>
        <v>6.2273756907756751E-2</v>
      </c>
      <c r="BS78" s="326">
        <f t="shared" si="495"/>
        <v>68574.735250000056</v>
      </c>
      <c r="BT78" s="327">
        <f t="shared" si="495"/>
        <v>68574.735250000056</v>
      </c>
      <c r="BU78" s="327">
        <f t="shared" si="495"/>
        <v>0</v>
      </c>
      <c r="BV78" s="322">
        <f t="shared" si="441"/>
        <v>0</v>
      </c>
      <c r="BW78" s="326">
        <f t="shared" si="496"/>
        <v>121332.23255000006</v>
      </c>
      <c r="BX78" s="327">
        <f t="shared" si="496"/>
        <v>121332.23255000006</v>
      </c>
      <c r="BY78" s="327">
        <f t="shared" si="496"/>
        <v>0</v>
      </c>
      <c r="BZ78" s="322">
        <f t="shared" si="443"/>
        <v>0</v>
      </c>
      <c r="CA78" s="325">
        <f t="shared" si="497"/>
        <v>1258698.6518000001</v>
      </c>
      <c r="CB78" s="160">
        <f t="shared" si="497"/>
        <v>1161866.1443000038</v>
      </c>
      <c r="CC78" s="160">
        <f t="shared" si="497"/>
        <v>86955.739499999952</v>
      </c>
      <c r="CD78" s="322">
        <f t="shared" si="445"/>
        <v>6.9083842566804235E-2</v>
      </c>
    </row>
    <row r="79" spans="1:82">
      <c r="A79" s="448"/>
      <c r="B79" s="132" t="s">
        <v>24</v>
      </c>
      <c r="C79" s="328">
        <f t="shared" ref="C79:E79" si="498">IF(COUNT(C76:C78)=0,"",SUM(C76:C78))</f>
        <v>2171952.4579999987</v>
      </c>
      <c r="D79" s="167">
        <f t="shared" si="498"/>
        <v>2004858.6230000046</v>
      </c>
      <c r="E79" s="167">
        <f t="shared" si="498"/>
        <v>157792.7589999999</v>
      </c>
      <c r="F79" s="329">
        <f t="shared" si="420"/>
        <v>7.2650190117559188E-2</v>
      </c>
      <c r="G79" s="328">
        <f t="shared" ref="G79:I79" si="499">IF(COUNT(G76:G78)=0,"",SUM(G76:G78))</f>
        <v>0</v>
      </c>
      <c r="H79" s="167">
        <f t="shared" si="499"/>
        <v>0</v>
      </c>
      <c r="I79" s="167">
        <f t="shared" si="499"/>
        <v>0</v>
      </c>
      <c r="J79" s="329">
        <f t="shared" si="421"/>
        <v>0</v>
      </c>
      <c r="K79" s="328">
        <f t="shared" ref="K79:M79" si="500">IF(COUNT(K76:K78)=0,"",SUM(K76:K78))</f>
        <v>74533.375</v>
      </c>
      <c r="L79" s="167">
        <f t="shared" si="500"/>
        <v>68712.483000000007</v>
      </c>
      <c r="M79" s="167">
        <f t="shared" si="500"/>
        <v>5244.7259999999997</v>
      </c>
      <c r="N79" s="329">
        <f t="shared" si="422"/>
        <v>7.0367483023544813E-2</v>
      </c>
      <c r="O79" s="328">
        <f t="shared" ref="O79:Q79" si="501">IF(COUNT(O76:O78)=0,"",SUM(O76:O78))</f>
        <v>139059.6547500001</v>
      </c>
      <c r="P79" s="167">
        <f t="shared" si="501"/>
        <v>139059.6547500001</v>
      </c>
      <c r="Q79" s="167">
        <f t="shared" si="501"/>
        <v>0</v>
      </c>
      <c r="R79" s="329">
        <f t="shared" si="423"/>
        <v>0</v>
      </c>
      <c r="S79" s="328">
        <f t="shared" ref="S79:U79" si="502">IF(COUNT(S76:S78)=0,"",SUM(S76:S78))</f>
        <v>203618.36830000009</v>
      </c>
      <c r="T79" s="167">
        <f t="shared" si="502"/>
        <v>203618.36830000009</v>
      </c>
      <c r="U79" s="167">
        <f t="shared" si="502"/>
        <v>0</v>
      </c>
      <c r="V79" s="329">
        <f t="shared" si="424"/>
        <v>0</v>
      </c>
      <c r="W79" s="330">
        <f t="shared" ref="W79:Y79" si="503">IF(COUNT(W76:W78)=0,"",SUM(W76:W78))</f>
        <v>2589163.8560499991</v>
      </c>
      <c r="X79" s="166">
        <f t="shared" si="503"/>
        <v>2416249.1290500048</v>
      </c>
      <c r="Y79" s="166">
        <f t="shared" si="503"/>
        <v>163037.48499999993</v>
      </c>
      <c r="Z79" s="329">
        <f t="shared" si="426"/>
        <v>6.2969164589192203E-2</v>
      </c>
      <c r="AC79" s="448"/>
      <c r="AD79" s="132" t="s">
        <v>24</v>
      </c>
      <c r="AE79" s="328">
        <f t="shared" ref="AE79:AG79" si="504">IF(COUNT(AE76:AE78)=0,"",SUM(AE76:AE78))</f>
        <v>567004.30500000017</v>
      </c>
      <c r="AF79" s="167">
        <f t="shared" si="504"/>
        <v>494862.75500000094</v>
      </c>
      <c r="AG79" s="167">
        <f t="shared" si="504"/>
        <v>62424.224000000031</v>
      </c>
      <c r="AH79" s="329">
        <f t="shared" si="427"/>
        <v>0.11009479725202441</v>
      </c>
      <c r="AI79" s="328">
        <f t="shared" ref="AI79:AK79" si="505">IF(COUNT(AI76:AI78)=0,"",SUM(AI76:AI78))</f>
        <v>47452.686000000009</v>
      </c>
      <c r="AJ79" s="167">
        <f t="shared" si="505"/>
        <v>44925.094000000005</v>
      </c>
      <c r="AK79" s="167">
        <f t="shared" si="505"/>
        <v>2422.1669999999995</v>
      </c>
      <c r="AL79" s="329">
        <f t="shared" si="428"/>
        <v>5.1043833430208754E-2</v>
      </c>
      <c r="AM79" s="328">
        <f t="shared" ref="AM79:AO79" si="506">IF(COUNT(AM76:AM78)=0,"",SUM(AM76:AM78))</f>
        <v>0</v>
      </c>
      <c r="AN79" s="167">
        <f t="shared" si="506"/>
        <v>0</v>
      </c>
      <c r="AO79" s="167">
        <f t="shared" si="506"/>
        <v>0</v>
      </c>
      <c r="AP79" s="329">
        <f t="shared" si="429"/>
        <v>0</v>
      </c>
      <c r="AQ79" s="328">
        <f t="shared" ref="AQ79:AS79" si="507">IF(COUNT(AQ76:AQ78)=0,"",SUM(AQ76:AQ78))</f>
        <v>3444</v>
      </c>
      <c r="AR79" s="167">
        <f t="shared" si="507"/>
        <v>3444</v>
      </c>
      <c r="AS79" s="167">
        <f t="shared" si="507"/>
        <v>0</v>
      </c>
      <c r="AT79" s="329">
        <f t="shared" si="430"/>
        <v>0</v>
      </c>
      <c r="AU79" s="328">
        <f t="shared" ref="AU79:AW79" si="508">IF(COUNT(AU76:AU78)=0,"",SUM(AU76:AU78))</f>
        <v>86954.408100000001</v>
      </c>
      <c r="AV79" s="167">
        <f t="shared" si="508"/>
        <v>86954.408100000001</v>
      </c>
      <c r="AW79" s="167">
        <f t="shared" si="508"/>
        <v>0</v>
      </c>
      <c r="AX79" s="329">
        <f t="shared" si="431"/>
        <v>0</v>
      </c>
      <c r="AY79" s="330">
        <f t="shared" ref="AY79:BA79" si="509">IF(COUNT(AY76:AY78)=0,"",SUM(AY76:AY78))</f>
        <v>704855.39910000016</v>
      </c>
      <c r="AZ79" s="166">
        <f t="shared" si="509"/>
        <v>630186.25710000098</v>
      </c>
      <c r="BA79" s="166">
        <f t="shared" si="509"/>
        <v>64846.391000000025</v>
      </c>
      <c r="BB79" s="329">
        <f t="shared" si="433"/>
        <v>9.199956626962015E-2</v>
      </c>
      <c r="BE79" s="448"/>
      <c r="BF79" s="132" t="s">
        <v>24</v>
      </c>
      <c r="BG79" s="328">
        <f t="shared" ref="BG79:BI79" si="510">IF(COUNT(BG76:BG78)=0,"",SUM(BG76:BG78))</f>
        <v>2738956.7629999993</v>
      </c>
      <c r="BH79" s="167">
        <f t="shared" si="510"/>
        <v>2499721.3780000056</v>
      </c>
      <c r="BI79" s="167">
        <f t="shared" si="510"/>
        <v>220216.98299999995</v>
      </c>
      <c r="BJ79" s="329">
        <f t="shared" si="435"/>
        <v>8.0401774126143813E-2</v>
      </c>
      <c r="BK79" s="328">
        <f t="shared" ref="BK79:BM79" si="511">IF(COUNT(BK76:BK78)=0,"",SUM(BK76:BK78))</f>
        <v>47452.686000000009</v>
      </c>
      <c r="BL79" s="167">
        <f t="shared" si="511"/>
        <v>44925.094000000005</v>
      </c>
      <c r="BM79" s="167">
        <f t="shared" si="511"/>
        <v>2422.1669999999995</v>
      </c>
      <c r="BN79" s="329">
        <f t="shared" si="437"/>
        <v>5.1043833430208754E-2</v>
      </c>
      <c r="BO79" s="328">
        <f t="shared" ref="BO79:BQ79" si="512">IF(COUNT(BO76:BO78)=0,"",SUM(BO76:BO78))</f>
        <v>74533.375</v>
      </c>
      <c r="BP79" s="167">
        <f t="shared" si="512"/>
        <v>68712.483000000007</v>
      </c>
      <c r="BQ79" s="167">
        <f t="shared" si="512"/>
        <v>5244.7259999999997</v>
      </c>
      <c r="BR79" s="329">
        <f t="shared" si="439"/>
        <v>7.0367483023544813E-2</v>
      </c>
      <c r="BS79" s="328">
        <f t="shared" ref="BS79:BU79" si="513">IF(COUNT(BS76:BS78)=0,"",SUM(BS76:BS78))</f>
        <v>142503.6547500001</v>
      </c>
      <c r="BT79" s="167">
        <f t="shared" si="513"/>
        <v>142503.6547500001</v>
      </c>
      <c r="BU79" s="167">
        <f t="shared" si="513"/>
        <v>0</v>
      </c>
      <c r="BV79" s="329">
        <f t="shared" si="441"/>
        <v>0</v>
      </c>
      <c r="BW79" s="328">
        <f t="shared" ref="BW79:BY79" si="514">IF(COUNT(BW76:BW78)=0,"",SUM(BW76:BW78))</f>
        <v>290572.77640000009</v>
      </c>
      <c r="BX79" s="167">
        <f t="shared" si="514"/>
        <v>290572.77640000009</v>
      </c>
      <c r="BY79" s="167">
        <f t="shared" si="514"/>
        <v>0</v>
      </c>
      <c r="BZ79" s="329">
        <f t="shared" si="443"/>
        <v>0</v>
      </c>
      <c r="CA79" s="330">
        <f t="shared" ref="CA79:CC79" si="515">IF(COUNT(CA76:CA78)=0,"",SUM(CA76:CA78))</f>
        <v>3294019.2551499996</v>
      </c>
      <c r="CB79" s="166">
        <f t="shared" si="515"/>
        <v>3046435.3861500053</v>
      </c>
      <c r="CC79" s="166">
        <f t="shared" si="515"/>
        <v>227883.87599999993</v>
      </c>
      <c r="CD79" s="329">
        <f t="shared" si="445"/>
        <v>6.9181100154079939E-2</v>
      </c>
    </row>
    <row r="80" spans="1:82">
      <c r="A80" s="448"/>
      <c r="B80" s="129" t="s">
        <v>25</v>
      </c>
      <c r="C80" s="170">
        <v>962629.72199999867</v>
      </c>
      <c r="D80" s="171">
        <v>896665.3439999969</v>
      </c>
      <c r="E80" s="171">
        <v>61882.262000000039</v>
      </c>
      <c r="F80" s="331">
        <f t="shared" si="420"/>
        <v>6.4284595193498634E-2</v>
      </c>
      <c r="G80" s="170">
        <v>0</v>
      </c>
      <c r="H80" s="171">
        <v>0</v>
      </c>
      <c r="I80" s="171">
        <v>0</v>
      </c>
      <c r="J80" s="331">
        <f t="shared" si="421"/>
        <v>0</v>
      </c>
      <c r="K80" s="170">
        <v>28539.754499999999</v>
      </c>
      <c r="L80" s="171">
        <v>25710.202499999999</v>
      </c>
      <c r="M80" s="171">
        <v>2558.1115</v>
      </c>
      <c r="N80" s="331">
        <f t="shared" si="422"/>
        <v>8.9633269270063279E-2</v>
      </c>
      <c r="O80" s="170">
        <v>117810.10525000007</v>
      </c>
      <c r="P80" s="171">
        <v>117810.10525000007</v>
      </c>
      <c r="Q80" s="171">
        <v>0</v>
      </c>
      <c r="R80" s="331">
        <f t="shared" si="423"/>
        <v>0</v>
      </c>
      <c r="S80" s="170">
        <v>115149.54499999998</v>
      </c>
      <c r="T80" s="171">
        <v>115149.54499999998</v>
      </c>
      <c r="U80" s="171">
        <v>0</v>
      </c>
      <c r="V80" s="331">
        <f t="shared" si="424"/>
        <v>0</v>
      </c>
      <c r="W80" s="334">
        <f t="shared" ref="W80:Y82" si="516">IF(COUNT(C80,G80,K80,O80,S80)&lt;5,"",SUM(C80,G80,K80,O80,S80))</f>
        <v>1224129.1267499987</v>
      </c>
      <c r="X80" s="174">
        <f t="shared" si="516"/>
        <v>1155335.1967499969</v>
      </c>
      <c r="Y80" s="174">
        <f t="shared" si="516"/>
        <v>64440.373500000038</v>
      </c>
      <c r="Z80" s="331">
        <f t="shared" si="426"/>
        <v>5.2641810485374196E-2</v>
      </c>
      <c r="AC80" s="448"/>
      <c r="AD80" s="129" t="s">
        <v>25</v>
      </c>
      <c r="AE80" s="170">
        <v>257530.26399999982</v>
      </c>
      <c r="AF80" s="171">
        <v>237056.20899999986</v>
      </c>
      <c r="AG80" s="171">
        <v>18975.148000000005</v>
      </c>
      <c r="AH80" s="331">
        <f t="shared" si="427"/>
        <v>7.368123538288307E-2</v>
      </c>
      <c r="AI80" s="170">
        <v>8854.9360000000015</v>
      </c>
      <c r="AJ80" s="171">
        <v>8647.4660000000022</v>
      </c>
      <c r="AK80" s="171">
        <v>189.5859999999999</v>
      </c>
      <c r="AL80" s="331">
        <f t="shared" si="428"/>
        <v>2.1410205562185865E-2</v>
      </c>
      <c r="AM80" s="170">
        <v>0</v>
      </c>
      <c r="AN80" s="171">
        <v>0</v>
      </c>
      <c r="AO80" s="171">
        <v>0</v>
      </c>
      <c r="AP80" s="331">
        <f t="shared" si="429"/>
        <v>0</v>
      </c>
      <c r="AQ80" s="170">
        <v>1820</v>
      </c>
      <c r="AR80" s="171">
        <v>1820</v>
      </c>
      <c r="AS80" s="171">
        <v>0</v>
      </c>
      <c r="AT80" s="331">
        <f t="shared" si="430"/>
        <v>0</v>
      </c>
      <c r="AU80" s="170">
        <v>29404.021000000001</v>
      </c>
      <c r="AV80" s="171">
        <v>29404.021000000001</v>
      </c>
      <c r="AW80" s="171">
        <v>0</v>
      </c>
      <c r="AX80" s="331">
        <f t="shared" si="431"/>
        <v>0</v>
      </c>
      <c r="AY80" s="334">
        <f t="shared" ref="AY80:BA82" si="517">IF(COUNT(AE80,AI80,AM80,AQ80,AU80)&lt;5,"",SUM(AE80,AI80,AM80,AQ80,AU80))</f>
        <v>297609.22099999984</v>
      </c>
      <c r="AZ80" s="174">
        <f t="shared" si="517"/>
        <v>276927.69599999988</v>
      </c>
      <c r="BA80" s="174">
        <f t="shared" si="517"/>
        <v>19164.734000000004</v>
      </c>
      <c r="BB80" s="331">
        <f t="shared" si="433"/>
        <v>6.4395632418929705E-2</v>
      </c>
      <c r="BE80" s="448"/>
      <c r="BF80" s="129" t="s">
        <v>25</v>
      </c>
      <c r="BG80" s="335">
        <f t="shared" ref="BG80:BI82" si="518">IF(COUNT(C80, AE80)&lt;2, "", C80+AE80)</f>
        <v>1220159.9859999984</v>
      </c>
      <c r="BH80" s="336">
        <f t="shared" si="518"/>
        <v>1133721.5529999968</v>
      </c>
      <c r="BI80" s="336">
        <f t="shared" si="518"/>
        <v>80857.410000000047</v>
      </c>
      <c r="BJ80" s="331">
        <f t="shared" si="435"/>
        <v>6.6267875465308171E-2</v>
      </c>
      <c r="BK80" s="335">
        <f t="shared" ref="BK80:BM82" si="519">IF(COUNT(G80, AI80)&lt;2, "", G80+AI80)</f>
        <v>8854.9360000000015</v>
      </c>
      <c r="BL80" s="336">
        <f t="shared" si="519"/>
        <v>8647.4660000000022</v>
      </c>
      <c r="BM80" s="336">
        <f t="shared" si="519"/>
        <v>189.5859999999999</v>
      </c>
      <c r="BN80" s="331">
        <f t="shared" si="437"/>
        <v>2.1410205562185865E-2</v>
      </c>
      <c r="BO80" s="335">
        <f t="shared" ref="BO80:BQ82" si="520">IF(COUNT(K80, AM80)&lt;2, "", K80+AM80)</f>
        <v>28539.754499999999</v>
      </c>
      <c r="BP80" s="336">
        <f t="shared" si="520"/>
        <v>25710.202499999999</v>
      </c>
      <c r="BQ80" s="336">
        <f t="shared" si="520"/>
        <v>2558.1115</v>
      </c>
      <c r="BR80" s="331">
        <f t="shared" si="439"/>
        <v>8.9633269270063279E-2</v>
      </c>
      <c r="BS80" s="335">
        <f t="shared" ref="BS80:BU82" si="521">IF(COUNT(O80, AQ80)&lt;2, "", O80+AQ80)</f>
        <v>119630.10525000007</v>
      </c>
      <c r="BT80" s="336">
        <f t="shared" si="521"/>
        <v>119630.10525000007</v>
      </c>
      <c r="BU80" s="336">
        <f t="shared" si="521"/>
        <v>0</v>
      </c>
      <c r="BV80" s="331">
        <f t="shared" si="441"/>
        <v>0</v>
      </c>
      <c r="BW80" s="335">
        <f t="shared" ref="BW80:BY82" si="522">IF(COUNT(S80, AU80)&lt;2, "", S80+AU80)</f>
        <v>144553.56599999999</v>
      </c>
      <c r="BX80" s="336">
        <f t="shared" si="522"/>
        <v>144553.56599999999</v>
      </c>
      <c r="BY80" s="336">
        <f t="shared" si="522"/>
        <v>0</v>
      </c>
      <c r="BZ80" s="331">
        <f t="shared" si="443"/>
        <v>0</v>
      </c>
      <c r="CA80" s="334">
        <f t="shared" ref="CA80:CC82" si="523">IF(COUNT(BG80,BK80,BO80,BS80,BW80)&lt;5,"",SUM(BG80,BK80,BO80,BS80,BW80))</f>
        <v>1521738.3477499983</v>
      </c>
      <c r="CB80" s="174">
        <f t="shared" si="523"/>
        <v>1432262.8927499969</v>
      </c>
      <c r="CC80" s="174">
        <f t="shared" si="523"/>
        <v>83605.107500000042</v>
      </c>
      <c r="CD80" s="331">
        <f t="shared" si="445"/>
        <v>5.4940527472161244E-2</v>
      </c>
    </row>
    <row r="81" spans="1:82">
      <c r="A81" s="448"/>
      <c r="B81" s="130" t="s">
        <v>26</v>
      </c>
      <c r="C81" s="149">
        <v>881604.17599999893</v>
      </c>
      <c r="D81" s="150">
        <v>844660.15699999849</v>
      </c>
      <c r="E81" s="150">
        <v>34149.451999999976</v>
      </c>
      <c r="F81" s="316">
        <f t="shared" si="420"/>
        <v>3.8735583303316862E-2</v>
      </c>
      <c r="G81" s="149">
        <v>0</v>
      </c>
      <c r="H81" s="150">
        <v>0</v>
      </c>
      <c r="I81" s="150">
        <v>0</v>
      </c>
      <c r="J81" s="316">
        <f t="shared" si="421"/>
        <v>0</v>
      </c>
      <c r="K81" s="149">
        <v>27643.406500000001</v>
      </c>
      <c r="L81" s="150">
        <v>26217.618999999999</v>
      </c>
      <c r="M81" s="150">
        <v>1407.3885</v>
      </c>
      <c r="N81" s="316">
        <f t="shared" si="422"/>
        <v>5.0912267270678088E-2</v>
      </c>
      <c r="O81" s="149">
        <v>112473.38299999987</v>
      </c>
      <c r="P81" s="150">
        <v>112473.38299999987</v>
      </c>
      <c r="Q81" s="150">
        <v>0</v>
      </c>
      <c r="R81" s="316">
        <f t="shared" si="423"/>
        <v>0</v>
      </c>
      <c r="S81" s="149">
        <v>128451.7028</v>
      </c>
      <c r="T81" s="150">
        <v>128451.7028</v>
      </c>
      <c r="U81" s="150">
        <v>0</v>
      </c>
      <c r="V81" s="316">
        <f t="shared" si="424"/>
        <v>0</v>
      </c>
      <c r="W81" s="319">
        <f t="shared" si="516"/>
        <v>1150172.6682999989</v>
      </c>
      <c r="X81" s="153">
        <f t="shared" si="516"/>
        <v>1111802.8617999984</v>
      </c>
      <c r="Y81" s="153">
        <f t="shared" si="516"/>
        <v>35556.840499999977</v>
      </c>
      <c r="Z81" s="316">
        <f t="shared" si="426"/>
        <v>3.0914350062373162E-2</v>
      </c>
      <c r="AC81" s="448"/>
      <c r="AD81" s="130" t="s">
        <v>26</v>
      </c>
      <c r="AE81" s="149">
        <v>192744.38500000001</v>
      </c>
      <c r="AF81" s="150">
        <v>177657.59999999995</v>
      </c>
      <c r="AG81" s="150">
        <v>14172.265999999998</v>
      </c>
      <c r="AH81" s="316">
        <f t="shared" si="427"/>
        <v>7.3528813822514194E-2</v>
      </c>
      <c r="AI81" s="149">
        <v>3413.8500000000013</v>
      </c>
      <c r="AJ81" s="150">
        <v>3390.3430000000017</v>
      </c>
      <c r="AK81" s="150">
        <v>21.693999999999996</v>
      </c>
      <c r="AL81" s="316">
        <f t="shared" si="428"/>
        <v>6.3547021691052587E-3</v>
      </c>
      <c r="AM81" s="149">
        <v>0</v>
      </c>
      <c r="AN81" s="150">
        <v>0</v>
      </c>
      <c r="AO81" s="150">
        <v>0</v>
      </c>
      <c r="AP81" s="316">
        <f t="shared" si="429"/>
        <v>0</v>
      </c>
      <c r="AQ81" s="149">
        <v>2209</v>
      </c>
      <c r="AR81" s="150">
        <v>2209</v>
      </c>
      <c r="AS81" s="150">
        <v>0</v>
      </c>
      <c r="AT81" s="316">
        <f t="shared" si="430"/>
        <v>0</v>
      </c>
      <c r="AU81" s="149">
        <v>28929.98</v>
      </c>
      <c r="AV81" s="150">
        <v>28929.98</v>
      </c>
      <c r="AW81" s="150">
        <v>0</v>
      </c>
      <c r="AX81" s="316">
        <f t="shared" si="431"/>
        <v>0</v>
      </c>
      <c r="AY81" s="319">
        <f t="shared" si="517"/>
        <v>227297.21500000003</v>
      </c>
      <c r="AZ81" s="153">
        <f t="shared" si="517"/>
        <v>212186.92299999995</v>
      </c>
      <c r="BA81" s="153">
        <f t="shared" si="517"/>
        <v>14193.959999999997</v>
      </c>
      <c r="BB81" s="316">
        <f t="shared" si="433"/>
        <v>6.2446695618333888E-2</v>
      </c>
      <c r="BE81" s="448"/>
      <c r="BF81" s="130" t="s">
        <v>26</v>
      </c>
      <c r="BG81" s="320">
        <f t="shared" si="518"/>
        <v>1074348.5609999988</v>
      </c>
      <c r="BH81" s="321">
        <f t="shared" si="518"/>
        <v>1022317.7569999985</v>
      </c>
      <c r="BI81" s="321">
        <f t="shared" si="518"/>
        <v>48321.717999999972</v>
      </c>
      <c r="BJ81" s="316">
        <f t="shared" si="435"/>
        <v>4.4977691369570347E-2</v>
      </c>
      <c r="BK81" s="320">
        <f t="shared" si="519"/>
        <v>3413.8500000000013</v>
      </c>
      <c r="BL81" s="321">
        <f t="shared" si="519"/>
        <v>3390.3430000000017</v>
      </c>
      <c r="BM81" s="321">
        <f t="shared" si="519"/>
        <v>21.693999999999996</v>
      </c>
      <c r="BN81" s="316">
        <f t="shared" si="437"/>
        <v>6.3547021691052587E-3</v>
      </c>
      <c r="BO81" s="320">
        <f t="shared" si="520"/>
        <v>27643.406500000001</v>
      </c>
      <c r="BP81" s="321">
        <f t="shared" si="520"/>
        <v>26217.618999999999</v>
      </c>
      <c r="BQ81" s="321">
        <f t="shared" si="520"/>
        <v>1407.3885</v>
      </c>
      <c r="BR81" s="316">
        <f t="shared" si="439"/>
        <v>5.0912267270678088E-2</v>
      </c>
      <c r="BS81" s="320">
        <f t="shared" si="521"/>
        <v>114682.38299999987</v>
      </c>
      <c r="BT81" s="321">
        <f t="shared" si="521"/>
        <v>114682.38299999987</v>
      </c>
      <c r="BU81" s="321">
        <f t="shared" si="521"/>
        <v>0</v>
      </c>
      <c r="BV81" s="316">
        <f t="shared" si="441"/>
        <v>0</v>
      </c>
      <c r="BW81" s="320">
        <f t="shared" si="522"/>
        <v>157381.68280000001</v>
      </c>
      <c r="BX81" s="321">
        <f t="shared" si="522"/>
        <v>157381.68280000001</v>
      </c>
      <c r="BY81" s="321">
        <f t="shared" si="522"/>
        <v>0</v>
      </c>
      <c r="BZ81" s="316">
        <f t="shared" si="443"/>
        <v>0</v>
      </c>
      <c r="CA81" s="319">
        <f t="shared" si="523"/>
        <v>1377469.8832999989</v>
      </c>
      <c r="CB81" s="153">
        <f t="shared" si="523"/>
        <v>1323989.7847999984</v>
      </c>
      <c r="CC81" s="153">
        <f t="shared" si="523"/>
        <v>49750.800499999976</v>
      </c>
      <c r="CD81" s="316">
        <f t="shared" si="445"/>
        <v>3.6117523223674543E-2</v>
      </c>
    </row>
    <row r="82" spans="1:82">
      <c r="A82" s="448"/>
      <c r="B82" s="131" t="s">
        <v>27</v>
      </c>
      <c r="C82" s="156">
        <v>1206090.4510000027</v>
      </c>
      <c r="D82" s="157">
        <v>1083184.2370000009</v>
      </c>
      <c r="E82" s="157">
        <v>115630.47500000005</v>
      </c>
      <c r="F82" s="322">
        <f t="shared" si="420"/>
        <v>9.587214201399874E-2</v>
      </c>
      <c r="G82" s="156">
        <v>0</v>
      </c>
      <c r="H82" s="157">
        <v>0</v>
      </c>
      <c r="I82" s="157">
        <v>0</v>
      </c>
      <c r="J82" s="322">
        <f t="shared" si="421"/>
        <v>0</v>
      </c>
      <c r="K82" s="156">
        <v>28004.063999999998</v>
      </c>
      <c r="L82" s="157">
        <v>23605.826499999999</v>
      </c>
      <c r="M82" s="157">
        <v>4616.6395000000002</v>
      </c>
      <c r="N82" s="322">
        <f t="shared" si="422"/>
        <v>0.16485605446409493</v>
      </c>
      <c r="O82" s="156">
        <v>124293.572</v>
      </c>
      <c r="P82" s="157">
        <v>124293.572</v>
      </c>
      <c r="Q82" s="157">
        <v>0</v>
      </c>
      <c r="R82" s="322">
        <f t="shared" si="423"/>
        <v>0</v>
      </c>
      <c r="S82" s="156">
        <v>116467.0729</v>
      </c>
      <c r="T82" s="157">
        <v>116467.0729</v>
      </c>
      <c r="U82" s="157">
        <v>0</v>
      </c>
      <c r="V82" s="322">
        <f t="shared" si="424"/>
        <v>0</v>
      </c>
      <c r="W82" s="325">
        <f t="shared" si="516"/>
        <v>1474855.1599000026</v>
      </c>
      <c r="X82" s="160">
        <f t="shared" si="516"/>
        <v>1347550.7084000008</v>
      </c>
      <c r="Y82" s="160">
        <f t="shared" si="516"/>
        <v>120247.11450000005</v>
      </c>
      <c r="Z82" s="322">
        <f t="shared" si="426"/>
        <v>8.1531473577482E-2</v>
      </c>
      <c r="AC82" s="448"/>
      <c r="AD82" s="131" t="s">
        <v>27</v>
      </c>
      <c r="AE82" s="156">
        <v>331880.43700000038</v>
      </c>
      <c r="AF82" s="157">
        <v>275069.803000001</v>
      </c>
      <c r="AG82" s="157">
        <v>53875.099999999962</v>
      </c>
      <c r="AH82" s="322">
        <f t="shared" si="427"/>
        <v>0.16233285844444004</v>
      </c>
      <c r="AI82" s="156">
        <v>2241.7819999999988</v>
      </c>
      <c r="AJ82" s="157">
        <v>2094.4229999999998</v>
      </c>
      <c r="AK82" s="157">
        <v>130.761</v>
      </c>
      <c r="AL82" s="322">
        <f t="shared" si="428"/>
        <v>5.8329043591214519E-2</v>
      </c>
      <c r="AM82" s="156">
        <v>0</v>
      </c>
      <c r="AN82" s="157">
        <v>0</v>
      </c>
      <c r="AO82" s="157">
        <v>0</v>
      </c>
      <c r="AP82" s="322">
        <f t="shared" si="429"/>
        <v>0</v>
      </c>
      <c r="AQ82" s="156">
        <v>2423</v>
      </c>
      <c r="AR82" s="157">
        <v>2423</v>
      </c>
      <c r="AS82" s="157">
        <v>0</v>
      </c>
      <c r="AT82" s="322">
        <f t="shared" si="430"/>
        <v>0</v>
      </c>
      <c r="AU82" s="156">
        <v>31844.77</v>
      </c>
      <c r="AV82" s="157">
        <v>31844.77</v>
      </c>
      <c r="AW82" s="157">
        <v>0</v>
      </c>
      <c r="AX82" s="322">
        <f t="shared" si="431"/>
        <v>0</v>
      </c>
      <c r="AY82" s="325">
        <f t="shared" si="517"/>
        <v>368389.98900000041</v>
      </c>
      <c r="AZ82" s="160">
        <f t="shared" si="517"/>
        <v>311431.99600000103</v>
      </c>
      <c r="BA82" s="160">
        <f t="shared" si="517"/>
        <v>54005.860999999961</v>
      </c>
      <c r="BB82" s="322">
        <f t="shared" si="433"/>
        <v>0.14659969763727726</v>
      </c>
      <c r="BE82" s="448"/>
      <c r="BF82" s="131" t="s">
        <v>27</v>
      </c>
      <c r="BG82" s="326">
        <f t="shared" si="518"/>
        <v>1537970.8880000031</v>
      </c>
      <c r="BH82" s="327">
        <f t="shared" si="518"/>
        <v>1358254.0400000019</v>
      </c>
      <c r="BI82" s="327">
        <f t="shared" si="518"/>
        <v>169505.57500000001</v>
      </c>
      <c r="BJ82" s="322">
        <f t="shared" si="435"/>
        <v>0.11021377343522232</v>
      </c>
      <c r="BK82" s="326">
        <f t="shared" si="519"/>
        <v>2241.7819999999988</v>
      </c>
      <c r="BL82" s="327">
        <f t="shared" si="519"/>
        <v>2094.4229999999998</v>
      </c>
      <c r="BM82" s="327">
        <f t="shared" si="519"/>
        <v>130.761</v>
      </c>
      <c r="BN82" s="322">
        <f t="shared" si="437"/>
        <v>5.8329043591214519E-2</v>
      </c>
      <c r="BO82" s="326">
        <f t="shared" si="520"/>
        <v>28004.063999999998</v>
      </c>
      <c r="BP82" s="327">
        <f t="shared" si="520"/>
        <v>23605.826499999999</v>
      </c>
      <c r="BQ82" s="327">
        <f t="shared" si="520"/>
        <v>4616.6395000000002</v>
      </c>
      <c r="BR82" s="322">
        <f t="shared" si="439"/>
        <v>0.16485605446409493</v>
      </c>
      <c r="BS82" s="326">
        <f t="shared" si="521"/>
        <v>126716.572</v>
      </c>
      <c r="BT82" s="327">
        <f t="shared" si="521"/>
        <v>126716.572</v>
      </c>
      <c r="BU82" s="327">
        <f t="shared" si="521"/>
        <v>0</v>
      </c>
      <c r="BV82" s="322">
        <f t="shared" si="441"/>
        <v>0</v>
      </c>
      <c r="BW82" s="326">
        <f t="shared" si="522"/>
        <v>148311.84289999999</v>
      </c>
      <c r="BX82" s="327">
        <f t="shared" si="522"/>
        <v>148311.84289999999</v>
      </c>
      <c r="BY82" s="327">
        <f t="shared" si="522"/>
        <v>0</v>
      </c>
      <c r="BZ82" s="322">
        <f t="shared" si="443"/>
        <v>0</v>
      </c>
      <c r="CA82" s="325">
        <f t="shared" si="523"/>
        <v>1843245.1489000029</v>
      </c>
      <c r="CB82" s="160">
        <f t="shared" si="523"/>
        <v>1658982.7044000018</v>
      </c>
      <c r="CC82" s="160">
        <f t="shared" si="523"/>
        <v>174252.9755</v>
      </c>
      <c r="CD82" s="322">
        <f t="shared" si="445"/>
        <v>9.4535974015170637E-2</v>
      </c>
    </row>
    <row r="83" spans="1:82">
      <c r="A83" s="448"/>
      <c r="B83" s="132" t="s">
        <v>28</v>
      </c>
      <c r="C83" s="328">
        <f t="shared" ref="C83:E83" si="524">IF(COUNT(C80:C82)=0,"",SUM(C80:C82))</f>
        <v>3050324.3490000004</v>
      </c>
      <c r="D83" s="167">
        <f t="shared" si="524"/>
        <v>2824509.7379999962</v>
      </c>
      <c r="E83" s="167">
        <f t="shared" si="524"/>
        <v>211662.18900000007</v>
      </c>
      <c r="F83" s="329">
        <f t="shared" si="420"/>
        <v>6.9390059804423782E-2</v>
      </c>
      <c r="G83" s="328">
        <f t="shared" ref="G83:I83" si="525">IF(COUNT(G80:G82)=0,"",SUM(G80:G82))</f>
        <v>0</v>
      </c>
      <c r="H83" s="167">
        <f t="shared" si="525"/>
        <v>0</v>
      </c>
      <c r="I83" s="167">
        <f t="shared" si="525"/>
        <v>0</v>
      </c>
      <c r="J83" s="329">
        <f t="shared" si="421"/>
        <v>0</v>
      </c>
      <c r="K83" s="328">
        <f t="shared" ref="K83:M83" si="526">IF(COUNT(K80:K82)=0,"",SUM(K80:K82))</f>
        <v>84187.225000000006</v>
      </c>
      <c r="L83" s="167">
        <f t="shared" si="526"/>
        <v>75533.648000000001</v>
      </c>
      <c r="M83" s="167">
        <f t="shared" si="526"/>
        <v>8582.1395000000011</v>
      </c>
      <c r="N83" s="329">
        <f t="shared" si="422"/>
        <v>0.10194111398730628</v>
      </c>
      <c r="O83" s="328">
        <f t="shared" ref="O83:Q83" si="527">IF(COUNT(O80:O82)=0,"",SUM(O80:O82))</f>
        <v>354577.06024999992</v>
      </c>
      <c r="P83" s="167">
        <f t="shared" si="527"/>
        <v>354577.06024999992</v>
      </c>
      <c r="Q83" s="167">
        <f t="shared" si="527"/>
        <v>0</v>
      </c>
      <c r="R83" s="329">
        <f t="shared" si="423"/>
        <v>0</v>
      </c>
      <c r="S83" s="328">
        <f t="shared" ref="S83:U83" si="528">IF(COUNT(S80:S82)=0,"",SUM(S80:S82))</f>
        <v>360068.32069999998</v>
      </c>
      <c r="T83" s="167">
        <f t="shared" si="528"/>
        <v>360068.32069999998</v>
      </c>
      <c r="U83" s="167">
        <f t="shared" si="528"/>
        <v>0</v>
      </c>
      <c r="V83" s="329">
        <f t="shared" si="424"/>
        <v>0</v>
      </c>
      <c r="W83" s="330">
        <f t="shared" ref="W83:Y83" si="529">IF(COUNT(W80:W82)=0,"",SUM(W80:W82))</f>
        <v>3849156.9549500002</v>
      </c>
      <c r="X83" s="166">
        <f t="shared" si="529"/>
        <v>3614688.7669499964</v>
      </c>
      <c r="Y83" s="166">
        <f t="shared" si="529"/>
        <v>220244.32850000006</v>
      </c>
      <c r="Z83" s="329">
        <f t="shared" si="426"/>
        <v>5.7218848458950665E-2</v>
      </c>
      <c r="AC83" s="448"/>
      <c r="AD83" s="132" t="s">
        <v>28</v>
      </c>
      <c r="AE83" s="328">
        <f t="shared" ref="AE83:AG83" si="530">IF(COUNT(AE80:AE82)=0,"",SUM(AE80:AE82))</f>
        <v>782155.08600000024</v>
      </c>
      <c r="AF83" s="167">
        <f t="shared" si="530"/>
        <v>689783.61200000078</v>
      </c>
      <c r="AG83" s="167">
        <f t="shared" si="530"/>
        <v>87022.513999999966</v>
      </c>
      <c r="AH83" s="329">
        <f t="shared" si="427"/>
        <v>0.11125992217865593</v>
      </c>
      <c r="AI83" s="328">
        <f t="shared" ref="AI83:AK83" si="531">IF(COUNT(AI80:AI82)=0,"",SUM(AI80:AI82))</f>
        <v>14510.568000000003</v>
      </c>
      <c r="AJ83" s="167">
        <f t="shared" si="531"/>
        <v>14132.232000000004</v>
      </c>
      <c r="AK83" s="167">
        <f t="shared" si="531"/>
        <v>342.04099999999988</v>
      </c>
      <c r="AL83" s="329">
        <f t="shared" si="428"/>
        <v>2.3571854664820827E-2</v>
      </c>
      <c r="AM83" s="328">
        <f t="shared" ref="AM83:AO83" si="532">IF(COUNT(AM80:AM82)=0,"",SUM(AM80:AM82))</f>
        <v>0</v>
      </c>
      <c r="AN83" s="167">
        <f t="shared" si="532"/>
        <v>0</v>
      </c>
      <c r="AO83" s="167">
        <f t="shared" si="532"/>
        <v>0</v>
      </c>
      <c r="AP83" s="329">
        <f t="shared" si="429"/>
        <v>0</v>
      </c>
      <c r="AQ83" s="328">
        <f t="shared" ref="AQ83:AS83" si="533">IF(COUNT(AQ80:AQ82)=0,"",SUM(AQ80:AQ82))</f>
        <v>6452</v>
      </c>
      <c r="AR83" s="167">
        <f t="shared" si="533"/>
        <v>6452</v>
      </c>
      <c r="AS83" s="167">
        <f t="shared" si="533"/>
        <v>0</v>
      </c>
      <c r="AT83" s="329">
        <f t="shared" si="430"/>
        <v>0</v>
      </c>
      <c r="AU83" s="328">
        <f t="shared" ref="AU83:AW83" si="534">IF(COUNT(AU80:AU82)=0,"",SUM(AU80:AU82))</f>
        <v>90178.771000000008</v>
      </c>
      <c r="AV83" s="167">
        <f t="shared" si="534"/>
        <v>90178.771000000008</v>
      </c>
      <c r="AW83" s="167">
        <f t="shared" si="534"/>
        <v>0</v>
      </c>
      <c r="AX83" s="329">
        <f t="shared" si="431"/>
        <v>0</v>
      </c>
      <c r="AY83" s="330">
        <f t="shared" ref="AY83:BA83" si="535">IF(COUNT(AY80:AY82)=0,"",SUM(AY80:AY82))</f>
        <v>893296.42500000028</v>
      </c>
      <c r="AZ83" s="166">
        <f t="shared" si="535"/>
        <v>800546.61500000092</v>
      </c>
      <c r="BA83" s="166">
        <f t="shared" si="535"/>
        <v>87364.554999999964</v>
      </c>
      <c r="BB83" s="329">
        <f t="shared" si="433"/>
        <v>9.7800184300524812E-2</v>
      </c>
      <c r="BE83" s="448"/>
      <c r="BF83" s="132" t="s">
        <v>28</v>
      </c>
      <c r="BG83" s="328">
        <f t="shared" ref="BG83:BI83" si="536">IF(COUNT(BG80:BG82)=0,"",SUM(BG80:BG82))</f>
        <v>3832479.4350000005</v>
      </c>
      <c r="BH83" s="167">
        <f t="shared" si="536"/>
        <v>3514293.3499999973</v>
      </c>
      <c r="BI83" s="167">
        <f t="shared" si="536"/>
        <v>298684.70300000004</v>
      </c>
      <c r="BJ83" s="329">
        <f t="shared" si="435"/>
        <v>7.7935109128641683E-2</v>
      </c>
      <c r="BK83" s="328">
        <f t="shared" ref="BK83:BM83" si="537">IF(COUNT(BK80:BK82)=0,"",SUM(BK80:BK82))</f>
        <v>14510.568000000003</v>
      </c>
      <c r="BL83" s="167">
        <f t="shared" si="537"/>
        <v>14132.232000000004</v>
      </c>
      <c r="BM83" s="167">
        <f t="shared" si="537"/>
        <v>342.04099999999988</v>
      </c>
      <c r="BN83" s="329">
        <f t="shared" si="437"/>
        <v>2.3571854664820827E-2</v>
      </c>
      <c r="BO83" s="328">
        <f t="shared" ref="BO83:BQ83" si="538">IF(COUNT(BO80:BO82)=0,"",SUM(BO80:BO82))</f>
        <v>84187.225000000006</v>
      </c>
      <c r="BP83" s="167">
        <f t="shared" si="538"/>
        <v>75533.648000000001</v>
      </c>
      <c r="BQ83" s="167">
        <f t="shared" si="538"/>
        <v>8582.1395000000011</v>
      </c>
      <c r="BR83" s="329">
        <f t="shared" si="439"/>
        <v>0.10194111398730628</v>
      </c>
      <c r="BS83" s="328">
        <f t="shared" ref="BS83:BU83" si="539">IF(COUNT(BS80:BS82)=0,"",SUM(BS80:BS82))</f>
        <v>361029.06024999992</v>
      </c>
      <c r="BT83" s="167">
        <f t="shared" si="539"/>
        <v>361029.06024999992</v>
      </c>
      <c r="BU83" s="167">
        <f t="shared" si="539"/>
        <v>0</v>
      </c>
      <c r="BV83" s="329">
        <f t="shared" si="441"/>
        <v>0</v>
      </c>
      <c r="BW83" s="328">
        <f t="shared" ref="BW83:BY83" si="540">IF(COUNT(BW80:BW82)=0,"",SUM(BW80:BW82))</f>
        <v>450247.09169999999</v>
      </c>
      <c r="BX83" s="167">
        <f t="shared" si="540"/>
        <v>450247.09169999999</v>
      </c>
      <c r="BY83" s="167">
        <f t="shared" si="540"/>
        <v>0</v>
      </c>
      <c r="BZ83" s="329">
        <f t="shared" si="443"/>
        <v>0</v>
      </c>
      <c r="CA83" s="330">
        <f t="shared" ref="CA83:CC83" si="541">IF(COUNT(CA80:CA82)=0,"",SUM(CA80:CA82))</f>
        <v>4742453.37995</v>
      </c>
      <c r="CB83" s="166">
        <f t="shared" si="541"/>
        <v>4415235.3819499975</v>
      </c>
      <c r="CC83" s="166">
        <f t="shared" si="541"/>
        <v>307608.8835</v>
      </c>
      <c r="CD83" s="329">
        <f t="shared" si="445"/>
        <v>6.4862816532999454E-2</v>
      </c>
    </row>
    <row r="84" spans="1:82" ht="14.5" thickBot="1">
      <c r="A84" s="449"/>
      <c r="B84" s="133" t="s">
        <v>55</v>
      </c>
      <c r="C84" s="337">
        <f t="shared" ref="C84:E84" si="542">SUM(C83,C79,C75,C71)</f>
        <v>10293287.272000004</v>
      </c>
      <c r="D84" s="180">
        <f t="shared" si="542"/>
        <v>9531847.1720000021</v>
      </c>
      <c r="E84" s="180">
        <f t="shared" si="542"/>
        <v>710591.29700000014</v>
      </c>
      <c r="F84" s="338">
        <f t="shared" si="420"/>
        <v>6.9034437514725169E-2</v>
      </c>
      <c r="G84" s="337">
        <f t="shared" ref="G84:I84" si="543">SUM(G83,G79,G75,G71)</f>
        <v>0</v>
      </c>
      <c r="H84" s="180">
        <f t="shared" si="543"/>
        <v>0</v>
      </c>
      <c r="I84" s="180">
        <f t="shared" si="543"/>
        <v>0</v>
      </c>
      <c r="J84" s="338">
        <f t="shared" si="421"/>
        <v>0</v>
      </c>
      <c r="K84" s="337">
        <f t="shared" ref="K84:M84" si="544">SUM(K83,K79,K75,K71)</f>
        <v>318090.74249999999</v>
      </c>
      <c r="L84" s="180">
        <f t="shared" si="544"/>
        <v>291421.09299999999</v>
      </c>
      <c r="M84" s="180">
        <f t="shared" si="544"/>
        <v>26221.711499999998</v>
      </c>
      <c r="N84" s="338">
        <f t="shared" si="422"/>
        <v>8.2434689214509277E-2</v>
      </c>
      <c r="O84" s="337">
        <f t="shared" ref="O84:Q84" si="545">SUM(O83,O79,O75,O71)</f>
        <v>877539.56950000022</v>
      </c>
      <c r="P84" s="180">
        <f t="shared" si="545"/>
        <v>877539.56950000022</v>
      </c>
      <c r="Q84" s="180">
        <f t="shared" si="545"/>
        <v>0</v>
      </c>
      <c r="R84" s="338">
        <f t="shared" si="423"/>
        <v>0</v>
      </c>
      <c r="S84" s="337">
        <f t="shared" ref="S84:U84" si="546">SUM(S83,S79,S75,S71)</f>
        <v>1201404.4378499999</v>
      </c>
      <c r="T84" s="180">
        <f t="shared" si="546"/>
        <v>1201404.4378499999</v>
      </c>
      <c r="U84" s="180">
        <f t="shared" si="546"/>
        <v>0</v>
      </c>
      <c r="V84" s="338">
        <f t="shared" si="424"/>
        <v>0</v>
      </c>
      <c r="W84" s="337">
        <f t="shared" ref="W84:Y84" si="547">SUM(W83,W79,W75,W71)</f>
        <v>12690322.021850003</v>
      </c>
      <c r="X84" s="180">
        <f t="shared" si="547"/>
        <v>11902212.272350004</v>
      </c>
      <c r="Y84" s="180">
        <f t="shared" si="547"/>
        <v>736813.00850000011</v>
      </c>
      <c r="Z84" s="338">
        <f t="shared" si="426"/>
        <v>5.8061017461287959E-2</v>
      </c>
      <c r="AC84" s="449"/>
      <c r="AD84" s="133" t="s">
        <v>55</v>
      </c>
      <c r="AE84" s="337">
        <f t="shared" ref="AE84:AG84" si="548">SUM(AE83,AE79,AE75,AE71)</f>
        <v>2784376.9790000003</v>
      </c>
      <c r="AF84" s="180">
        <f t="shared" si="548"/>
        <v>2462093.3630000018</v>
      </c>
      <c r="AG84" s="180">
        <f t="shared" si="548"/>
        <v>297454.53299999994</v>
      </c>
      <c r="AH84" s="338">
        <f t="shared" si="427"/>
        <v>0.10682983491223583</v>
      </c>
      <c r="AI84" s="337">
        <f t="shared" ref="AI84:AK84" si="549">SUM(AI83,AI79,AI75,AI71)</f>
        <v>133942.25400000002</v>
      </c>
      <c r="AJ84" s="180">
        <f t="shared" si="549"/>
        <v>127885.16800000002</v>
      </c>
      <c r="AK84" s="180">
        <f t="shared" si="549"/>
        <v>5588.8819999999996</v>
      </c>
      <c r="AL84" s="338">
        <f t="shared" si="428"/>
        <v>4.1726056065922251E-2</v>
      </c>
      <c r="AM84" s="337">
        <f t="shared" ref="AM84:AO84" si="550">SUM(AM83,AM79,AM75,AM71)</f>
        <v>0</v>
      </c>
      <c r="AN84" s="180">
        <f t="shared" si="550"/>
        <v>0</v>
      </c>
      <c r="AO84" s="180">
        <f t="shared" si="550"/>
        <v>0</v>
      </c>
      <c r="AP84" s="338">
        <f t="shared" si="429"/>
        <v>0</v>
      </c>
      <c r="AQ84" s="337">
        <f t="shared" ref="AQ84:AS84" si="551">SUM(AQ83,AQ79,AQ75,AQ71)</f>
        <v>18092.296632000001</v>
      </c>
      <c r="AR84" s="180">
        <f t="shared" si="551"/>
        <v>18092.296632000001</v>
      </c>
      <c r="AS84" s="180">
        <f t="shared" si="551"/>
        <v>0</v>
      </c>
      <c r="AT84" s="338">
        <f t="shared" si="430"/>
        <v>0</v>
      </c>
      <c r="AU84" s="337">
        <f t="shared" ref="AU84:AW84" si="552">SUM(AU83,AU79,AU75,AU71)</f>
        <v>336531.60510000004</v>
      </c>
      <c r="AV84" s="180">
        <f t="shared" si="552"/>
        <v>336531.60510000004</v>
      </c>
      <c r="AW84" s="180">
        <f t="shared" si="552"/>
        <v>0</v>
      </c>
      <c r="AX84" s="338">
        <f t="shared" si="431"/>
        <v>0</v>
      </c>
      <c r="AY84" s="337">
        <f t="shared" ref="AY84:BA84" si="553">SUM(AY83,AY79,AY75,AY71)</f>
        <v>3272943.1347320005</v>
      </c>
      <c r="AZ84" s="180">
        <f t="shared" si="553"/>
        <v>2944602.4327320019</v>
      </c>
      <c r="BA84" s="180">
        <f t="shared" si="553"/>
        <v>303043.41499999992</v>
      </c>
      <c r="BB84" s="338">
        <f t="shared" si="433"/>
        <v>9.2590491959407092E-2</v>
      </c>
      <c r="BE84" s="449"/>
      <c r="BF84" s="133" t="s">
        <v>55</v>
      </c>
      <c r="BG84" s="337">
        <f t="shared" ref="BG84:BI84" si="554">SUM(BG83,BG79,BG75,BG71)</f>
        <v>13077664.251000002</v>
      </c>
      <c r="BH84" s="180">
        <f t="shared" si="554"/>
        <v>11993940.535000004</v>
      </c>
      <c r="BI84" s="180">
        <f t="shared" si="554"/>
        <v>1008045.8300000001</v>
      </c>
      <c r="BJ84" s="338">
        <f t="shared" si="435"/>
        <v>7.7081488762254957E-2</v>
      </c>
      <c r="BK84" s="337">
        <f t="shared" ref="BK84:BM84" si="555">SUM(BK83,BK79,BK75,BK71)</f>
        <v>133942.25400000002</v>
      </c>
      <c r="BL84" s="180">
        <f t="shared" si="555"/>
        <v>127885.16800000002</v>
      </c>
      <c r="BM84" s="180">
        <f t="shared" si="555"/>
        <v>5588.8819999999996</v>
      </c>
      <c r="BN84" s="338">
        <f t="shared" si="437"/>
        <v>4.1726056065922251E-2</v>
      </c>
      <c r="BO84" s="337">
        <f t="shared" ref="BO84:BQ84" si="556">SUM(BO83,BO79,BO75,BO71)</f>
        <v>318090.74249999999</v>
      </c>
      <c r="BP84" s="180">
        <f t="shared" si="556"/>
        <v>291421.09299999999</v>
      </c>
      <c r="BQ84" s="180">
        <f t="shared" si="556"/>
        <v>26221.711499999998</v>
      </c>
      <c r="BR84" s="338">
        <f t="shared" si="439"/>
        <v>8.2434689214509277E-2</v>
      </c>
      <c r="BS84" s="337">
        <f t="shared" ref="BS84:BU84" si="557">SUM(BS83,BS79,BS75,BS71)</f>
        <v>895631.86613200023</v>
      </c>
      <c r="BT84" s="180">
        <f t="shared" si="557"/>
        <v>895631.86613200023</v>
      </c>
      <c r="BU84" s="180">
        <f t="shared" si="557"/>
        <v>0</v>
      </c>
      <c r="BV84" s="338">
        <f t="shared" si="441"/>
        <v>0</v>
      </c>
      <c r="BW84" s="337">
        <f t="shared" ref="BW84:BY84" si="558">SUM(BW83,BW79,BW75,BW71)</f>
        <v>1537936.0429500001</v>
      </c>
      <c r="BX84" s="180">
        <f t="shared" si="558"/>
        <v>1537936.0429500001</v>
      </c>
      <c r="BY84" s="180">
        <f t="shared" si="558"/>
        <v>0</v>
      </c>
      <c r="BZ84" s="338">
        <f t="shared" si="443"/>
        <v>0</v>
      </c>
      <c r="CA84" s="337">
        <f t="shared" ref="CA84:CC84" si="559">SUM(CA83,CA79,CA75,CA71)</f>
        <v>15963265.156582003</v>
      </c>
      <c r="CB84" s="180">
        <f t="shared" si="559"/>
        <v>14846814.705082007</v>
      </c>
      <c r="CC84" s="180">
        <f t="shared" si="559"/>
        <v>1039856.4235</v>
      </c>
      <c r="CD84" s="338">
        <f t="shared" si="445"/>
        <v>6.5140584542081881E-2</v>
      </c>
    </row>
    <row r="85" spans="1:82">
      <c r="A85" t="s">
        <v>397</v>
      </c>
    </row>
    <row r="86" spans="1:82" ht="14.5" thickBot="1"/>
    <row r="87" spans="1:82" ht="19" thickBot="1">
      <c r="A87" s="476" t="s">
        <v>392</v>
      </c>
      <c r="B87" s="477"/>
      <c r="C87" s="473" t="s">
        <v>0</v>
      </c>
      <c r="D87" s="474"/>
      <c r="E87" s="474"/>
      <c r="F87" s="475"/>
      <c r="G87" s="473" t="s">
        <v>9</v>
      </c>
      <c r="H87" s="474"/>
      <c r="I87" s="474"/>
      <c r="J87" s="475"/>
      <c r="K87" s="473" t="s">
        <v>393</v>
      </c>
      <c r="L87" s="474"/>
      <c r="M87" s="474"/>
      <c r="N87" s="475"/>
      <c r="O87" s="473" t="s">
        <v>375</v>
      </c>
      <c r="P87" s="474"/>
      <c r="Q87" s="474"/>
      <c r="R87" s="475"/>
      <c r="S87" s="473" t="s">
        <v>377</v>
      </c>
      <c r="T87" s="474"/>
      <c r="U87" s="474"/>
      <c r="V87" s="475"/>
      <c r="W87" s="473" t="s">
        <v>376</v>
      </c>
      <c r="X87" s="474"/>
      <c r="Y87" s="474"/>
      <c r="Z87" s="475"/>
      <c r="AC87" s="476" t="s">
        <v>394</v>
      </c>
      <c r="AD87" s="477"/>
      <c r="AE87" s="473" t="s">
        <v>0</v>
      </c>
      <c r="AF87" s="474"/>
      <c r="AG87" s="474"/>
      <c r="AH87" s="475"/>
      <c r="AI87" s="473" t="s">
        <v>9</v>
      </c>
      <c r="AJ87" s="474"/>
      <c r="AK87" s="474"/>
      <c r="AL87" s="475"/>
      <c r="AM87" s="473" t="s">
        <v>393</v>
      </c>
      <c r="AN87" s="474"/>
      <c r="AO87" s="474"/>
      <c r="AP87" s="475"/>
      <c r="AQ87" s="473" t="s">
        <v>375</v>
      </c>
      <c r="AR87" s="474"/>
      <c r="AS87" s="474"/>
      <c r="AT87" s="475"/>
      <c r="AU87" s="473" t="s">
        <v>377</v>
      </c>
      <c r="AV87" s="474"/>
      <c r="AW87" s="474"/>
      <c r="AX87" s="475"/>
      <c r="AY87" s="473" t="s">
        <v>376</v>
      </c>
      <c r="AZ87" s="474"/>
      <c r="BA87" s="474"/>
      <c r="BB87" s="475"/>
      <c r="BE87" s="476" t="s">
        <v>395</v>
      </c>
      <c r="BF87" s="477"/>
      <c r="BG87" s="473" t="s">
        <v>0</v>
      </c>
      <c r="BH87" s="474"/>
      <c r="BI87" s="474"/>
      <c r="BJ87" s="475"/>
      <c r="BK87" s="473" t="s">
        <v>9</v>
      </c>
      <c r="BL87" s="474"/>
      <c r="BM87" s="474"/>
      <c r="BN87" s="475"/>
      <c r="BO87" s="473" t="s">
        <v>393</v>
      </c>
      <c r="BP87" s="474"/>
      <c r="BQ87" s="474"/>
      <c r="BR87" s="475"/>
      <c r="BS87" s="473" t="s">
        <v>375</v>
      </c>
      <c r="BT87" s="474"/>
      <c r="BU87" s="474"/>
      <c r="BV87" s="475"/>
      <c r="BW87" s="473" t="s">
        <v>377</v>
      </c>
      <c r="BX87" s="474"/>
      <c r="BY87" s="474"/>
      <c r="BZ87" s="475"/>
      <c r="CA87" s="473" t="s">
        <v>376</v>
      </c>
      <c r="CB87" s="474"/>
      <c r="CC87" s="474"/>
      <c r="CD87" s="475"/>
    </row>
    <row r="88" spans="1:82" ht="75.5" thickBot="1">
      <c r="A88" s="478"/>
      <c r="B88" s="479"/>
      <c r="C88" s="307" t="s">
        <v>52</v>
      </c>
      <c r="D88" s="308" t="s">
        <v>53</v>
      </c>
      <c r="E88" s="308" t="s">
        <v>51</v>
      </c>
      <c r="F88" s="309" t="s">
        <v>51</v>
      </c>
      <c r="G88" s="307" t="s">
        <v>52</v>
      </c>
      <c r="H88" s="308" t="s">
        <v>53</v>
      </c>
      <c r="I88" s="308" t="s">
        <v>51</v>
      </c>
      <c r="J88" s="309" t="s">
        <v>51</v>
      </c>
      <c r="K88" s="307" t="s">
        <v>52</v>
      </c>
      <c r="L88" s="308" t="s">
        <v>53</v>
      </c>
      <c r="M88" s="308" t="s">
        <v>51</v>
      </c>
      <c r="N88" s="309" t="s">
        <v>51</v>
      </c>
      <c r="O88" s="307" t="s">
        <v>52</v>
      </c>
      <c r="P88" s="308" t="s">
        <v>53</v>
      </c>
      <c r="Q88" s="308" t="s">
        <v>51</v>
      </c>
      <c r="R88" s="309" t="s">
        <v>51</v>
      </c>
      <c r="S88" s="307" t="s">
        <v>52</v>
      </c>
      <c r="T88" s="308" t="s">
        <v>53</v>
      </c>
      <c r="U88" s="308" t="s">
        <v>51</v>
      </c>
      <c r="V88" s="309" t="s">
        <v>51</v>
      </c>
      <c r="W88" s="307" t="s">
        <v>52</v>
      </c>
      <c r="X88" s="308" t="s">
        <v>53</v>
      </c>
      <c r="Y88" s="308" t="s">
        <v>51</v>
      </c>
      <c r="Z88" s="309" t="s">
        <v>51</v>
      </c>
      <c r="AC88" s="478"/>
      <c r="AD88" s="479"/>
      <c r="AE88" s="307" t="s">
        <v>52</v>
      </c>
      <c r="AF88" s="308" t="s">
        <v>53</v>
      </c>
      <c r="AG88" s="308" t="s">
        <v>51</v>
      </c>
      <c r="AH88" s="309" t="s">
        <v>51</v>
      </c>
      <c r="AI88" s="307" t="s">
        <v>52</v>
      </c>
      <c r="AJ88" s="308" t="s">
        <v>53</v>
      </c>
      <c r="AK88" s="308" t="s">
        <v>51</v>
      </c>
      <c r="AL88" s="309" t="s">
        <v>51</v>
      </c>
      <c r="AM88" s="307" t="s">
        <v>52</v>
      </c>
      <c r="AN88" s="308" t="s">
        <v>53</v>
      </c>
      <c r="AO88" s="308" t="s">
        <v>51</v>
      </c>
      <c r="AP88" s="309" t="s">
        <v>51</v>
      </c>
      <c r="AQ88" s="307" t="s">
        <v>52</v>
      </c>
      <c r="AR88" s="308" t="s">
        <v>53</v>
      </c>
      <c r="AS88" s="308" t="s">
        <v>51</v>
      </c>
      <c r="AT88" s="309" t="s">
        <v>51</v>
      </c>
      <c r="AU88" s="307" t="s">
        <v>52</v>
      </c>
      <c r="AV88" s="308" t="s">
        <v>53</v>
      </c>
      <c r="AW88" s="308" t="s">
        <v>51</v>
      </c>
      <c r="AX88" s="309" t="s">
        <v>51</v>
      </c>
      <c r="AY88" s="307" t="s">
        <v>52</v>
      </c>
      <c r="AZ88" s="308" t="s">
        <v>53</v>
      </c>
      <c r="BA88" s="308" t="s">
        <v>51</v>
      </c>
      <c r="BB88" s="309" t="s">
        <v>51</v>
      </c>
      <c r="BE88" s="478"/>
      <c r="BF88" s="479"/>
      <c r="BG88" s="307" t="s">
        <v>52</v>
      </c>
      <c r="BH88" s="308" t="s">
        <v>53</v>
      </c>
      <c r="BI88" s="308" t="s">
        <v>51</v>
      </c>
      <c r="BJ88" s="309" t="s">
        <v>51</v>
      </c>
      <c r="BK88" s="307" t="s">
        <v>52</v>
      </c>
      <c r="BL88" s="308" t="s">
        <v>53</v>
      </c>
      <c r="BM88" s="308" t="s">
        <v>51</v>
      </c>
      <c r="BN88" s="309" t="s">
        <v>51</v>
      </c>
      <c r="BO88" s="307" t="s">
        <v>52</v>
      </c>
      <c r="BP88" s="308" t="s">
        <v>53</v>
      </c>
      <c r="BQ88" s="308" t="s">
        <v>51</v>
      </c>
      <c r="BR88" s="309" t="s">
        <v>51</v>
      </c>
      <c r="BS88" s="307" t="s">
        <v>52</v>
      </c>
      <c r="BT88" s="308" t="s">
        <v>53</v>
      </c>
      <c r="BU88" s="308" t="s">
        <v>51</v>
      </c>
      <c r="BV88" s="309" t="s">
        <v>51</v>
      </c>
      <c r="BW88" s="307" t="s">
        <v>52</v>
      </c>
      <c r="BX88" s="308" t="s">
        <v>53</v>
      </c>
      <c r="BY88" s="308" t="s">
        <v>51</v>
      </c>
      <c r="BZ88" s="309" t="s">
        <v>51</v>
      </c>
      <c r="CA88" s="307" t="s">
        <v>52</v>
      </c>
      <c r="CB88" s="308" t="s">
        <v>53</v>
      </c>
      <c r="CC88" s="308" t="s">
        <v>51</v>
      </c>
      <c r="CD88" s="309" t="s">
        <v>51</v>
      </c>
    </row>
    <row r="89" spans="1:82">
      <c r="A89" s="447">
        <v>2020</v>
      </c>
      <c r="B89" s="134" t="s">
        <v>13</v>
      </c>
      <c r="C89" s="142">
        <v>1236846.5829999996</v>
      </c>
      <c r="D89" s="143">
        <v>1118200.3900000008</v>
      </c>
      <c r="E89" s="143">
        <v>111734.71499999997</v>
      </c>
      <c r="F89" s="310">
        <f t="shared" ref="F89:F105" si="560">IF(AND(ISNUMBER(C89),ISNUMBER(E89)), IF(C89=0, 0, E89/C89), "")</f>
        <v>9.0338378692840685E-2</v>
      </c>
      <c r="G89" s="142">
        <v>0</v>
      </c>
      <c r="H89" s="143">
        <v>0</v>
      </c>
      <c r="I89" s="143">
        <v>0</v>
      </c>
      <c r="J89" s="310">
        <f t="shared" ref="J89:J105" si="561">IF(AND(ISNUMBER(G89),ISNUMBER(I89)), IF(G89=0, 0, I89/G89), "")</f>
        <v>0</v>
      </c>
      <c r="K89" s="142">
        <v>28315.0625</v>
      </c>
      <c r="L89" s="143">
        <v>24261.69</v>
      </c>
      <c r="M89" s="143">
        <v>4305.2195000000002</v>
      </c>
      <c r="N89" s="310">
        <f t="shared" ref="N89:N105" si="562">IF(AND(ISNUMBER(K89),ISNUMBER(M89)), IF(K89=0, 0, M89/K89), "")</f>
        <v>0.1520469714661587</v>
      </c>
      <c r="O89" s="142">
        <v>103913.28079174993</v>
      </c>
      <c r="P89" s="143">
        <v>103913.28079174993</v>
      </c>
      <c r="Q89" s="143">
        <v>0</v>
      </c>
      <c r="R89" s="310">
        <f t="shared" ref="R89:R105" si="563">IF(AND(ISNUMBER(O89),ISNUMBER(Q89)), IF(O89=0, 0, Q89/O89), "")</f>
        <v>0</v>
      </c>
      <c r="S89" s="142">
        <v>130556.52945350006</v>
      </c>
      <c r="T89" s="143">
        <v>130556.52945350006</v>
      </c>
      <c r="U89" s="143">
        <v>0</v>
      </c>
      <c r="V89" s="310">
        <f t="shared" ref="V89:V105" si="564">IF(AND(ISNUMBER(S89),ISNUMBER(U89)), IF(S89=0, 0, U89/S89), "")</f>
        <v>0</v>
      </c>
      <c r="W89" s="313">
        <f t="shared" ref="W89:Y91" si="565">IF(COUNT(C89,G89,K89,O89,S89)&lt;5,"",SUM(C89,G89,K89,O89,S89))</f>
        <v>1499631.4557452495</v>
      </c>
      <c r="X89" s="146">
        <f t="shared" si="565"/>
        <v>1376931.8902452509</v>
      </c>
      <c r="Y89" s="146">
        <f t="shared" si="565"/>
        <v>116039.93449999997</v>
      </c>
      <c r="Z89" s="310">
        <f t="shared" ref="Z89:Z105" si="566">IF(AND(ISNUMBER(W89),ISNUMBER(Y89)), IF(W89=0, 0, Y89/W89), "")</f>
        <v>7.7378968049408733E-2</v>
      </c>
      <c r="AC89" s="447">
        <v>2020</v>
      </c>
      <c r="AD89" s="134" t="s">
        <v>13</v>
      </c>
      <c r="AE89" s="142">
        <v>389146.81300000055</v>
      </c>
      <c r="AF89" s="143">
        <v>338733.92100000021</v>
      </c>
      <c r="AG89" s="143">
        <v>47899.011999999988</v>
      </c>
      <c r="AH89" s="310">
        <f t="shared" ref="AH89:AH105" si="567">IF(AND(ISNUMBER(AE89),ISNUMBER(AG89)), IF(AE89=0, 0, AG89/AE89), "")</f>
        <v>0.12308725241956413</v>
      </c>
      <c r="AI89" s="142">
        <v>2820.8259999999996</v>
      </c>
      <c r="AJ89" s="143">
        <v>2754.1389999999997</v>
      </c>
      <c r="AK89" s="143">
        <v>41.84</v>
      </c>
      <c r="AL89" s="310">
        <f t="shared" ref="AL89:AL105" si="568">IF(AND(ISNUMBER(AI89),ISNUMBER(AK89)), IF(AI89=0, 0, AK89/AI89), "")</f>
        <v>1.4832534867446632E-2</v>
      </c>
      <c r="AM89" s="142">
        <v>0</v>
      </c>
      <c r="AN89" s="143">
        <v>0</v>
      </c>
      <c r="AO89" s="143">
        <v>0</v>
      </c>
      <c r="AP89" s="310">
        <f t="shared" ref="AP89:AP105" si="569">IF(AND(ISNUMBER(AM89),ISNUMBER(AO89)), IF(AM89=0, 0, AO89/AM89), "")</f>
        <v>0</v>
      </c>
      <c r="AQ89" s="142">
        <v>2027.9</v>
      </c>
      <c r="AR89" s="143">
        <v>2027.9</v>
      </c>
      <c r="AS89" s="143">
        <v>0</v>
      </c>
      <c r="AT89" s="310">
        <f t="shared" ref="AT89:AT105" si="570">IF(AND(ISNUMBER(AQ89),ISNUMBER(AS89)), IF(AQ89=0, 0, AS89/AQ89), "")</f>
        <v>0</v>
      </c>
      <c r="AU89" s="142">
        <v>23050.3</v>
      </c>
      <c r="AV89" s="143">
        <v>23050.3</v>
      </c>
      <c r="AW89" s="143">
        <v>0</v>
      </c>
      <c r="AX89" s="310">
        <f t="shared" ref="AX89:AX105" si="571">IF(AND(ISNUMBER(AU89),ISNUMBER(AW89)), IF(AU89=0, 0, AW89/AU89), "")</f>
        <v>0</v>
      </c>
      <c r="AY89" s="313">
        <f t="shared" ref="AY89:BA91" si="572">IF(COUNT(AE89,AI89,AM89,AQ89,AU89)&lt;5,"",SUM(AE89,AI89,AM89,AQ89,AU89))</f>
        <v>417045.83900000056</v>
      </c>
      <c r="AZ89" s="146">
        <f t="shared" si="572"/>
        <v>366566.26000000024</v>
      </c>
      <c r="BA89" s="146">
        <f t="shared" si="572"/>
        <v>47940.851999999984</v>
      </c>
      <c r="BB89" s="310">
        <f t="shared" ref="BB89:BB105" si="573">IF(AND(ISNUMBER(AY89),ISNUMBER(BA89)), IF(AY89=0, 0, BA89/AY89), "")</f>
        <v>0.11495343561022778</v>
      </c>
      <c r="BE89" s="447">
        <v>2020</v>
      </c>
      <c r="BF89" s="134" t="s">
        <v>13</v>
      </c>
      <c r="BG89" s="314">
        <f t="shared" ref="BG89:BI91" si="574">IF(COUNT(C89, AE89)&lt;2, "", C89+AE89)</f>
        <v>1625993.3960000002</v>
      </c>
      <c r="BH89" s="315">
        <f t="shared" si="574"/>
        <v>1456934.3110000012</v>
      </c>
      <c r="BI89" s="315">
        <f t="shared" si="574"/>
        <v>159633.72699999996</v>
      </c>
      <c r="BJ89" s="310">
        <f t="shared" ref="BJ89:BJ105" si="575">IF(AND(ISNUMBER(BG89),ISNUMBER(BI89)), IF(BG89=0, 0, BI89/BG89), "")</f>
        <v>9.8176122604620927E-2</v>
      </c>
      <c r="BK89" s="314">
        <f t="shared" ref="BK89:BM91" si="576">IF(COUNT(G89, AI89)&lt;2, "", G89+AI89)</f>
        <v>2820.8259999999996</v>
      </c>
      <c r="BL89" s="315">
        <f t="shared" si="576"/>
        <v>2754.1389999999997</v>
      </c>
      <c r="BM89" s="315">
        <f t="shared" si="576"/>
        <v>41.84</v>
      </c>
      <c r="BN89" s="310">
        <f t="shared" ref="BN89:BN105" si="577">IF(AND(ISNUMBER(BK89),ISNUMBER(BM89)), IF(BK89=0, 0, BM89/BK89), "")</f>
        <v>1.4832534867446632E-2</v>
      </c>
      <c r="BO89" s="314">
        <f t="shared" ref="BO89:BQ91" si="578">IF(COUNT(K89, AM89)&lt;2, "", K89+AM89)</f>
        <v>28315.0625</v>
      </c>
      <c r="BP89" s="315">
        <f t="shared" si="578"/>
        <v>24261.69</v>
      </c>
      <c r="BQ89" s="315">
        <f t="shared" si="578"/>
        <v>4305.2195000000002</v>
      </c>
      <c r="BR89" s="310">
        <f t="shared" ref="BR89:BR105" si="579">IF(AND(ISNUMBER(BO89),ISNUMBER(BQ89)), IF(BO89=0, 0, BQ89/BO89), "")</f>
        <v>0.1520469714661587</v>
      </c>
      <c r="BS89" s="314">
        <f t="shared" ref="BS89:BU91" si="580">IF(COUNT(O89, AQ89)&lt;2, "", O89+AQ89)</f>
        <v>105941.18079174992</v>
      </c>
      <c r="BT89" s="315">
        <f t="shared" si="580"/>
        <v>105941.18079174992</v>
      </c>
      <c r="BU89" s="315">
        <f t="shared" si="580"/>
        <v>0</v>
      </c>
      <c r="BV89" s="310">
        <f t="shared" ref="BV89:BV105" si="581">IF(AND(ISNUMBER(BS89),ISNUMBER(BU89)), IF(BS89=0, 0, BU89/BS89), "")</f>
        <v>0</v>
      </c>
      <c r="BW89" s="314">
        <f t="shared" ref="BW89:BY91" si="582">IF(COUNT(S89, AU89)&lt;2, "", S89+AU89)</f>
        <v>153606.82945350005</v>
      </c>
      <c r="BX89" s="315">
        <f t="shared" si="582"/>
        <v>153606.82945350005</v>
      </c>
      <c r="BY89" s="315">
        <f t="shared" si="582"/>
        <v>0</v>
      </c>
      <c r="BZ89" s="310">
        <f t="shared" ref="BZ89:BZ105" si="583">IF(AND(ISNUMBER(BW89),ISNUMBER(BY89)), IF(BW89=0, 0, BY89/BW89), "")</f>
        <v>0</v>
      </c>
      <c r="CA89" s="313">
        <f t="shared" ref="CA89:CC91" si="584">IF(COUNT(BG89,BK89,BO89,BS89,BW89)&lt;5,"",SUM(BG89,BK89,BO89,BS89,BW89))</f>
        <v>1916677.2947452499</v>
      </c>
      <c r="CB89" s="146">
        <f t="shared" si="584"/>
        <v>1743498.1502452509</v>
      </c>
      <c r="CC89" s="146">
        <f t="shared" si="584"/>
        <v>163980.78649999996</v>
      </c>
      <c r="CD89" s="310">
        <f t="shared" ref="CD89:CD105" si="585">IF(AND(ISNUMBER(CA89),ISNUMBER(CC89)), IF(CA89=0, 0, CC89/CA89), "")</f>
        <v>8.5554718548379857E-2</v>
      </c>
    </row>
    <row r="90" spans="1:82">
      <c r="A90" s="448"/>
      <c r="B90" s="130" t="s">
        <v>14</v>
      </c>
      <c r="C90" s="149">
        <v>1689098.9039999973</v>
      </c>
      <c r="D90" s="150">
        <v>1468638.956</v>
      </c>
      <c r="E90" s="150">
        <v>208466.88799999986</v>
      </c>
      <c r="F90" s="316">
        <f t="shared" si="560"/>
        <v>0.12341899429709191</v>
      </c>
      <c r="G90" s="149">
        <v>0</v>
      </c>
      <c r="H90" s="150">
        <v>0</v>
      </c>
      <c r="I90" s="150">
        <v>0</v>
      </c>
      <c r="J90" s="316">
        <f t="shared" si="561"/>
        <v>0</v>
      </c>
      <c r="K90" s="149">
        <v>26951.406500000001</v>
      </c>
      <c r="L90" s="150">
        <v>22395.571</v>
      </c>
      <c r="M90" s="150">
        <v>4535.6584999999995</v>
      </c>
      <c r="N90" s="316">
        <f t="shared" si="562"/>
        <v>0.16829023375830124</v>
      </c>
      <c r="O90" s="149">
        <v>115074.45042824998</v>
      </c>
      <c r="P90" s="150">
        <v>115074.45042824998</v>
      </c>
      <c r="Q90" s="150">
        <v>0</v>
      </c>
      <c r="R90" s="316">
        <f t="shared" si="563"/>
        <v>0</v>
      </c>
      <c r="S90" s="149">
        <v>108288.34871325003</v>
      </c>
      <c r="T90" s="150">
        <v>108288.34871325003</v>
      </c>
      <c r="U90" s="150">
        <v>0</v>
      </c>
      <c r="V90" s="316">
        <f t="shared" si="564"/>
        <v>0</v>
      </c>
      <c r="W90" s="319">
        <f t="shared" si="565"/>
        <v>1939413.1096414975</v>
      </c>
      <c r="X90" s="153">
        <f t="shared" si="565"/>
        <v>1714397.3261415001</v>
      </c>
      <c r="Y90" s="153">
        <f t="shared" si="565"/>
        <v>213002.54649999985</v>
      </c>
      <c r="Z90" s="316">
        <f t="shared" si="566"/>
        <v>0.10982835242326149</v>
      </c>
      <c r="AC90" s="448"/>
      <c r="AD90" s="130" t="s">
        <v>14</v>
      </c>
      <c r="AE90" s="149">
        <v>438469.59499999986</v>
      </c>
      <c r="AF90" s="150">
        <v>358761.22699999972</v>
      </c>
      <c r="AG90" s="150">
        <v>76509.69799999996</v>
      </c>
      <c r="AH90" s="316">
        <f t="shared" si="567"/>
        <v>0.17449259623121641</v>
      </c>
      <c r="AI90" s="149">
        <v>6273.9659999999958</v>
      </c>
      <c r="AJ90" s="150">
        <v>5303.6059999999998</v>
      </c>
      <c r="AK90" s="150">
        <v>864.73800000000006</v>
      </c>
      <c r="AL90" s="316">
        <f t="shared" si="568"/>
        <v>0.13782956426604809</v>
      </c>
      <c r="AM90" s="149">
        <v>0</v>
      </c>
      <c r="AN90" s="150">
        <v>0</v>
      </c>
      <c r="AO90" s="150">
        <v>0</v>
      </c>
      <c r="AP90" s="316">
        <f t="shared" si="569"/>
        <v>0</v>
      </c>
      <c r="AQ90" s="149">
        <v>2429.3586209999999</v>
      </c>
      <c r="AR90" s="150">
        <v>2429.3586209999999</v>
      </c>
      <c r="AS90" s="150">
        <v>0</v>
      </c>
      <c r="AT90" s="316">
        <f t="shared" si="570"/>
        <v>0</v>
      </c>
      <c r="AU90" s="149">
        <v>26444.2</v>
      </c>
      <c r="AV90" s="150">
        <v>26444.2</v>
      </c>
      <c r="AW90" s="150">
        <v>0</v>
      </c>
      <c r="AX90" s="316">
        <f t="shared" si="571"/>
        <v>0</v>
      </c>
      <c r="AY90" s="319">
        <f t="shared" si="572"/>
        <v>473617.1196209999</v>
      </c>
      <c r="AZ90" s="153">
        <f t="shared" si="572"/>
        <v>392938.39162099978</v>
      </c>
      <c r="BA90" s="153">
        <f t="shared" si="572"/>
        <v>77374.435999999958</v>
      </c>
      <c r="BB90" s="316">
        <f t="shared" si="573"/>
        <v>0.16336917056950326</v>
      </c>
      <c r="BE90" s="448"/>
      <c r="BF90" s="130" t="s">
        <v>14</v>
      </c>
      <c r="BG90" s="320">
        <f t="shared" si="574"/>
        <v>2127568.498999997</v>
      </c>
      <c r="BH90" s="321">
        <f t="shared" si="574"/>
        <v>1827400.1829999997</v>
      </c>
      <c r="BI90" s="321">
        <f t="shared" si="574"/>
        <v>284976.58599999984</v>
      </c>
      <c r="BJ90" s="316">
        <f t="shared" si="575"/>
        <v>0.13394472898707843</v>
      </c>
      <c r="BK90" s="320">
        <f t="shared" si="576"/>
        <v>6273.9659999999958</v>
      </c>
      <c r="BL90" s="321">
        <f t="shared" si="576"/>
        <v>5303.6059999999998</v>
      </c>
      <c r="BM90" s="321">
        <f t="shared" si="576"/>
        <v>864.73800000000006</v>
      </c>
      <c r="BN90" s="316">
        <f t="shared" si="577"/>
        <v>0.13782956426604809</v>
      </c>
      <c r="BO90" s="320">
        <f t="shared" si="578"/>
        <v>26951.406500000001</v>
      </c>
      <c r="BP90" s="321">
        <f t="shared" si="578"/>
        <v>22395.571</v>
      </c>
      <c r="BQ90" s="321">
        <f t="shared" si="578"/>
        <v>4535.6584999999995</v>
      </c>
      <c r="BR90" s="316">
        <f t="shared" si="579"/>
        <v>0.16829023375830124</v>
      </c>
      <c r="BS90" s="320">
        <f t="shared" si="580"/>
        <v>117503.80904924999</v>
      </c>
      <c r="BT90" s="321">
        <f t="shared" si="580"/>
        <v>117503.80904924999</v>
      </c>
      <c r="BU90" s="321">
        <f t="shared" si="580"/>
        <v>0</v>
      </c>
      <c r="BV90" s="316">
        <f t="shared" si="581"/>
        <v>0</v>
      </c>
      <c r="BW90" s="320">
        <f t="shared" si="582"/>
        <v>134732.54871325003</v>
      </c>
      <c r="BX90" s="321">
        <f t="shared" si="582"/>
        <v>134732.54871325003</v>
      </c>
      <c r="BY90" s="321">
        <f t="shared" si="582"/>
        <v>0</v>
      </c>
      <c r="BZ90" s="316">
        <f t="shared" si="583"/>
        <v>0</v>
      </c>
      <c r="CA90" s="319">
        <f t="shared" si="584"/>
        <v>2413030.2292624973</v>
      </c>
      <c r="CB90" s="153">
        <f t="shared" si="584"/>
        <v>2107335.7177624996</v>
      </c>
      <c r="CC90" s="153">
        <f t="shared" si="584"/>
        <v>290376.98249999987</v>
      </c>
      <c r="CD90" s="316">
        <f t="shared" si="585"/>
        <v>0.12033706788196714</v>
      </c>
    </row>
    <row r="91" spans="1:82">
      <c r="A91" s="448"/>
      <c r="B91" s="131" t="s">
        <v>15</v>
      </c>
      <c r="C91" s="156">
        <v>1267773.9170000004</v>
      </c>
      <c r="D91" s="157">
        <v>1125646.8149999974</v>
      </c>
      <c r="E91" s="157">
        <v>135452.36000000007</v>
      </c>
      <c r="F91" s="322">
        <f t="shared" si="560"/>
        <v>0.10684267769171972</v>
      </c>
      <c r="G91" s="156">
        <v>0</v>
      </c>
      <c r="H91" s="157">
        <v>0</v>
      </c>
      <c r="I91" s="157">
        <v>0</v>
      </c>
      <c r="J91" s="322">
        <f t="shared" si="561"/>
        <v>0</v>
      </c>
      <c r="K91" s="156">
        <v>28923.156500000001</v>
      </c>
      <c r="L91" s="157">
        <v>25388.666000000001</v>
      </c>
      <c r="M91" s="157">
        <v>3740.8694999999998</v>
      </c>
      <c r="N91" s="322">
        <f t="shared" si="562"/>
        <v>0.12933821728620801</v>
      </c>
      <c r="O91" s="156">
        <v>124904.99524499987</v>
      </c>
      <c r="P91" s="157">
        <v>124904.99524499987</v>
      </c>
      <c r="Q91" s="157">
        <v>0</v>
      </c>
      <c r="R91" s="322">
        <f t="shared" si="563"/>
        <v>0</v>
      </c>
      <c r="S91" s="156">
        <v>107022.73135275005</v>
      </c>
      <c r="T91" s="157">
        <v>107022.73135275005</v>
      </c>
      <c r="U91" s="157">
        <v>0</v>
      </c>
      <c r="V91" s="322">
        <f t="shared" si="564"/>
        <v>0</v>
      </c>
      <c r="W91" s="325">
        <f t="shared" si="565"/>
        <v>1528624.8000977503</v>
      </c>
      <c r="X91" s="160">
        <f t="shared" si="565"/>
        <v>1382963.2075977472</v>
      </c>
      <c r="Y91" s="160">
        <f t="shared" si="565"/>
        <v>139193.22950000007</v>
      </c>
      <c r="Z91" s="322">
        <f t="shared" si="566"/>
        <v>9.1057811891511339E-2</v>
      </c>
      <c r="AC91" s="448"/>
      <c r="AD91" s="131" t="s">
        <v>15</v>
      </c>
      <c r="AE91" s="156">
        <v>315301.47399999911</v>
      </c>
      <c r="AF91" s="157">
        <v>266997.38499999995</v>
      </c>
      <c r="AG91" s="157">
        <v>45787.541000000034</v>
      </c>
      <c r="AH91" s="322">
        <f t="shared" si="567"/>
        <v>0.14521829035280742</v>
      </c>
      <c r="AI91" s="156">
        <v>12692.307000000003</v>
      </c>
      <c r="AJ91" s="157">
        <v>11613.628000000004</v>
      </c>
      <c r="AK91" s="157">
        <v>1018.4159999999999</v>
      </c>
      <c r="AL91" s="322">
        <f t="shared" si="568"/>
        <v>8.0238840740300382E-2</v>
      </c>
      <c r="AM91" s="156">
        <v>0</v>
      </c>
      <c r="AN91" s="157">
        <v>0</v>
      </c>
      <c r="AO91" s="157">
        <v>0</v>
      </c>
      <c r="AP91" s="322">
        <f t="shared" si="569"/>
        <v>0</v>
      </c>
      <c r="AQ91" s="156">
        <v>2124.9558010000005</v>
      </c>
      <c r="AR91" s="157">
        <v>2124.9558010000005</v>
      </c>
      <c r="AS91" s="157">
        <v>0</v>
      </c>
      <c r="AT91" s="322">
        <f t="shared" si="570"/>
        <v>0</v>
      </c>
      <c r="AU91" s="156">
        <v>31772.2</v>
      </c>
      <c r="AV91" s="157">
        <v>31772.2</v>
      </c>
      <c r="AW91" s="157">
        <v>0</v>
      </c>
      <c r="AX91" s="322">
        <f t="shared" si="571"/>
        <v>0</v>
      </c>
      <c r="AY91" s="325">
        <f t="shared" si="572"/>
        <v>361890.93680099916</v>
      </c>
      <c r="AZ91" s="160">
        <f t="shared" si="572"/>
        <v>312508.16880099999</v>
      </c>
      <c r="BA91" s="160">
        <f t="shared" si="572"/>
        <v>46805.957000000031</v>
      </c>
      <c r="BB91" s="322">
        <f t="shared" si="573"/>
        <v>0.12933719040810973</v>
      </c>
      <c r="BE91" s="448"/>
      <c r="BF91" s="131" t="s">
        <v>15</v>
      </c>
      <c r="BG91" s="326">
        <f t="shared" si="574"/>
        <v>1583075.3909999994</v>
      </c>
      <c r="BH91" s="327">
        <f t="shared" si="574"/>
        <v>1392644.1999999974</v>
      </c>
      <c r="BI91" s="327">
        <f t="shared" si="574"/>
        <v>181239.9010000001</v>
      </c>
      <c r="BJ91" s="322">
        <f t="shared" si="575"/>
        <v>0.11448595691043761</v>
      </c>
      <c r="BK91" s="326">
        <f t="shared" si="576"/>
        <v>12692.307000000003</v>
      </c>
      <c r="BL91" s="327">
        <f t="shared" si="576"/>
        <v>11613.628000000004</v>
      </c>
      <c r="BM91" s="327">
        <f t="shared" si="576"/>
        <v>1018.4159999999999</v>
      </c>
      <c r="BN91" s="322">
        <f t="shared" si="577"/>
        <v>8.0238840740300382E-2</v>
      </c>
      <c r="BO91" s="326">
        <f t="shared" si="578"/>
        <v>28923.156500000001</v>
      </c>
      <c r="BP91" s="327">
        <f t="shared" si="578"/>
        <v>25388.666000000001</v>
      </c>
      <c r="BQ91" s="327">
        <f t="shared" si="578"/>
        <v>3740.8694999999998</v>
      </c>
      <c r="BR91" s="322">
        <f t="shared" si="579"/>
        <v>0.12933821728620801</v>
      </c>
      <c r="BS91" s="326">
        <f t="shared" si="580"/>
        <v>127029.95104599987</v>
      </c>
      <c r="BT91" s="327">
        <f t="shared" si="580"/>
        <v>127029.95104599987</v>
      </c>
      <c r="BU91" s="327">
        <f t="shared" si="580"/>
        <v>0</v>
      </c>
      <c r="BV91" s="322">
        <f t="shared" si="581"/>
        <v>0</v>
      </c>
      <c r="BW91" s="326">
        <f t="shared" si="582"/>
        <v>138794.93135275005</v>
      </c>
      <c r="BX91" s="327">
        <f t="shared" si="582"/>
        <v>138794.93135275005</v>
      </c>
      <c r="BY91" s="327">
        <f t="shared" si="582"/>
        <v>0</v>
      </c>
      <c r="BZ91" s="322">
        <f t="shared" si="583"/>
        <v>0</v>
      </c>
      <c r="CA91" s="325">
        <f t="shared" si="584"/>
        <v>1890515.7368987491</v>
      </c>
      <c r="CB91" s="160">
        <f t="shared" si="584"/>
        <v>1695471.3763987473</v>
      </c>
      <c r="CC91" s="160">
        <f t="shared" si="584"/>
        <v>185999.1865000001</v>
      </c>
      <c r="CD91" s="322">
        <f t="shared" si="585"/>
        <v>9.8385420903778331E-2</v>
      </c>
    </row>
    <row r="92" spans="1:82">
      <c r="A92" s="448"/>
      <c r="B92" s="132" t="s">
        <v>16</v>
      </c>
      <c r="C92" s="328">
        <f t="shared" ref="C92:E92" si="586">IF(COUNT(C89:C91)=0,"",SUM(C89:C91))</f>
        <v>4193719.4039999973</v>
      </c>
      <c r="D92" s="167">
        <f t="shared" si="586"/>
        <v>3712486.1609999985</v>
      </c>
      <c r="E92" s="167">
        <f t="shared" si="586"/>
        <v>455653.96299999987</v>
      </c>
      <c r="F92" s="329">
        <f t="shared" si="560"/>
        <v>0.10865151411069469</v>
      </c>
      <c r="G92" s="328">
        <f t="shared" ref="G92:I92" si="587">IF(COUNT(G89:G91)=0,"",SUM(G89:G91))</f>
        <v>0</v>
      </c>
      <c r="H92" s="167">
        <f t="shared" si="587"/>
        <v>0</v>
      </c>
      <c r="I92" s="167">
        <f t="shared" si="587"/>
        <v>0</v>
      </c>
      <c r="J92" s="329">
        <f t="shared" si="561"/>
        <v>0</v>
      </c>
      <c r="K92" s="328">
        <f t="shared" ref="K92:M92" si="588">IF(COUNT(K89:K91)=0,"",SUM(K89:K91))</f>
        <v>84189.625499999995</v>
      </c>
      <c r="L92" s="167">
        <f t="shared" si="588"/>
        <v>72045.926999999996</v>
      </c>
      <c r="M92" s="167">
        <f t="shared" si="588"/>
        <v>12581.747500000001</v>
      </c>
      <c r="N92" s="329">
        <f t="shared" si="562"/>
        <v>0.14944534347643584</v>
      </c>
      <c r="O92" s="328">
        <f t="shared" ref="O92:Q92" si="589">IF(COUNT(O89:O91)=0,"",SUM(O89:O91))</f>
        <v>343892.72646499978</v>
      </c>
      <c r="P92" s="167">
        <f t="shared" si="589"/>
        <v>343892.72646499978</v>
      </c>
      <c r="Q92" s="167">
        <f t="shared" si="589"/>
        <v>0</v>
      </c>
      <c r="R92" s="329">
        <f t="shared" si="563"/>
        <v>0</v>
      </c>
      <c r="S92" s="328">
        <f t="shared" ref="S92:U92" si="590">IF(COUNT(S89:S91)=0,"",SUM(S89:S91))</f>
        <v>345867.60951950011</v>
      </c>
      <c r="T92" s="167">
        <f t="shared" si="590"/>
        <v>345867.60951950011</v>
      </c>
      <c r="U92" s="167">
        <f t="shared" si="590"/>
        <v>0</v>
      </c>
      <c r="V92" s="329">
        <f t="shared" si="564"/>
        <v>0</v>
      </c>
      <c r="W92" s="330">
        <f t="shared" ref="W92:Y92" si="591">IF(COUNT(W89:W91)=0,"",SUM(W89:W91))</f>
        <v>4967669.3654844975</v>
      </c>
      <c r="X92" s="166">
        <f t="shared" si="591"/>
        <v>4474292.4239844987</v>
      </c>
      <c r="Y92" s="166">
        <f t="shared" si="591"/>
        <v>468235.71049999987</v>
      </c>
      <c r="Z92" s="329">
        <f t="shared" si="566"/>
        <v>9.4256617349237126E-2</v>
      </c>
      <c r="AC92" s="448"/>
      <c r="AD92" s="132" t="s">
        <v>16</v>
      </c>
      <c r="AE92" s="328">
        <f t="shared" ref="AE92:AG92" si="592">IF(COUNT(AE89:AE91)=0,"",SUM(AE89:AE91))</f>
        <v>1142917.8819999995</v>
      </c>
      <c r="AF92" s="167">
        <f t="shared" si="592"/>
        <v>964492.53299999982</v>
      </c>
      <c r="AG92" s="167">
        <f t="shared" si="592"/>
        <v>170196.25099999999</v>
      </c>
      <c r="AH92" s="329">
        <f t="shared" si="567"/>
        <v>0.14891380534021609</v>
      </c>
      <c r="AI92" s="328">
        <f t="shared" ref="AI92:AK92" si="593">IF(COUNT(AI89:AI91)=0,"",SUM(AI89:AI91))</f>
        <v>21787.098999999998</v>
      </c>
      <c r="AJ92" s="167">
        <f t="shared" si="593"/>
        <v>19671.373000000003</v>
      </c>
      <c r="AK92" s="167">
        <f t="shared" si="593"/>
        <v>1924.9940000000001</v>
      </c>
      <c r="AL92" s="329">
        <f t="shared" si="568"/>
        <v>8.8354764441103434E-2</v>
      </c>
      <c r="AM92" s="328">
        <f t="shared" ref="AM92:AO92" si="594">IF(COUNT(AM89:AM91)=0,"",SUM(AM89:AM91))</f>
        <v>0</v>
      </c>
      <c r="AN92" s="167">
        <f t="shared" si="594"/>
        <v>0</v>
      </c>
      <c r="AO92" s="167">
        <f t="shared" si="594"/>
        <v>0</v>
      </c>
      <c r="AP92" s="329">
        <f t="shared" si="569"/>
        <v>0</v>
      </c>
      <c r="AQ92" s="328">
        <f t="shared" ref="AQ92:AS92" si="595">IF(COUNT(AQ89:AQ91)=0,"",SUM(AQ89:AQ91))</f>
        <v>6582.2144220000009</v>
      </c>
      <c r="AR92" s="167">
        <f t="shared" si="595"/>
        <v>6582.2144220000009</v>
      </c>
      <c r="AS92" s="167">
        <f t="shared" si="595"/>
        <v>0</v>
      </c>
      <c r="AT92" s="329">
        <f t="shared" si="570"/>
        <v>0</v>
      </c>
      <c r="AU92" s="328">
        <f t="shared" ref="AU92:AW92" si="596">IF(COUNT(AU89:AU91)=0,"",SUM(AU89:AU91))</f>
        <v>81266.7</v>
      </c>
      <c r="AV92" s="167">
        <f t="shared" si="596"/>
        <v>81266.7</v>
      </c>
      <c r="AW92" s="167">
        <f t="shared" si="596"/>
        <v>0</v>
      </c>
      <c r="AX92" s="329">
        <f t="shared" si="571"/>
        <v>0</v>
      </c>
      <c r="AY92" s="330">
        <f t="shared" ref="AY92:BA92" si="597">IF(COUNT(AY89:AY91)=0,"",SUM(AY89:AY91))</f>
        <v>1252553.8954219995</v>
      </c>
      <c r="AZ92" s="166">
        <f t="shared" si="597"/>
        <v>1072012.820422</v>
      </c>
      <c r="BA92" s="166">
        <f t="shared" si="597"/>
        <v>172121.24499999997</v>
      </c>
      <c r="BB92" s="329">
        <f t="shared" si="573"/>
        <v>0.13741623863778762</v>
      </c>
      <c r="BE92" s="448"/>
      <c r="BF92" s="132" t="s">
        <v>16</v>
      </c>
      <c r="BG92" s="328">
        <f t="shared" ref="BG92:BI92" si="598">IF(COUNT(BG89:BG91)=0,"",SUM(BG89:BG91))</f>
        <v>5336637.2859999966</v>
      </c>
      <c r="BH92" s="167">
        <f t="shared" si="598"/>
        <v>4676978.6939999983</v>
      </c>
      <c r="BI92" s="167">
        <f t="shared" si="598"/>
        <v>625850.21399999992</v>
      </c>
      <c r="BJ92" s="329">
        <f t="shared" si="575"/>
        <v>0.11727426475879109</v>
      </c>
      <c r="BK92" s="328">
        <f t="shared" ref="BK92:BM92" si="599">IF(COUNT(BK89:BK91)=0,"",SUM(BK89:BK91))</f>
        <v>21787.098999999998</v>
      </c>
      <c r="BL92" s="167">
        <f t="shared" si="599"/>
        <v>19671.373000000003</v>
      </c>
      <c r="BM92" s="167">
        <f t="shared" si="599"/>
        <v>1924.9940000000001</v>
      </c>
      <c r="BN92" s="329">
        <f t="shared" si="577"/>
        <v>8.8354764441103434E-2</v>
      </c>
      <c r="BO92" s="328">
        <f t="shared" ref="BO92:BQ92" si="600">IF(COUNT(BO89:BO91)=0,"",SUM(BO89:BO91))</f>
        <v>84189.625499999995</v>
      </c>
      <c r="BP92" s="167">
        <f t="shared" si="600"/>
        <v>72045.926999999996</v>
      </c>
      <c r="BQ92" s="167">
        <f t="shared" si="600"/>
        <v>12581.747500000001</v>
      </c>
      <c r="BR92" s="329">
        <f t="shared" si="579"/>
        <v>0.14944534347643584</v>
      </c>
      <c r="BS92" s="328">
        <f t="shared" ref="BS92:BU92" si="601">IF(COUNT(BS89:BS91)=0,"",SUM(BS89:BS91))</f>
        <v>350474.94088699977</v>
      </c>
      <c r="BT92" s="167">
        <f t="shared" si="601"/>
        <v>350474.94088699977</v>
      </c>
      <c r="BU92" s="167">
        <f t="shared" si="601"/>
        <v>0</v>
      </c>
      <c r="BV92" s="329">
        <f t="shared" si="581"/>
        <v>0</v>
      </c>
      <c r="BW92" s="328">
        <f t="shared" ref="BW92:BY92" si="602">IF(COUNT(BW89:BW91)=0,"",SUM(BW89:BW91))</f>
        <v>427134.30951950012</v>
      </c>
      <c r="BX92" s="167">
        <f t="shared" si="602"/>
        <v>427134.30951950012</v>
      </c>
      <c r="BY92" s="167">
        <f t="shared" si="602"/>
        <v>0</v>
      </c>
      <c r="BZ92" s="329">
        <f t="shared" si="583"/>
        <v>0</v>
      </c>
      <c r="CA92" s="330">
        <f t="shared" ref="CA92:CC92" si="603">IF(COUNT(CA89:CA91)=0,"",SUM(CA89:CA91))</f>
        <v>6220223.2609064961</v>
      </c>
      <c r="CB92" s="166">
        <f t="shared" si="603"/>
        <v>5546305.2444064971</v>
      </c>
      <c r="CC92" s="166">
        <f t="shared" si="603"/>
        <v>640356.95549999992</v>
      </c>
      <c r="CD92" s="329">
        <f t="shared" si="585"/>
        <v>0.10294758381497039</v>
      </c>
    </row>
    <row r="93" spans="1:82">
      <c r="A93" s="448"/>
      <c r="B93" s="129" t="s">
        <v>17</v>
      </c>
      <c r="C93" s="170">
        <v>621936.38600000087</v>
      </c>
      <c r="D93" s="171">
        <v>562357.64300000167</v>
      </c>
      <c r="E93" s="171">
        <v>55767.882000000085</v>
      </c>
      <c r="F93" s="331">
        <f t="shared" si="560"/>
        <v>8.9668144934681476E-2</v>
      </c>
      <c r="G93" s="170">
        <v>0</v>
      </c>
      <c r="H93" s="171">
        <v>0</v>
      </c>
      <c r="I93" s="171">
        <v>0</v>
      </c>
      <c r="J93" s="331">
        <f t="shared" si="561"/>
        <v>0</v>
      </c>
      <c r="K93" s="170">
        <v>26942.531500000001</v>
      </c>
      <c r="L93" s="171">
        <v>24827.21</v>
      </c>
      <c r="M93" s="171">
        <v>2036.585</v>
      </c>
      <c r="N93" s="331">
        <f t="shared" si="562"/>
        <v>7.5589964513913629E-2</v>
      </c>
      <c r="O93" s="170">
        <v>33096.687141000009</v>
      </c>
      <c r="P93" s="171">
        <v>33096.687141000009</v>
      </c>
      <c r="Q93" s="171">
        <v>0</v>
      </c>
      <c r="R93" s="331">
        <f t="shared" si="563"/>
        <v>0</v>
      </c>
      <c r="S93" s="170">
        <v>61672.799155000037</v>
      </c>
      <c r="T93" s="171">
        <v>61672.799155000037</v>
      </c>
      <c r="U93" s="171">
        <v>0</v>
      </c>
      <c r="V93" s="331">
        <f t="shared" si="564"/>
        <v>0</v>
      </c>
      <c r="W93" s="334">
        <f t="shared" ref="W93:Y95" si="604">IF(COUNT(C93,G93,K93,O93,S93)&lt;5,"",SUM(C93,G93,K93,O93,S93))</f>
        <v>743648.40379600099</v>
      </c>
      <c r="X93" s="174">
        <f t="shared" si="604"/>
        <v>681954.33929600171</v>
      </c>
      <c r="Y93" s="174">
        <f t="shared" si="604"/>
        <v>57804.467000000084</v>
      </c>
      <c r="Z93" s="331">
        <f t="shared" si="566"/>
        <v>7.7730909802177311E-2</v>
      </c>
      <c r="AC93" s="448"/>
      <c r="AD93" s="129" t="s">
        <v>17</v>
      </c>
      <c r="AE93" s="170">
        <v>172898.53299999994</v>
      </c>
      <c r="AF93" s="171">
        <v>134036.0360000002</v>
      </c>
      <c r="AG93" s="171">
        <v>37694.548000000024</v>
      </c>
      <c r="AH93" s="331">
        <f t="shared" si="567"/>
        <v>0.21801542989378653</v>
      </c>
      <c r="AI93" s="170">
        <v>20372.816999999999</v>
      </c>
      <c r="AJ93" s="171">
        <v>18297.854999999996</v>
      </c>
      <c r="AK93" s="171">
        <v>2019.4520000000002</v>
      </c>
      <c r="AL93" s="331">
        <f t="shared" si="568"/>
        <v>9.9124828932591905E-2</v>
      </c>
      <c r="AM93" s="170">
        <v>0</v>
      </c>
      <c r="AN93" s="171">
        <v>0</v>
      </c>
      <c r="AO93" s="171">
        <v>0</v>
      </c>
      <c r="AP93" s="331">
        <f t="shared" si="569"/>
        <v>0</v>
      </c>
      <c r="AQ93" s="170">
        <v>266.89761299999998</v>
      </c>
      <c r="AR93" s="171">
        <v>266.89761299999998</v>
      </c>
      <c r="AS93" s="171">
        <v>0</v>
      </c>
      <c r="AT93" s="331">
        <f t="shared" si="570"/>
        <v>0</v>
      </c>
      <c r="AU93" s="170">
        <v>29099.5</v>
      </c>
      <c r="AV93" s="171">
        <v>29099.5</v>
      </c>
      <c r="AW93" s="171">
        <v>0</v>
      </c>
      <c r="AX93" s="331">
        <f t="shared" si="571"/>
        <v>0</v>
      </c>
      <c r="AY93" s="334">
        <f t="shared" ref="AY93:BA95" si="605">IF(COUNT(AE93,AI93,AM93,AQ93,AU93)&lt;5,"",SUM(AE93,AI93,AM93,AQ93,AU93))</f>
        <v>222637.74761299996</v>
      </c>
      <c r="AZ93" s="174">
        <f t="shared" si="605"/>
        <v>181700.28861300019</v>
      </c>
      <c r="BA93" s="174">
        <f t="shared" si="605"/>
        <v>39714.000000000022</v>
      </c>
      <c r="BB93" s="331">
        <f t="shared" si="573"/>
        <v>0.17837945463333055</v>
      </c>
      <c r="BE93" s="448"/>
      <c r="BF93" s="129" t="s">
        <v>17</v>
      </c>
      <c r="BG93" s="335">
        <f t="shared" ref="BG93:BI95" si="606">IF(COUNT(C93, AE93)&lt;2, "", C93+AE93)</f>
        <v>794834.91900000081</v>
      </c>
      <c r="BH93" s="336">
        <f t="shared" si="606"/>
        <v>696393.67900000187</v>
      </c>
      <c r="BI93" s="336">
        <f t="shared" si="606"/>
        <v>93462.430000000109</v>
      </c>
      <c r="BJ93" s="331">
        <f t="shared" si="575"/>
        <v>0.11758722190714424</v>
      </c>
      <c r="BK93" s="335">
        <f t="shared" ref="BK93:BM95" si="607">IF(COUNT(G93, AI93)&lt;2, "", G93+AI93)</f>
        <v>20372.816999999999</v>
      </c>
      <c r="BL93" s="336">
        <f t="shared" si="607"/>
        <v>18297.854999999996</v>
      </c>
      <c r="BM93" s="336">
        <f t="shared" si="607"/>
        <v>2019.4520000000002</v>
      </c>
      <c r="BN93" s="331">
        <f t="shared" si="577"/>
        <v>9.9124828932591905E-2</v>
      </c>
      <c r="BO93" s="335">
        <f t="shared" ref="BO93:BQ95" si="608">IF(COUNT(K93, AM93)&lt;2, "", K93+AM93)</f>
        <v>26942.531500000001</v>
      </c>
      <c r="BP93" s="336">
        <f t="shared" si="608"/>
        <v>24827.21</v>
      </c>
      <c r="BQ93" s="336">
        <f t="shared" si="608"/>
        <v>2036.585</v>
      </c>
      <c r="BR93" s="331">
        <f t="shared" si="579"/>
        <v>7.5589964513913629E-2</v>
      </c>
      <c r="BS93" s="335">
        <f t="shared" ref="BS93:BU95" si="609">IF(COUNT(O93, AQ93)&lt;2, "", O93+AQ93)</f>
        <v>33363.58475400001</v>
      </c>
      <c r="BT93" s="336">
        <f t="shared" si="609"/>
        <v>33363.58475400001</v>
      </c>
      <c r="BU93" s="336">
        <f t="shared" si="609"/>
        <v>0</v>
      </c>
      <c r="BV93" s="331">
        <f t="shared" si="581"/>
        <v>0</v>
      </c>
      <c r="BW93" s="335">
        <f t="shared" ref="BW93:BY95" si="610">IF(COUNT(S93, AU93)&lt;2, "", S93+AU93)</f>
        <v>90772.299155000044</v>
      </c>
      <c r="BX93" s="336">
        <f t="shared" si="610"/>
        <v>90772.299155000044</v>
      </c>
      <c r="BY93" s="336">
        <f t="shared" si="610"/>
        <v>0</v>
      </c>
      <c r="BZ93" s="331">
        <f t="shared" si="583"/>
        <v>0</v>
      </c>
      <c r="CA93" s="334">
        <f t="shared" ref="CA93:CC95" si="611">IF(COUNT(BG93,BK93,BO93,BS93,BW93)&lt;5,"",SUM(BG93,BK93,BO93,BS93,BW93))</f>
        <v>966286.15140900097</v>
      </c>
      <c r="CB93" s="174">
        <f t="shared" si="611"/>
        <v>863654.62790900178</v>
      </c>
      <c r="CC93" s="174">
        <f t="shared" si="611"/>
        <v>97518.467000000121</v>
      </c>
      <c r="CD93" s="331">
        <f t="shared" si="585"/>
        <v>0.10092089890536304</v>
      </c>
    </row>
    <row r="94" spans="1:82">
      <c r="A94" s="448"/>
      <c r="B94" s="130" t="s">
        <v>18</v>
      </c>
      <c r="C94" s="149">
        <v>865542.47500000137</v>
      </c>
      <c r="D94" s="150">
        <v>751719.0250000013</v>
      </c>
      <c r="E94" s="150">
        <v>109328.33699999998</v>
      </c>
      <c r="F94" s="316">
        <f t="shared" si="560"/>
        <v>0.12631192593985618</v>
      </c>
      <c r="G94" s="149">
        <v>0</v>
      </c>
      <c r="H94" s="150">
        <v>0</v>
      </c>
      <c r="I94" s="150">
        <v>0</v>
      </c>
      <c r="J94" s="316">
        <f t="shared" si="561"/>
        <v>0</v>
      </c>
      <c r="K94" s="149">
        <v>27311.506000000001</v>
      </c>
      <c r="L94" s="150">
        <v>23659.428500000002</v>
      </c>
      <c r="M94" s="150">
        <v>3355.1554999999998</v>
      </c>
      <c r="N94" s="316">
        <f t="shared" si="562"/>
        <v>0.12284769283685783</v>
      </c>
      <c r="O94" s="149">
        <v>9167.6131612499921</v>
      </c>
      <c r="P94" s="150">
        <v>9167.6131612499921</v>
      </c>
      <c r="Q94" s="150">
        <v>0</v>
      </c>
      <c r="R94" s="316">
        <f t="shared" si="563"/>
        <v>0</v>
      </c>
      <c r="S94" s="149">
        <v>47346.642522999988</v>
      </c>
      <c r="T94" s="150">
        <v>47346.642522999988</v>
      </c>
      <c r="U94" s="150">
        <v>0</v>
      </c>
      <c r="V94" s="316">
        <f t="shared" si="564"/>
        <v>0</v>
      </c>
      <c r="W94" s="319">
        <f t="shared" si="604"/>
        <v>949368.23668425146</v>
      </c>
      <c r="X94" s="153">
        <f t="shared" si="604"/>
        <v>831892.70918425138</v>
      </c>
      <c r="Y94" s="153">
        <f t="shared" si="604"/>
        <v>112683.49249999998</v>
      </c>
      <c r="Z94" s="316">
        <f t="shared" si="566"/>
        <v>0.11869313523017851</v>
      </c>
      <c r="AC94" s="448"/>
      <c r="AD94" s="130" t="s">
        <v>18</v>
      </c>
      <c r="AE94" s="149">
        <v>181949.92400000009</v>
      </c>
      <c r="AF94" s="150">
        <v>145110.19199999986</v>
      </c>
      <c r="AG94" s="150">
        <v>36036.231000000051</v>
      </c>
      <c r="AH94" s="316">
        <f t="shared" si="567"/>
        <v>0.19805576285923612</v>
      </c>
      <c r="AI94" s="149">
        <v>21619.550999999992</v>
      </c>
      <c r="AJ94" s="150">
        <v>20077.990999999984</v>
      </c>
      <c r="AK94" s="150">
        <v>1452.8099999999997</v>
      </c>
      <c r="AL94" s="316">
        <f t="shared" si="568"/>
        <v>6.7198897886454736E-2</v>
      </c>
      <c r="AM94" s="149">
        <v>0</v>
      </c>
      <c r="AN94" s="150">
        <v>0</v>
      </c>
      <c r="AO94" s="150">
        <v>0</v>
      </c>
      <c r="AP94" s="316">
        <f t="shared" si="569"/>
        <v>0</v>
      </c>
      <c r="AQ94" s="149">
        <v>117.98783499999996</v>
      </c>
      <c r="AR94" s="150">
        <v>117.98783499999996</v>
      </c>
      <c r="AS94" s="150">
        <v>0</v>
      </c>
      <c r="AT94" s="316">
        <f t="shared" si="570"/>
        <v>0</v>
      </c>
      <c r="AU94" s="149">
        <v>30278.9</v>
      </c>
      <c r="AV94" s="150">
        <v>30278.9</v>
      </c>
      <c r="AW94" s="150">
        <v>0</v>
      </c>
      <c r="AX94" s="316">
        <f t="shared" si="571"/>
        <v>0</v>
      </c>
      <c r="AY94" s="319">
        <f t="shared" si="605"/>
        <v>233966.36283500009</v>
      </c>
      <c r="AZ94" s="153">
        <f t="shared" si="605"/>
        <v>195585.07083499985</v>
      </c>
      <c r="BA94" s="153">
        <f t="shared" si="605"/>
        <v>37489.041000000048</v>
      </c>
      <c r="BB94" s="316">
        <f t="shared" si="573"/>
        <v>0.16023261013139062</v>
      </c>
      <c r="BE94" s="448"/>
      <c r="BF94" s="130" t="s">
        <v>18</v>
      </c>
      <c r="BG94" s="320">
        <f t="shared" si="606"/>
        <v>1047492.3990000015</v>
      </c>
      <c r="BH94" s="321">
        <f t="shared" si="606"/>
        <v>896829.21700000111</v>
      </c>
      <c r="BI94" s="321">
        <f t="shared" si="606"/>
        <v>145364.56800000003</v>
      </c>
      <c r="BJ94" s="316">
        <f t="shared" si="575"/>
        <v>0.13877386426743879</v>
      </c>
      <c r="BK94" s="320">
        <f t="shared" si="607"/>
        <v>21619.550999999992</v>
      </c>
      <c r="BL94" s="321">
        <f t="shared" si="607"/>
        <v>20077.990999999984</v>
      </c>
      <c r="BM94" s="321">
        <f t="shared" si="607"/>
        <v>1452.8099999999997</v>
      </c>
      <c r="BN94" s="316">
        <f t="shared" si="577"/>
        <v>6.7198897886454736E-2</v>
      </c>
      <c r="BO94" s="320">
        <f t="shared" si="608"/>
        <v>27311.506000000001</v>
      </c>
      <c r="BP94" s="321">
        <f t="shared" si="608"/>
        <v>23659.428500000002</v>
      </c>
      <c r="BQ94" s="321">
        <f t="shared" si="608"/>
        <v>3355.1554999999998</v>
      </c>
      <c r="BR94" s="316">
        <f t="shared" si="579"/>
        <v>0.12284769283685783</v>
      </c>
      <c r="BS94" s="320">
        <f t="shared" si="609"/>
        <v>9285.600996249992</v>
      </c>
      <c r="BT94" s="321">
        <f t="shared" si="609"/>
        <v>9285.600996249992</v>
      </c>
      <c r="BU94" s="321">
        <f t="shared" si="609"/>
        <v>0</v>
      </c>
      <c r="BV94" s="316">
        <f t="shared" si="581"/>
        <v>0</v>
      </c>
      <c r="BW94" s="320">
        <f t="shared" si="610"/>
        <v>77625.542522999982</v>
      </c>
      <c r="BX94" s="321">
        <f t="shared" si="610"/>
        <v>77625.542522999982</v>
      </c>
      <c r="BY94" s="321">
        <f t="shared" si="610"/>
        <v>0</v>
      </c>
      <c r="BZ94" s="316">
        <f t="shared" si="583"/>
        <v>0</v>
      </c>
      <c r="CA94" s="319">
        <f t="shared" si="611"/>
        <v>1183334.5995192516</v>
      </c>
      <c r="CB94" s="153">
        <f t="shared" si="611"/>
        <v>1027477.7800192512</v>
      </c>
      <c r="CC94" s="153">
        <f t="shared" si="611"/>
        <v>150172.53350000002</v>
      </c>
      <c r="CD94" s="316">
        <f t="shared" si="585"/>
        <v>0.12690623054629688</v>
      </c>
    </row>
    <row r="95" spans="1:82">
      <c r="A95" s="448"/>
      <c r="B95" s="131" t="s">
        <v>19</v>
      </c>
      <c r="C95" s="156">
        <v>849722.35699999915</v>
      </c>
      <c r="D95" s="157">
        <v>713703.15400000068</v>
      </c>
      <c r="E95" s="157">
        <v>131251.23299999975</v>
      </c>
      <c r="F95" s="322">
        <f t="shared" si="560"/>
        <v>0.15446366912527862</v>
      </c>
      <c r="G95" s="156">
        <v>0</v>
      </c>
      <c r="H95" s="157">
        <v>0</v>
      </c>
      <c r="I95" s="157">
        <v>0</v>
      </c>
      <c r="J95" s="322">
        <f t="shared" si="561"/>
        <v>0</v>
      </c>
      <c r="K95" s="156">
        <v>20042.39</v>
      </c>
      <c r="L95" s="157">
        <v>17343.885999999999</v>
      </c>
      <c r="M95" s="157">
        <v>2820.6705000000002</v>
      </c>
      <c r="N95" s="322">
        <f t="shared" si="562"/>
        <v>0.14073523666588666</v>
      </c>
      <c r="O95" s="156">
        <v>10479.811863249999</v>
      </c>
      <c r="P95" s="157">
        <v>10479.811863249999</v>
      </c>
      <c r="Q95" s="157">
        <v>0</v>
      </c>
      <c r="R95" s="322">
        <f t="shared" si="563"/>
        <v>0</v>
      </c>
      <c r="S95" s="156">
        <v>47431.707992000003</v>
      </c>
      <c r="T95" s="157">
        <v>47431.707992000003</v>
      </c>
      <c r="U95" s="157">
        <v>0</v>
      </c>
      <c r="V95" s="322">
        <f t="shared" si="564"/>
        <v>0</v>
      </c>
      <c r="W95" s="325">
        <f t="shared" si="604"/>
        <v>927676.26685524918</v>
      </c>
      <c r="X95" s="160">
        <f t="shared" si="604"/>
        <v>788958.55985525076</v>
      </c>
      <c r="Y95" s="160">
        <f t="shared" si="604"/>
        <v>134071.90349999975</v>
      </c>
      <c r="Z95" s="322">
        <f t="shared" si="566"/>
        <v>0.14452445135251021</v>
      </c>
      <c r="AC95" s="448"/>
      <c r="AD95" s="131" t="s">
        <v>19</v>
      </c>
      <c r="AE95" s="156">
        <v>199377.4789999995</v>
      </c>
      <c r="AF95" s="157">
        <v>145544.97800000018</v>
      </c>
      <c r="AG95" s="157">
        <v>52141.118999999977</v>
      </c>
      <c r="AH95" s="322">
        <f t="shared" si="567"/>
        <v>0.26151960222147314</v>
      </c>
      <c r="AI95" s="156">
        <v>17346.103999999988</v>
      </c>
      <c r="AJ95" s="157">
        <v>15866.083999999997</v>
      </c>
      <c r="AK95" s="157">
        <v>1348.7309999999998</v>
      </c>
      <c r="AL95" s="322">
        <f t="shared" si="568"/>
        <v>7.7754117005178841E-2</v>
      </c>
      <c r="AM95" s="156">
        <v>0</v>
      </c>
      <c r="AN95" s="157">
        <v>0</v>
      </c>
      <c r="AO95" s="157">
        <v>0</v>
      </c>
      <c r="AP95" s="322">
        <f t="shared" si="569"/>
        <v>0</v>
      </c>
      <c r="AQ95" s="156">
        <v>595.20000000000005</v>
      </c>
      <c r="AR95" s="157">
        <v>595.20000000000005</v>
      </c>
      <c r="AS95" s="157">
        <v>0</v>
      </c>
      <c r="AT95" s="322">
        <f t="shared" si="570"/>
        <v>0</v>
      </c>
      <c r="AU95" s="156">
        <v>30790.1</v>
      </c>
      <c r="AV95" s="157">
        <v>30790.1</v>
      </c>
      <c r="AW95" s="157">
        <v>0</v>
      </c>
      <c r="AX95" s="322">
        <f t="shared" si="571"/>
        <v>0</v>
      </c>
      <c r="AY95" s="325">
        <f t="shared" si="605"/>
        <v>248108.88299999951</v>
      </c>
      <c r="AZ95" s="160">
        <f t="shared" si="605"/>
        <v>192796.3620000002</v>
      </c>
      <c r="BA95" s="160">
        <f t="shared" si="605"/>
        <v>53489.849999999977</v>
      </c>
      <c r="BB95" s="322">
        <f t="shared" si="573"/>
        <v>0.21559022536085531</v>
      </c>
      <c r="BE95" s="448"/>
      <c r="BF95" s="131" t="s">
        <v>19</v>
      </c>
      <c r="BG95" s="326">
        <f t="shared" si="606"/>
        <v>1049099.8359999987</v>
      </c>
      <c r="BH95" s="327">
        <f t="shared" si="606"/>
        <v>859248.13200000091</v>
      </c>
      <c r="BI95" s="327">
        <f t="shared" si="606"/>
        <v>183392.35199999972</v>
      </c>
      <c r="BJ95" s="322">
        <f t="shared" si="575"/>
        <v>0.17480924665781755</v>
      </c>
      <c r="BK95" s="326">
        <f t="shared" si="607"/>
        <v>17346.103999999988</v>
      </c>
      <c r="BL95" s="327">
        <f t="shared" si="607"/>
        <v>15866.083999999997</v>
      </c>
      <c r="BM95" s="327">
        <f t="shared" si="607"/>
        <v>1348.7309999999998</v>
      </c>
      <c r="BN95" s="322">
        <f t="shared" si="577"/>
        <v>7.7754117005178841E-2</v>
      </c>
      <c r="BO95" s="326">
        <f t="shared" si="608"/>
        <v>20042.39</v>
      </c>
      <c r="BP95" s="327">
        <f t="shared" si="608"/>
        <v>17343.885999999999</v>
      </c>
      <c r="BQ95" s="327">
        <f t="shared" si="608"/>
        <v>2820.6705000000002</v>
      </c>
      <c r="BR95" s="322">
        <f t="shared" si="579"/>
        <v>0.14073523666588666</v>
      </c>
      <c r="BS95" s="326">
        <f t="shared" si="609"/>
        <v>11075.01186325</v>
      </c>
      <c r="BT95" s="327">
        <f t="shared" si="609"/>
        <v>11075.01186325</v>
      </c>
      <c r="BU95" s="327">
        <f t="shared" si="609"/>
        <v>0</v>
      </c>
      <c r="BV95" s="322">
        <f t="shared" si="581"/>
        <v>0</v>
      </c>
      <c r="BW95" s="326">
        <f t="shared" si="610"/>
        <v>78221.807992000002</v>
      </c>
      <c r="BX95" s="327">
        <f t="shared" si="610"/>
        <v>78221.807992000002</v>
      </c>
      <c r="BY95" s="327">
        <f t="shared" si="610"/>
        <v>0</v>
      </c>
      <c r="BZ95" s="322">
        <f t="shared" si="583"/>
        <v>0</v>
      </c>
      <c r="CA95" s="325">
        <f t="shared" si="611"/>
        <v>1175785.1498552486</v>
      </c>
      <c r="CB95" s="160">
        <f t="shared" si="611"/>
        <v>981754.92185525096</v>
      </c>
      <c r="CC95" s="160">
        <f t="shared" si="611"/>
        <v>187561.75349999973</v>
      </c>
      <c r="CD95" s="322">
        <f t="shared" si="585"/>
        <v>0.15952043068675476</v>
      </c>
    </row>
    <row r="96" spans="1:82">
      <c r="A96" s="448"/>
      <c r="B96" s="132" t="s">
        <v>20</v>
      </c>
      <c r="C96" s="328">
        <f t="shared" ref="C96:E96" si="612">IF(COUNT(C93:C95)=0,"",SUM(C93:C95))</f>
        <v>2337201.2180000013</v>
      </c>
      <c r="D96" s="167">
        <f t="shared" si="612"/>
        <v>2027779.8220000034</v>
      </c>
      <c r="E96" s="167">
        <f t="shared" si="612"/>
        <v>296347.45199999982</v>
      </c>
      <c r="F96" s="329">
        <f t="shared" si="560"/>
        <v>0.12679586580636451</v>
      </c>
      <c r="G96" s="328">
        <f t="shared" ref="G96:I96" si="613">IF(COUNT(G93:G95)=0,"",SUM(G93:G95))</f>
        <v>0</v>
      </c>
      <c r="H96" s="167">
        <f t="shared" si="613"/>
        <v>0</v>
      </c>
      <c r="I96" s="167">
        <f t="shared" si="613"/>
        <v>0</v>
      </c>
      <c r="J96" s="329">
        <f t="shared" si="561"/>
        <v>0</v>
      </c>
      <c r="K96" s="328">
        <f t="shared" ref="K96:M96" si="614">IF(COUNT(K93:K95)=0,"",SUM(K93:K95))</f>
        <v>74296.427500000005</v>
      </c>
      <c r="L96" s="167">
        <f t="shared" si="614"/>
        <v>65830.5245</v>
      </c>
      <c r="M96" s="167">
        <f t="shared" si="614"/>
        <v>8212.4110000000001</v>
      </c>
      <c r="N96" s="329">
        <f t="shared" si="562"/>
        <v>0.11053574547712942</v>
      </c>
      <c r="O96" s="328">
        <f t="shared" ref="O96:Q96" si="615">IF(COUNT(O93:O95)=0,"",SUM(O93:O95))</f>
        <v>52744.112165500002</v>
      </c>
      <c r="P96" s="167">
        <f t="shared" si="615"/>
        <v>52744.112165500002</v>
      </c>
      <c r="Q96" s="167">
        <f t="shared" si="615"/>
        <v>0</v>
      </c>
      <c r="R96" s="329">
        <f t="shared" si="563"/>
        <v>0</v>
      </c>
      <c r="S96" s="328">
        <f t="shared" ref="S96:U96" si="616">IF(COUNT(S93:S95)=0,"",SUM(S93:S95))</f>
        <v>156451.14967000004</v>
      </c>
      <c r="T96" s="167">
        <f t="shared" si="616"/>
        <v>156451.14967000004</v>
      </c>
      <c r="U96" s="167">
        <f t="shared" si="616"/>
        <v>0</v>
      </c>
      <c r="V96" s="329">
        <f t="shared" si="564"/>
        <v>0</v>
      </c>
      <c r="W96" s="330">
        <f t="shared" ref="W96:Y96" si="617">IF(COUNT(W93:W95)=0,"",SUM(W93:W95))</f>
        <v>2620692.9073355016</v>
      </c>
      <c r="X96" s="166">
        <f t="shared" si="617"/>
        <v>2302805.6083355038</v>
      </c>
      <c r="Y96" s="166">
        <f t="shared" si="617"/>
        <v>304559.86299999978</v>
      </c>
      <c r="Z96" s="329">
        <f t="shared" si="566"/>
        <v>0.11621348771827311</v>
      </c>
      <c r="AC96" s="448"/>
      <c r="AD96" s="132" t="s">
        <v>20</v>
      </c>
      <c r="AE96" s="328">
        <f t="shared" ref="AE96:AG96" si="618">IF(COUNT(AE93:AE95)=0,"",SUM(AE93:AE95))</f>
        <v>554225.93599999952</v>
      </c>
      <c r="AF96" s="167">
        <f t="shared" si="618"/>
        <v>424691.20600000024</v>
      </c>
      <c r="AG96" s="167">
        <f t="shared" si="618"/>
        <v>125871.89800000004</v>
      </c>
      <c r="AH96" s="329">
        <f t="shared" si="567"/>
        <v>0.22711296932159478</v>
      </c>
      <c r="AI96" s="328">
        <f t="shared" ref="AI96:AK96" si="619">IF(COUNT(AI93:AI95)=0,"",SUM(AI93:AI95))</f>
        <v>59338.47199999998</v>
      </c>
      <c r="AJ96" s="167">
        <f t="shared" si="619"/>
        <v>54241.929999999971</v>
      </c>
      <c r="AK96" s="167">
        <f t="shared" si="619"/>
        <v>4820.9929999999995</v>
      </c>
      <c r="AL96" s="329">
        <f t="shared" si="568"/>
        <v>8.1245654589824981E-2</v>
      </c>
      <c r="AM96" s="328">
        <f t="shared" ref="AM96:AO96" si="620">IF(COUNT(AM93:AM95)=0,"",SUM(AM93:AM95))</f>
        <v>0</v>
      </c>
      <c r="AN96" s="167">
        <f t="shared" si="620"/>
        <v>0</v>
      </c>
      <c r="AO96" s="167">
        <f t="shared" si="620"/>
        <v>0</v>
      </c>
      <c r="AP96" s="329">
        <f t="shared" si="569"/>
        <v>0</v>
      </c>
      <c r="AQ96" s="328">
        <f t="shared" ref="AQ96:AS96" si="621">IF(COUNT(AQ93:AQ95)=0,"",SUM(AQ93:AQ95))</f>
        <v>980.08544800000004</v>
      </c>
      <c r="AR96" s="167">
        <f t="shared" si="621"/>
        <v>980.08544800000004</v>
      </c>
      <c r="AS96" s="167">
        <f t="shared" si="621"/>
        <v>0</v>
      </c>
      <c r="AT96" s="329">
        <f t="shared" si="570"/>
        <v>0</v>
      </c>
      <c r="AU96" s="328">
        <f t="shared" ref="AU96:AW96" si="622">IF(COUNT(AU93:AU95)=0,"",SUM(AU93:AU95))</f>
        <v>90168.5</v>
      </c>
      <c r="AV96" s="167">
        <f t="shared" si="622"/>
        <v>90168.5</v>
      </c>
      <c r="AW96" s="167">
        <f t="shared" si="622"/>
        <v>0</v>
      </c>
      <c r="AX96" s="329">
        <f t="shared" si="571"/>
        <v>0</v>
      </c>
      <c r="AY96" s="330">
        <f t="shared" ref="AY96:BA96" si="623">IF(COUNT(AY93:AY95)=0,"",SUM(AY93:AY95))</f>
        <v>704712.99344799947</v>
      </c>
      <c r="AZ96" s="166">
        <f t="shared" si="623"/>
        <v>570081.72144800029</v>
      </c>
      <c r="BA96" s="166">
        <f t="shared" si="623"/>
        <v>130692.89100000005</v>
      </c>
      <c r="BB96" s="329">
        <f t="shared" si="573"/>
        <v>0.18545548643930862</v>
      </c>
      <c r="BE96" s="448"/>
      <c r="BF96" s="132" t="s">
        <v>20</v>
      </c>
      <c r="BG96" s="328">
        <f t="shared" ref="BG96:BI96" si="624">IF(COUNT(BG93:BG95)=0,"",SUM(BG93:BG95))</f>
        <v>2891427.154000001</v>
      </c>
      <c r="BH96" s="167">
        <f t="shared" si="624"/>
        <v>2452471.0280000037</v>
      </c>
      <c r="BI96" s="167">
        <f t="shared" si="624"/>
        <v>422219.34999999986</v>
      </c>
      <c r="BJ96" s="329">
        <f t="shared" si="575"/>
        <v>0.14602455033871475</v>
      </c>
      <c r="BK96" s="328">
        <f t="shared" ref="BK96:BM96" si="625">IF(COUNT(BK93:BK95)=0,"",SUM(BK93:BK95))</f>
        <v>59338.47199999998</v>
      </c>
      <c r="BL96" s="167">
        <f t="shared" si="625"/>
        <v>54241.929999999971</v>
      </c>
      <c r="BM96" s="167">
        <f t="shared" si="625"/>
        <v>4820.9929999999995</v>
      </c>
      <c r="BN96" s="329">
        <f t="shared" si="577"/>
        <v>8.1245654589824981E-2</v>
      </c>
      <c r="BO96" s="328">
        <f t="shared" ref="BO96:BQ96" si="626">IF(COUNT(BO93:BO95)=0,"",SUM(BO93:BO95))</f>
        <v>74296.427500000005</v>
      </c>
      <c r="BP96" s="167">
        <f t="shared" si="626"/>
        <v>65830.5245</v>
      </c>
      <c r="BQ96" s="167">
        <f t="shared" si="626"/>
        <v>8212.4110000000001</v>
      </c>
      <c r="BR96" s="329">
        <f t="shared" si="579"/>
        <v>0.11053574547712942</v>
      </c>
      <c r="BS96" s="328">
        <f t="shared" ref="BS96:BU96" si="627">IF(COUNT(BS93:BS95)=0,"",SUM(BS93:BS95))</f>
        <v>53724.197613500008</v>
      </c>
      <c r="BT96" s="167">
        <f t="shared" si="627"/>
        <v>53724.197613500008</v>
      </c>
      <c r="BU96" s="167">
        <f t="shared" si="627"/>
        <v>0</v>
      </c>
      <c r="BV96" s="329">
        <f t="shared" si="581"/>
        <v>0</v>
      </c>
      <c r="BW96" s="328">
        <f t="shared" ref="BW96:BY96" si="628">IF(COUNT(BW93:BW95)=0,"",SUM(BW93:BW95))</f>
        <v>246619.64967000001</v>
      </c>
      <c r="BX96" s="167">
        <f t="shared" si="628"/>
        <v>246619.64967000001</v>
      </c>
      <c r="BY96" s="167">
        <f t="shared" si="628"/>
        <v>0</v>
      </c>
      <c r="BZ96" s="329">
        <f t="shared" si="583"/>
        <v>0</v>
      </c>
      <c r="CA96" s="330">
        <f t="shared" ref="CA96:CC96" si="629">IF(COUNT(CA93:CA95)=0,"",SUM(CA93:CA95))</f>
        <v>3325405.9007835011</v>
      </c>
      <c r="CB96" s="166">
        <f t="shared" si="629"/>
        <v>2872887.3297835039</v>
      </c>
      <c r="CC96" s="166">
        <f t="shared" si="629"/>
        <v>435252.75399999984</v>
      </c>
      <c r="CD96" s="329">
        <f t="shared" si="585"/>
        <v>0.13088710581088753</v>
      </c>
    </row>
    <row r="97" spans="1:82">
      <c r="A97" s="448"/>
      <c r="B97" s="129" t="s">
        <v>21</v>
      </c>
      <c r="C97" s="170">
        <v>796363.74999999767</v>
      </c>
      <c r="D97" s="171">
        <v>719705.70499999973</v>
      </c>
      <c r="E97" s="171">
        <v>73657.975999999966</v>
      </c>
      <c r="F97" s="331">
        <f t="shared" si="560"/>
        <v>9.2492879039258361E-2</v>
      </c>
      <c r="G97" s="170">
        <v>0</v>
      </c>
      <c r="H97" s="171">
        <v>0</v>
      </c>
      <c r="I97" s="171">
        <v>0</v>
      </c>
      <c r="J97" s="331">
        <f t="shared" si="561"/>
        <v>0</v>
      </c>
      <c r="K97" s="170">
        <v>28413.625</v>
      </c>
      <c r="L97" s="171">
        <v>27507.571</v>
      </c>
      <c r="M97" s="171">
        <v>1830.3225</v>
      </c>
      <c r="N97" s="331">
        <f t="shared" si="562"/>
        <v>6.4417071035462736E-2</v>
      </c>
      <c r="O97" s="170">
        <v>43975.344578750133</v>
      </c>
      <c r="P97" s="171">
        <v>43975.344578750133</v>
      </c>
      <c r="Q97" s="171">
        <v>0</v>
      </c>
      <c r="R97" s="331">
        <f t="shared" si="563"/>
        <v>0</v>
      </c>
      <c r="S97" s="170">
        <v>18281.611561249993</v>
      </c>
      <c r="T97" s="171">
        <v>18281.611561249993</v>
      </c>
      <c r="U97" s="171">
        <v>0</v>
      </c>
      <c r="V97" s="331">
        <f t="shared" si="564"/>
        <v>0</v>
      </c>
      <c r="W97" s="334">
        <f t="shared" ref="W97:Y99" si="630">IF(COUNT(C97,G97,K97,O97,S97)&lt;5,"",SUM(C97,G97,K97,O97,S97))</f>
        <v>887034.3311399977</v>
      </c>
      <c r="X97" s="174">
        <f t="shared" si="630"/>
        <v>809470.23213999975</v>
      </c>
      <c r="Y97" s="174">
        <f t="shared" si="630"/>
        <v>75488.298499999961</v>
      </c>
      <c r="Z97" s="331">
        <f t="shared" si="566"/>
        <v>8.5101890479237705E-2</v>
      </c>
      <c r="AC97" s="448"/>
      <c r="AD97" s="129" t="s">
        <v>21</v>
      </c>
      <c r="AE97" s="170">
        <v>181022.20500000013</v>
      </c>
      <c r="AF97" s="171">
        <v>157324.399</v>
      </c>
      <c r="AG97" s="171">
        <v>22507.732999999993</v>
      </c>
      <c r="AH97" s="331">
        <f t="shared" si="567"/>
        <v>0.12433686243077183</v>
      </c>
      <c r="AI97" s="170">
        <v>15777.216000000002</v>
      </c>
      <c r="AJ97" s="171">
        <v>15151.711000000008</v>
      </c>
      <c r="AK97" s="171">
        <v>571.76100000000008</v>
      </c>
      <c r="AL97" s="331">
        <f t="shared" si="568"/>
        <v>3.6239663575627031E-2</v>
      </c>
      <c r="AM97" s="170">
        <v>0</v>
      </c>
      <c r="AN97" s="171">
        <v>0</v>
      </c>
      <c r="AO97" s="171">
        <v>0</v>
      </c>
      <c r="AP97" s="331">
        <f t="shared" si="569"/>
        <v>0</v>
      </c>
      <c r="AQ97" s="170">
        <v>1346.9960100000001</v>
      </c>
      <c r="AR97" s="171">
        <v>1346.9960100000001</v>
      </c>
      <c r="AS97" s="171">
        <v>0</v>
      </c>
      <c r="AT97" s="331">
        <f t="shared" si="570"/>
        <v>0</v>
      </c>
      <c r="AU97" s="170">
        <v>30160.266298000006</v>
      </c>
      <c r="AV97" s="171">
        <v>30160.266298000006</v>
      </c>
      <c r="AW97" s="171">
        <v>0</v>
      </c>
      <c r="AX97" s="331">
        <f t="shared" si="571"/>
        <v>0</v>
      </c>
      <c r="AY97" s="334">
        <f t="shared" ref="AY97:BA99" si="631">IF(COUNT(AE97,AI97,AM97,AQ97,AU97)&lt;5,"",SUM(AE97,AI97,AM97,AQ97,AU97))</f>
        <v>228306.68330800015</v>
      </c>
      <c r="AZ97" s="174">
        <f t="shared" si="631"/>
        <v>203983.37230800002</v>
      </c>
      <c r="BA97" s="174">
        <f t="shared" si="631"/>
        <v>23079.493999999992</v>
      </c>
      <c r="BB97" s="331">
        <f t="shared" si="573"/>
        <v>0.1010898746615503</v>
      </c>
      <c r="BE97" s="448"/>
      <c r="BF97" s="129" t="s">
        <v>21</v>
      </c>
      <c r="BG97" s="335">
        <f t="shared" ref="BG97:BI99" si="632">IF(COUNT(C97, AE97)&lt;2, "", C97+AE97)</f>
        <v>977385.95499999775</v>
      </c>
      <c r="BH97" s="336">
        <f t="shared" si="632"/>
        <v>877030.1039999997</v>
      </c>
      <c r="BI97" s="336">
        <f t="shared" si="632"/>
        <v>96165.708999999959</v>
      </c>
      <c r="BJ97" s="331">
        <f t="shared" si="575"/>
        <v>9.8390721196725386E-2</v>
      </c>
      <c r="BK97" s="335">
        <f t="shared" ref="BK97:BM99" si="633">IF(COUNT(G97, AI97)&lt;2, "", G97+AI97)</f>
        <v>15777.216000000002</v>
      </c>
      <c r="BL97" s="336">
        <f t="shared" si="633"/>
        <v>15151.711000000008</v>
      </c>
      <c r="BM97" s="336">
        <f t="shared" si="633"/>
        <v>571.76100000000008</v>
      </c>
      <c r="BN97" s="331">
        <f t="shared" si="577"/>
        <v>3.6239663575627031E-2</v>
      </c>
      <c r="BO97" s="335">
        <f t="shared" ref="BO97:BQ99" si="634">IF(COUNT(K97, AM97)&lt;2, "", K97+AM97)</f>
        <v>28413.625</v>
      </c>
      <c r="BP97" s="336">
        <f t="shared" si="634"/>
        <v>27507.571</v>
      </c>
      <c r="BQ97" s="336">
        <f t="shared" si="634"/>
        <v>1830.3225</v>
      </c>
      <c r="BR97" s="331">
        <f t="shared" si="579"/>
        <v>6.4417071035462736E-2</v>
      </c>
      <c r="BS97" s="335">
        <f t="shared" ref="BS97:BU99" si="635">IF(COUNT(O97, AQ97)&lt;2, "", O97+AQ97)</f>
        <v>45322.340588750136</v>
      </c>
      <c r="BT97" s="336">
        <f t="shared" si="635"/>
        <v>45322.340588750136</v>
      </c>
      <c r="BU97" s="336">
        <f t="shared" si="635"/>
        <v>0</v>
      </c>
      <c r="BV97" s="331">
        <f t="shared" si="581"/>
        <v>0</v>
      </c>
      <c r="BW97" s="335">
        <f t="shared" ref="BW97:BY99" si="636">IF(COUNT(S97, AU97)&lt;2, "", S97+AU97)</f>
        <v>48441.877859250002</v>
      </c>
      <c r="BX97" s="336">
        <f t="shared" si="636"/>
        <v>48441.877859250002</v>
      </c>
      <c r="BY97" s="336">
        <f t="shared" si="636"/>
        <v>0</v>
      </c>
      <c r="BZ97" s="331">
        <f t="shared" si="583"/>
        <v>0</v>
      </c>
      <c r="CA97" s="334">
        <f t="shared" ref="CA97:CC99" si="637">IF(COUNT(BG97,BK97,BO97,BS97,BW97)&lt;5,"",SUM(BG97,BK97,BO97,BS97,BW97))</f>
        <v>1115341.0144479978</v>
      </c>
      <c r="CB97" s="174">
        <f t="shared" si="637"/>
        <v>1013453.6044479997</v>
      </c>
      <c r="CC97" s="174">
        <f t="shared" si="637"/>
        <v>98567.792499999952</v>
      </c>
      <c r="CD97" s="331">
        <f t="shared" si="585"/>
        <v>8.8374578916371072E-2</v>
      </c>
    </row>
    <row r="98" spans="1:82">
      <c r="A98" s="448"/>
      <c r="B98" s="130" t="s">
        <v>22</v>
      </c>
      <c r="C98" s="149">
        <v>676190.09199999983</v>
      </c>
      <c r="D98" s="150">
        <v>595690.19699999993</v>
      </c>
      <c r="E98" s="150">
        <v>77061.723000000202</v>
      </c>
      <c r="F98" s="316">
        <f t="shared" si="560"/>
        <v>0.11396458468072351</v>
      </c>
      <c r="G98" s="149">
        <v>0</v>
      </c>
      <c r="H98" s="150">
        <v>0</v>
      </c>
      <c r="I98" s="150">
        <v>0</v>
      </c>
      <c r="J98" s="316">
        <f t="shared" si="561"/>
        <v>0</v>
      </c>
      <c r="K98" s="149">
        <v>28617.75</v>
      </c>
      <c r="L98" s="150">
        <v>26647.246500000001</v>
      </c>
      <c r="M98" s="150">
        <v>2357.2649999999999</v>
      </c>
      <c r="N98" s="316">
        <f t="shared" si="562"/>
        <v>8.2370731451634038E-2</v>
      </c>
      <c r="O98" s="149">
        <v>69186.924914499978</v>
      </c>
      <c r="P98" s="150">
        <v>69186.924914499978</v>
      </c>
      <c r="Q98" s="150">
        <v>0</v>
      </c>
      <c r="R98" s="316">
        <f t="shared" si="563"/>
        <v>0</v>
      </c>
      <c r="S98" s="149">
        <v>25376.704377499984</v>
      </c>
      <c r="T98" s="150">
        <v>25376.704377499984</v>
      </c>
      <c r="U98" s="150">
        <v>0</v>
      </c>
      <c r="V98" s="316">
        <f t="shared" si="564"/>
        <v>0</v>
      </c>
      <c r="W98" s="319">
        <f t="shared" si="630"/>
        <v>799371.4712919998</v>
      </c>
      <c r="X98" s="153">
        <f t="shared" si="630"/>
        <v>716901.0727919999</v>
      </c>
      <c r="Y98" s="153">
        <f t="shared" si="630"/>
        <v>79418.988000000201</v>
      </c>
      <c r="Z98" s="316">
        <f t="shared" si="566"/>
        <v>9.9351791816685311E-2</v>
      </c>
      <c r="AC98" s="448"/>
      <c r="AD98" s="130" t="s">
        <v>22</v>
      </c>
      <c r="AE98" s="149">
        <v>148600.41799999992</v>
      </c>
      <c r="AF98" s="150">
        <v>125774.11000000007</v>
      </c>
      <c r="AG98" s="150">
        <v>21424.628000000008</v>
      </c>
      <c r="AH98" s="316">
        <f t="shared" si="567"/>
        <v>0.1441760951170408</v>
      </c>
      <c r="AI98" s="149">
        <v>14652.193999999996</v>
      </c>
      <c r="AJ98" s="150">
        <v>14538.408999999992</v>
      </c>
      <c r="AK98" s="150">
        <v>92.106999999999985</v>
      </c>
      <c r="AL98" s="316">
        <f t="shared" si="568"/>
        <v>6.2862258034530535E-3</v>
      </c>
      <c r="AM98" s="149">
        <v>0</v>
      </c>
      <c r="AN98" s="150">
        <v>0</v>
      </c>
      <c r="AO98" s="150">
        <v>0</v>
      </c>
      <c r="AP98" s="316">
        <f t="shared" si="569"/>
        <v>0</v>
      </c>
      <c r="AQ98" s="149">
        <v>1599.6004329999996</v>
      </c>
      <c r="AR98" s="150">
        <v>1599.6004329999996</v>
      </c>
      <c r="AS98" s="150">
        <v>0</v>
      </c>
      <c r="AT98" s="316">
        <f t="shared" si="570"/>
        <v>0</v>
      </c>
      <c r="AU98" s="149">
        <v>32107.784294999983</v>
      </c>
      <c r="AV98" s="150">
        <v>32107.784294999983</v>
      </c>
      <c r="AW98" s="150">
        <v>0</v>
      </c>
      <c r="AX98" s="316">
        <f t="shared" si="571"/>
        <v>0</v>
      </c>
      <c r="AY98" s="319">
        <f t="shared" si="631"/>
        <v>196959.99672799991</v>
      </c>
      <c r="AZ98" s="153">
        <f t="shared" si="631"/>
        <v>174019.90372800003</v>
      </c>
      <c r="BA98" s="153">
        <f t="shared" si="631"/>
        <v>21516.735000000008</v>
      </c>
      <c r="BB98" s="316">
        <f t="shared" si="573"/>
        <v>0.10924418845170086</v>
      </c>
      <c r="BE98" s="448"/>
      <c r="BF98" s="130" t="s">
        <v>22</v>
      </c>
      <c r="BG98" s="320">
        <f t="shared" si="632"/>
        <v>824790.50999999978</v>
      </c>
      <c r="BH98" s="321">
        <f t="shared" si="632"/>
        <v>721464.30700000003</v>
      </c>
      <c r="BI98" s="321">
        <f t="shared" si="632"/>
        <v>98486.351000000213</v>
      </c>
      <c r="BJ98" s="316">
        <f t="shared" si="575"/>
        <v>0.11940771602718882</v>
      </c>
      <c r="BK98" s="320">
        <f t="shared" si="633"/>
        <v>14652.193999999996</v>
      </c>
      <c r="BL98" s="321">
        <f t="shared" si="633"/>
        <v>14538.408999999992</v>
      </c>
      <c r="BM98" s="321">
        <f t="shared" si="633"/>
        <v>92.106999999999985</v>
      </c>
      <c r="BN98" s="316">
        <f t="shared" si="577"/>
        <v>6.2862258034530535E-3</v>
      </c>
      <c r="BO98" s="320">
        <f t="shared" si="634"/>
        <v>28617.75</v>
      </c>
      <c r="BP98" s="321">
        <f t="shared" si="634"/>
        <v>26647.246500000001</v>
      </c>
      <c r="BQ98" s="321">
        <f t="shared" si="634"/>
        <v>2357.2649999999999</v>
      </c>
      <c r="BR98" s="316">
        <f t="shared" si="579"/>
        <v>8.2370731451634038E-2</v>
      </c>
      <c r="BS98" s="320">
        <f t="shared" si="635"/>
        <v>70786.525347499977</v>
      </c>
      <c r="BT98" s="321">
        <f t="shared" si="635"/>
        <v>70786.525347499977</v>
      </c>
      <c r="BU98" s="321">
        <f t="shared" si="635"/>
        <v>0</v>
      </c>
      <c r="BV98" s="316">
        <f t="shared" si="581"/>
        <v>0</v>
      </c>
      <c r="BW98" s="320">
        <f t="shared" si="636"/>
        <v>57484.488672499967</v>
      </c>
      <c r="BX98" s="321">
        <f t="shared" si="636"/>
        <v>57484.488672499967</v>
      </c>
      <c r="BY98" s="321">
        <f t="shared" si="636"/>
        <v>0</v>
      </c>
      <c r="BZ98" s="316">
        <f t="shared" si="583"/>
        <v>0</v>
      </c>
      <c r="CA98" s="319">
        <f t="shared" si="637"/>
        <v>996331.4680199998</v>
      </c>
      <c r="CB98" s="153">
        <f t="shared" si="637"/>
        <v>890920.97652000003</v>
      </c>
      <c r="CC98" s="153">
        <f t="shared" si="637"/>
        <v>100935.72300000022</v>
      </c>
      <c r="CD98" s="316">
        <f t="shared" si="585"/>
        <v>0.10130737233522176</v>
      </c>
    </row>
    <row r="99" spans="1:82">
      <c r="A99" s="448"/>
      <c r="B99" s="131" t="s">
        <v>23</v>
      </c>
      <c r="C99" s="156">
        <v>791279.83700000052</v>
      </c>
      <c r="D99" s="157">
        <v>716926.68299999938</v>
      </c>
      <c r="E99" s="157">
        <v>71262.625000000029</v>
      </c>
      <c r="F99" s="322">
        <f t="shared" si="560"/>
        <v>9.0059953088378747E-2</v>
      </c>
      <c r="G99" s="156">
        <v>0</v>
      </c>
      <c r="H99" s="157">
        <v>0</v>
      </c>
      <c r="I99" s="157">
        <v>0</v>
      </c>
      <c r="J99" s="322">
        <f t="shared" si="561"/>
        <v>0</v>
      </c>
      <c r="K99" s="156">
        <v>28147.625</v>
      </c>
      <c r="L99" s="157">
        <v>27126.669000000002</v>
      </c>
      <c r="M99" s="157">
        <v>1387.6365000000001</v>
      </c>
      <c r="N99" s="322">
        <f t="shared" si="562"/>
        <v>4.929852873910321E-2</v>
      </c>
      <c r="O99" s="156">
        <v>58936.355661500194</v>
      </c>
      <c r="P99" s="157">
        <v>58936.355661500194</v>
      </c>
      <c r="Q99" s="157">
        <v>0</v>
      </c>
      <c r="R99" s="322">
        <f t="shared" si="563"/>
        <v>0</v>
      </c>
      <c r="S99" s="156">
        <v>47512.533224000028</v>
      </c>
      <c r="T99" s="157">
        <v>47512.533224000028</v>
      </c>
      <c r="U99" s="157">
        <v>0</v>
      </c>
      <c r="V99" s="322">
        <f t="shared" si="564"/>
        <v>0</v>
      </c>
      <c r="W99" s="325">
        <f t="shared" si="630"/>
        <v>925876.35088550078</v>
      </c>
      <c r="X99" s="160">
        <f t="shared" si="630"/>
        <v>850502.24088549963</v>
      </c>
      <c r="Y99" s="160">
        <f t="shared" si="630"/>
        <v>72650.261500000022</v>
      </c>
      <c r="Z99" s="322">
        <f t="shared" si="566"/>
        <v>7.84664835974241E-2</v>
      </c>
      <c r="AC99" s="448"/>
      <c r="AD99" s="131" t="s">
        <v>23</v>
      </c>
      <c r="AE99" s="156">
        <v>213210.8719999993</v>
      </c>
      <c r="AF99" s="157">
        <v>191883.39299999957</v>
      </c>
      <c r="AG99" s="157">
        <v>19278.788000000011</v>
      </c>
      <c r="AH99" s="322">
        <f t="shared" si="567"/>
        <v>9.0421223923328242E-2</v>
      </c>
      <c r="AI99" s="156">
        <v>13137.226999999993</v>
      </c>
      <c r="AJ99" s="157">
        <v>12311.888999999996</v>
      </c>
      <c r="AK99" s="157">
        <v>723.43799999999999</v>
      </c>
      <c r="AL99" s="322">
        <f t="shared" si="568"/>
        <v>5.5067785614117834E-2</v>
      </c>
      <c r="AM99" s="156">
        <v>0</v>
      </c>
      <c r="AN99" s="157">
        <v>0</v>
      </c>
      <c r="AO99" s="157">
        <v>0</v>
      </c>
      <c r="AP99" s="322">
        <f t="shared" si="569"/>
        <v>0</v>
      </c>
      <c r="AQ99" s="156">
        <v>1326.0622150000004</v>
      </c>
      <c r="AR99" s="157">
        <v>1326.0622150000004</v>
      </c>
      <c r="AS99" s="157">
        <v>0</v>
      </c>
      <c r="AT99" s="322">
        <f t="shared" si="570"/>
        <v>0</v>
      </c>
      <c r="AU99" s="156">
        <v>30546.861559000041</v>
      </c>
      <c r="AV99" s="157">
        <v>30546.861559000041</v>
      </c>
      <c r="AW99" s="157">
        <v>0</v>
      </c>
      <c r="AX99" s="322">
        <f t="shared" si="571"/>
        <v>0</v>
      </c>
      <c r="AY99" s="325">
        <f t="shared" si="631"/>
        <v>258221.02277399934</v>
      </c>
      <c r="AZ99" s="160">
        <f t="shared" si="631"/>
        <v>236068.20577399962</v>
      </c>
      <c r="BA99" s="160">
        <f t="shared" si="631"/>
        <v>20002.22600000001</v>
      </c>
      <c r="BB99" s="322">
        <f t="shared" si="573"/>
        <v>7.7461648107196884E-2</v>
      </c>
      <c r="BE99" s="448"/>
      <c r="BF99" s="131" t="s">
        <v>23</v>
      </c>
      <c r="BG99" s="326">
        <f t="shared" si="632"/>
        <v>1004490.7089999998</v>
      </c>
      <c r="BH99" s="327">
        <f t="shared" si="632"/>
        <v>908810.07599999895</v>
      </c>
      <c r="BI99" s="327">
        <f t="shared" si="632"/>
        <v>90541.413000000044</v>
      </c>
      <c r="BJ99" s="322">
        <f t="shared" si="575"/>
        <v>9.0136635599284629E-2</v>
      </c>
      <c r="BK99" s="326">
        <f t="shared" si="633"/>
        <v>13137.226999999993</v>
      </c>
      <c r="BL99" s="327">
        <f t="shared" si="633"/>
        <v>12311.888999999996</v>
      </c>
      <c r="BM99" s="327">
        <f t="shared" si="633"/>
        <v>723.43799999999999</v>
      </c>
      <c r="BN99" s="322">
        <f t="shared" si="577"/>
        <v>5.5067785614117834E-2</v>
      </c>
      <c r="BO99" s="326">
        <f t="shared" si="634"/>
        <v>28147.625</v>
      </c>
      <c r="BP99" s="327">
        <f t="shared" si="634"/>
        <v>27126.669000000002</v>
      </c>
      <c r="BQ99" s="327">
        <f t="shared" si="634"/>
        <v>1387.6365000000001</v>
      </c>
      <c r="BR99" s="322">
        <f t="shared" si="579"/>
        <v>4.929852873910321E-2</v>
      </c>
      <c r="BS99" s="326">
        <f t="shared" si="635"/>
        <v>60262.417876500193</v>
      </c>
      <c r="BT99" s="327">
        <f t="shared" si="635"/>
        <v>60262.417876500193</v>
      </c>
      <c r="BU99" s="327">
        <f t="shared" si="635"/>
        <v>0</v>
      </c>
      <c r="BV99" s="322">
        <f t="shared" si="581"/>
        <v>0</v>
      </c>
      <c r="BW99" s="326">
        <f t="shared" si="636"/>
        <v>78059.394783000069</v>
      </c>
      <c r="BX99" s="327">
        <f t="shared" si="636"/>
        <v>78059.394783000069</v>
      </c>
      <c r="BY99" s="327">
        <f t="shared" si="636"/>
        <v>0</v>
      </c>
      <c r="BZ99" s="322">
        <f t="shared" si="583"/>
        <v>0</v>
      </c>
      <c r="CA99" s="325">
        <f t="shared" si="637"/>
        <v>1184097.3736594999</v>
      </c>
      <c r="CB99" s="160">
        <f t="shared" si="637"/>
        <v>1086570.4466594991</v>
      </c>
      <c r="CC99" s="160">
        <f t="shared" si="637"/>
        <v>92652.487500000032</v>
      </c>
      <c r="CD99" s="322">
        <f t="shared" si="585"/>
        <v>7.8247354956673745E-2</v>
      </c>
    </row>
    <row r="100" spans="1:82">
      <c r="A100" s="448"/>
      <c r="B100" s="132" t="s">
        <v>24</v>
      </c>
      <c r="C100" s="328">
        <f t="shared" ref="C100:E100" si="638">IF(COUNT(C97:C99)=0,"",SUM(C97:C99))</f>
        <v>2263833.6789999977</v>
      </c>
      <c r="D100" s="167">
        <f t="shared" si="638"/>
        <v>2032322.584999999</v>
      </c>
      <c r="E100" s="167">
        <f t="shared" si="638"/>
        <v>221982.3240000002</v>
      </c>
      <c r="F100" s="329">
        <f t="shared" si="560"/>
        <v>9.8055933198262321E-2</v>
      </c>
      <c r="G100" s="328">
        <f t="shared" ref="G100:I100" si="639">IF(COUNT(G97:G99)=0,"",SUM(G97:G99))</f>
        <v>0</v>
      </c>
      <c r="H100" s="167">
        <f t="shared" si="639"/>
        <v>0</v>
      </c>
      <c r="I100" s="167">
        <f t="shared" si="639"/>
        <v>0</v>
      </c>
      <c r="J100" s="329">
        <f t="shared" si="561"/>
        <v>0</v>
      </c>
      <c r="K100" s="328">
        <f t="shared" ref="K100:M100" si="640">IF(COUNT(K97:K99)=0,"",SUM(K97:K99))</f>
        <v>85179</v>
      </c>
      <c r="L100" s="167">
        <f t="shared" si="640"/>
        <v>81281.486499999999</v>
      </c>
      <c r="M100" s="167">
        <f t="shared" si="640"/>
        <v>5575.2240000000002</v>
      </c>
      <c r="N100" s="329">
        <f t="shared" si="562"/>
        <v>6.545303419857007E-2</v>
      </c>
      <c r="O100" s="328">
        <f t="shared" ref="O100:Q100" si="641">IF(COUNT(O97:O99)=0,"",SUM(O97:O99))</f>
        <v>172098.62515475031</v>
      </c>
      <c r="P100" s="167">
        <f t="shared" si="641"/>
        <v>172098.62515475031</v>
      </c>
      <c r="Q100" s="167">
        <f t="shared" si="641"/>
        <v>0</v>
      </c>
      <c r="R100" s="329">
        <f t="shared" si="563"/>
        <v>0</v>
      </c>
      <c r="S100" s="328">
        <f t="shared" ref="S100:U100" si="642">IF(COUNT(S97:S99)=0,"",SUM(S97:S99))</f>
        <v>91170.849162750004</v>
      </c>
      <c r="T100" s="167">
        <f t="shared" si="642"/>
        <v>91170.849162750004</v>
      </c>
      <c r="U100" s="167">
        <f t="shared" si="642"/>
        <v>0</v>
      </c>
      <c r="V100" s="329">
        <f t="shared" si="564"/>
        <v>0</v>
      </c>
      <c r="W100" s="330">
        <f t="shared" ref="W100:Y100" si="643">IF(COUNT(W97:W99)=0,"",SUM(W97:W99))</f>
        <v>2612282.153317498</v>
      </c>
      <c r="X100" s="166">
        <f t="shared" si="643"/>
        <v>2376873.545817499</v>
      </c>
      <c r="Y100" s="166">
        <f t="shared" si="643"/>
        <v>227557.54800000018</v>
      </c>
      <c r="Z100" s="329">
        <f t="shared" si="566"/>
        <v>8.7110631487877691E-2</v>
      </c>
      <c r="AC100" s="448"/>
      <c r="AD100" s="132" t="s">
        <v>24</v>
      </c>
      <c r="AE100" s="328">
        <f t="shared" ref="AE100:AG100" si="644">IF(COUNT(AE97:AE99)=0,"",SUM(AE97:AE99))</f>
        <v>542833.4949999993</v>
      </c>
      <c r="AF100" s="167">
        <f t="shared" si="644"/>
        <v>474981.90199999965</v>
      </c>
      <c r="AG100" s="167">
        <f t="shared" si="644"/>
        <v>63211.149000000019</v>
      </c>
      <c r="AH100" s="329">
        <f t="shared" si="567"/>
        <v>0.11644666289430076</v>
      </c>
      <c r="AI100" s="328">
        <f t="shared" ref="AI100:AK100" si="645">IF(COUNT(AI97:AI99)=0,"",SUM(AI97:AI99))</f>
        <v>43566.636999999988</v>
      </c>
      <c r="AJ100" s="167">
        <f t="shared" si="645"/>
        <v>42002.008999999998</v>
      </c>
      <c r="AK100" s="167">
        <f t="shared" si="645"/>
        <v>1387.306</v>
      </c>
      <c r="AL100" s="329">
        <f t="shared" si="568"/>
        <v>3.1843311660709556E-2</v>
      </c>
      <c r="AM100" s="328">
        <f t="shared" ref="AM100:AO100" si="646">IF(COUNT(AM97:AM99)=0,"",SUM(AM97:AM99))</f>
        <v>0</v>
      </c>
      <c r="AN100" s="167">
        <f t="shared" si="646"/>
        <v>0</v>
      </c>
      <c r="AO100" s="167">
        <f t="shared" si="646"/>
        <v>0</v>
      </c>
      <c r="AP100" s="329">
        <f t="shared" si="569"/>
        <v>0</v>
      </c>
      <c r="AQ100" s="328">
        <f t="shared" ref="AQ100:AS100" si="647">IF(COUNT(AQ97:AQ99)=0,"",SUM(AQ97:AQ99))</f>
        <v>4272.6586580000003</v>
      </c>
      <c r="AR100" s="167">
        <f t="shared" si="647"/>
        <v>4272.6586580000003</v>
      </c>
      <c r="AS100" s="167">
        <f t="shared" si="647"/>
        <v>0</v>
      </c>
      <c r="AT100" s="329">
        <f t="shared" si="570"/>
        <v>0</v>
      </c>
      <c r="AU100" s="328">
        <f t="shared" ref="AU100:AW100" si="648">IF(COUNT(AU97:AU99)=0,"",SUM(AU97:AU99))</f>
        <v>92814.912152000034</v>
      </c>
      <c r="AV100" s="167">
        <f t="shared" si="648"/>
        <v>92814.912152000034</v>
      </c>
      <c r="AW100" s="167">
        <f t="shared" si="648"/>
        <v>0</v>
      </c>
      <c r="AX100" s="329">
        <f t="shared" si="571"/>
        <v>0</v>
      </c>
      <c r="AY100" s="330">
        <f t="shared" ref="AY100:BA100" si="649">IF(COUNT(AY97:AY99)=0,"",SUM(AY97:AY99))</f>
        <v>683487.70280999946</v>
      </c>
      <c r="AZ100" s="166">
        <f t="shared" si="649"/>
        <v>614071.48180999968</v>
      </c>
      <c r="BA100" s="166">
        <f t="shared" si="649"/>
        <v>64598.455000000009</v>
      </c>
      <c r="BB100" s="329">
        <f t="shared" si="573"/>
        <v>9.4512973290402452E-2</v>
      </c>
      <c r="BE100" s="448"/>
      <c r="BF100" s="132" t="s">
        <v>24</v>
      </c>
      <c r="BG100" s="328">
        <f t="shared" ref="BG100:BI100" si="650">IF(COUNT(BG97:BG99)=0,"",SUM(BG97:BG99))</f>
        <v>2806667.1739999973</v>
      </c>
      <c r="BH100" s="167">
        <f t="shared" si="650"/>
        <v>2507304.4869999988</v>
      </c>
      <c r="BI100" s="167">
        <f t="shared" si="650"/>
        <v>285193.47300000023</v>
      </c>
      <c r="BJ100" s="329">
        <f t="shared" si="575"/>
        <v>0.10161285799824604</v>
      </c>
      <c r="BK100" s="328">
        <f t="shared" ref="BK100:BM100" si="651">IF(COUNT(BK97:BK99)=0,"",SUM(BK97:BK99))</f>
        <v>43566.636999999988</v>
      </c>
      <c r="BL100" s="167">
        <f t="shared" si="651"/>
        <v>42002.008999999998</v>
      </c>
      <c r="BM100" s="167">
        <f t="shared" si="651"/>
        <v>1387.306</v>
      </c>
      <c r="BN100" s="329">
        <f t="shared" si="577"/>
        <v>3.1843311660709556E-2</v>
      </c>
      <c r="BO100" s="328">
        <f t="shared" ref="BO100:BQ100" si="652">IF(COUNT(BO97:BO99)=0,"",SUM(BO97:BO99))</f>
        <v>85179</v>
      </c>
      <c r="BP100" s="167">
        <f t="shared" si="652"/>
        <v>81281.486499999999</v>
      </c>
      <c r="BQ100" s="167">
        <f t="shared" si="652"/>
        <v>5575.2240000000002</v>
      </c>
      <c r="BR100" s="329">
        <f t="shared" si="579"/>
        <v>6.545303419857007E-2</v>
      </c>
      <c r="BS100" s="328">
        <f t="shared" ref="BS100:BU100" si="653">IF(COUNT(BS97:BS99)=0,"",SUM(BS97:BS99))</f>
        <v>176371.28381275031</v>
      </c>
      <c r="BT100" s="167">
        <f t="shared" si="653"/>
        <v>176371.28381275031</v>
      </c>
      <c r="BU100" s="167">
        <f t="shared" si="653"/>
        <v>0</v>
      </c>
      <c r="BV100" s="329">
        <f t="shared" si="581"/>
        <v>0</v>
      </c>
      <c r="BW100" s="328">
        <f t="shared" ref="BW100:BY100" si="654">IF(COUNT(BW97:BW99)=0,"",SUM(BW97:BW99))</f>
        <v>183985.76131475004</v>
      </c>
      <c r="BX100" s="167">
        <f t="shared" si="654"/>
        <v>183985.76131475004</v>
      </c>
      <c r="BY100" s="167">
        <f t="shared" si="654"/>
        <v>0</v>
      </c>
      <c r="BZ100" s="329">
        <f t="shared" si="583"/>
        <v>0</v>
      </c>
      <c r="CA100" s="330">
        <f t="shared" ref="CA100:CC100" si="655">IF(COUNT(CA97:CA99)=0,"",SUM(CA97:CA99))</f>
        <v>3295769.8561274977</v>
      </c>
      <c r="CB100" s="166">
        <f t="shared" si="655"/>
        <v>2990945.0276274988</v>
      </c>
      <c r="CC100" s="166">
        <f t="shared" si="655"/>
        <v>292156.0030000002</v>
      </c>
      <c r="CD100" s="329">
        <f t="shared" si="585"/>
        <v>8.8645753724831106E-2</v>
      </c>
    </row>
    <row r="101" spans="1:82">
      <c r="A101" s="448"/>
      <c r="B101" s="129" t="s">
        <v>25</v>
      </c>
      <c r="C101" s="170">
        <v>1303247.9689999996</v>
      </c>
      <c r="D101" s="171">
        <v>1114496.0190000001</v>
      </c>
      <c r="E101" s="171">
        <v>181097.59600000019</v>
      </c>
      <c r="F101" s="331">
        <f t="shared" si="560"/>
        <v>0.13895866351432637</v>
      </c>
      <c r="G101" s="170">
        <v>0</v>
      </c>
      <c r="H101" s="171">
        <v>0</v>
      </c>
      <c r="I101" s="171">
        <v>0</v>
      </c>
      <c r="J101" s="331">
        <f t="shared" si="561"/>
        <v>0</v>
      </c>
      <c r="K101" s="170">
        <v>19465.958500000001</v>
      </c>
      <c r="L101" s="171">
        <v>18137.84</v>
      </c>
      <c r="M101" s="171">
        <v>1441.2605000000001</v>
      </c>
      <c r="N101" s="331">
        <f t="shared" si="562"/>
        <v>7.4040047912359422E-2</v>
      </c>
      <c r="O101" s="170">
        <v>82680.814584499982</v>
      </c>
      <c r="P101" s="171">
        <v>82680.814584499982</v>
      </c>
      <c r="Q101" s="171">
        <v>0</v>
      </c>
      <c r="R101" s="331">
        <f t="shared" si="563"/>
        <v>0</v>
      </c>
      <c r="S101" s="170">
        <v>102956.83675500003</v>
      </c>
      <c r="T101" s="171">
        <v>102956.83675500003</v>
      </c>
      <c r="U101" s="171">
        <v>0</v>
      </c>
      <c r="V101" s="331">
        <f t="shared" si="564"/>
        <v>0</v>
      </c>
      <c r="W101" s="334">
        <f t="shared" ref="W101:Y103" si="656">IF(COUNT(C101,G101,K101,O101,S101)&lt;5,"",SUM(C101,G101,K101,O101,S101))</f>
        <v>1508351.5788394995</v>
      </c>
      <c r="X101" s="174">
        <f t="shared" si="656"/>
        <v>1318271.5103395001</v>
      </c>
      <c r="Y101" s="174">
        <f t="shared" si="656"/>
        <v>182538.8565000002</v>
      </c>
      <c r="Z101" s="331">
        <f t="shared" si="566"/>
        <v>0.12101877245386154</v>
      </c>
      <c r="AC101" s="448"/>
      <c r="AD101" s="129" t="s">
        <v>25</v>
      </c>
      <c r="AE101" s="170">
        <v>286173.67200000008</v>
      </c>
      <c r="AF101" s="171">
        <v>248446.04600000006</v>
      </c>
      <c r="AG101" s="171">
        <v>35470.272000000026</v>
      </c>
      <c r="AH101" s="331">
        <f t="shared" si="567"/>
        <v>0.12394666410822033</v>
      </c>
      <c r="AI101" s="170">
        <v>8079.5220000000036</v>
      </c>
      <c r="AJ101" s="171">
        <v>7560.1190000000033</v>
      </c>
      <c r="AK101" s="171">
        <v>426.26999999999981</v>
      </c>
      <c r="AL101" s="331">
        <f t="shared" si="568"/>
        <v>5.2759309275969495E-2</v>
      </c>
      <c r="AM101" s="170">
        <v>0</v>
      </c>
      <c r="AN101" s="171">
        <v>0</v>
      </c>
      <c r="AO101" s="171">
        <v>0</v>
      </c>
      <c r="AP101" s="331">
        <f t="shared" si="569"/>
        <v>0</v>
      </c>
      <c r="AQ101" s="170">
        <v>2082.6</v>
      </c>
      <c r="AR101" s="171">
        <v>2082.6</v>
      </c>
      <c r="AS101" s="171">
        <v>0</v>
      </c>
      <c r="AT101" s="331">
        <f t="shared" si="570"/>
        <v>0</v>
      </c>
      <c r="AU101" s="170">
        <v>31636</v>
      </c>
      <c r="AV101" s="171">
        <v>31636</v>
      </c>
      <c r="AW101" s="171">
        <v>0</v>
      </c>
      <c r="AX101" s="331">
        <f t="shared" si="571"/>
        <v>0</v>
      </c>
      <c r="AY101" s="334">
        <f t="shared" ref="AY101:BA103" si="657">IF(COUNT(AE101,AI101,AM101,AQ101,AU101)&lt;5,"",SUM(AE101,AI101,AM101,AQ101,AU101))</f>
        <v>327971.79400000005</v>
      </c>
      <c r="AZ101" s="174">
        <f t="shared" si="657"/>
        <v>289724.76500000007</v>
      </c>
      <c r="BA101" s="174">
        <f t="shared" si="657"/>
        <v>35896.542000000023</v>
      </c>
      <c r="BB101" s="331">
        <f t="shared" si="573"/>
        <v>0.10945008886953253</v>
      </c>
      <c r="BE101" s="448"/>
      <c r="BF101" s="129" t="s">
        <v>25</v>
      </c>
      <c r="BG101" s="335">
        <f t="shared" ref="BG101:BI103" si="658">IF(COUNT(C101, AE101)&lt;2, "", C101+AE101)</f>
        <v>1589421.6409999996</v>
      </c>
      <c r="BH101" s="336">
        <f t="shared" si="658"/>
        <v>1362942.0650000002</v>
      </c>
      <c r="BI101" s="336">
        <f t="shared" si="658"/>
        <v>216567.86800000022</v>
      </c>
      <c r="BJ101" s="331">
        <f t="shared" si="575"/>
        <v>0.13625576902535724</v>
      </c>
      <c r="BK101" s="335">
        <f t="shared" ref="BK101:BM103" si="659">IF(COUNT(G101, AI101)&lt;2, "", G101+AI101)</f>
        <v>8079.5220000000036</v>
      </c>
      <c r="BL101" s="336">
        <f t="shared" si="659"/>
        <v>7560.1190000000033</v>
      </c>
      <c r="BM101" s="336">
        <f t="shared" si="659"/>
        <v>426.26999999999981</v>
      </c>
      <c r="BN101" s="331">
        <f t="shared" si="577"/>
        <v>5.2759309275969495E-2</v>
      </c>
      <c r="BO101" s="335">
        <f t="shared" ref="BO101:BQ103" si="660">IF(COUNT(K101, AM101)&lt;2, "", K101+AM101)</f>
        <v>19465.958500000001</v>
      </c>
      <c r="BP101" s="336">
        <f t="shared" si="660"/>
        <v>18137.84</v>
      </c>
      <c r="BQ101" s="336">
        <f t="shared" si="660"/>
        <v>1441.2605000000001</v>
      </c>
      <c r="BR101" s="331">
        <f t="shared" si="579"/>
        <v>7.4040047912359422E-2</v>
      </c>
      <c r="BS101" s="335">
        <f t="shared" ref="BS101:BU103" si="661">IF(COUNT(O101, AQ101)&lt;2, "", O101+AQ101)</f>
        <v>84763.414584499988</v>
      </c>
      <c r="BT101" s="336">
        <f t="shared" si="661"/>
        <v>84763.414584499988</v>
      </c>
      <c r="BU101" s="336">
        <f t="shared" si="661"/>
        <v>0</v>
      </c>
      <c r="BV101" s="331">
        <f t="shared" si="581"/>
        <v>0</v>
      </c>
      <c r="BW101" s="335">
        <f t="shared" ref="BW101:BY103" si="662">IF(COUNT(S101, AU101)&lt;2, "", S101+AU101)</f>
        <v>134592.83675500003</v>
      </c>
      <c r="BX101" s="336">
        <f t="shared" si="662"/>
        <v>134592.83675500003</v>
      </c>
      <c r="BY101" s="336">
        <f t="shared" si="662"/>
        <v>0</v>
      </c>
      <c r="BZ101" s="331">
        <f t="shared" si="583"/>
        <v>0</v>
      </c>
      <c r="CA101" s="334">
        <f t="shared" ref="CA101:CC103" si="663">IF(COUNT(BG101,BK101,BO101,BS101,BW101)&lt;5,"",SUM(BG101,BK101,BO101,BS101,BW101))</f>
        <v>1836323.3728394997</v>
      </c>
      <c r="CB101" s="174">
        <f t="shared" si="663"/>
        <v>1607996.2753395003</v>
      </c>
      <c r="CC101" s="174">
        <f t="shared" si="663"/>
        <v>218435.39850000021</v>
      </c>
      <c r="CD101" s="331">
        <f t="shared" si="585"/>
        <v>0.11895257759652343</v>
      </c>
    </row>
    <row r="102" spans="1:82">
      <c r="A102" s="448"/>
      <c r="B102" s="130" t="s">
        <v>26</v>
      </c>
      <c r="C102" s="149">
        <v>1202825.4080000019</v>
      </c>
      <c r="D102" s="150">
        <v>1034627.3359999972</v>
      </c>
      <c r="E102" s="150">
        <v>160730.39000000022</v>
      </c>
      <c r="F102" s="316">
        <f t="shared" si="560"/>
        <v>0.13362736514458462</v>
      </c>
      <c r="G102" s="149">
        <v>0</v>
      </c>
      <c r="H102" s="150">
        <v>0</v>
      </c>
      <c r="I102" s="150">
        <v>0</v>
      </c>
      <c r="J102" s="316">
        <f t="shared" si="561"/>
        <v>0</v>
      </c>
      <c r="K102" s="149">
        <v>21583.7045</v>
      </c>
      <c r="L102" s="150">
        <v>20472.680499999999</v>
      </c>
      <c r="M102" s="150">
        <v>2242.0819999999999</v>
      </c>
      <c r="N102" s="316">
        <f t="shared" si="562"/>
        <v>0.1038784607155829</v>
      </c>
      <c r="O102" s="149">
        <v>136156.61686524985</v>
      </c>
      <c r="P102" s="150">
        <v>136156.61686524985</v>
      </c>
      <c r="Q102" s="150">
        <v>0</v>
      </c>
      <c r="R102" s="316">
        <f t="shared" si="563"/>
        <v>0</v>
      </c>
      <c r="S102" s="149">
        <v>118739.99376649987</v>
      </c>
      <c r="T102" s="150">
        <v>118739.99376649987</v>
      </c>
      <c r="U102" s="150">
        <v>0</v>
      </c>
      <c r="V102" s="316">
        <f t="shared" si="564"/>
        <v>0</v>
      </c>
      <c r="W102" s="319">
        <f t="shared" si="656"/>
        <v>1479305.7231317516</v>
      </c>
      <c r="X102" s="153">
        <f t="shared" si="656"/>
        <v>1309996.6271317468</v>
      </c>
      <c r="Y102" s="153">
        <f t="shared" si="656"/>
        <v>162972.47200000021</v>
      </c>
      <c r="Z102" s="316">
        <f t="shared" si="566"/>
        <v>0.11016821570525714</v>
      </c>
      <c r="AC102" s="448"/>
      <c r="AD102" s="130" t="s">
        <v>26</v>
      </c>
      <c r="AE102" s="149">
        <v>282657.60299999971</v>
      </c>
      <c r="AF102" s="150">
        <v>244596.22999999995</v>
      </c>
      <c r="AG102" s="150">
        <v>36257.048999999992</v>
      </c>
      <c r="AH102" s="316">
        <f t="shared" si="567"/>
        <v>0.1282719750510303</v>
      </c>
      <c r="AI102" s="149">
        <v>3355.3790000000017</v>
      </c>
      <c r="AJ102" s="150">
        <v>3247.0380000000027</v>
      </c>
      <c r="AK102" s="150">
        <v>100.50900000000001</v>
      </c>
      <c r="AL102" s="316">
        <f t="shared" si="568"/>
        <v>2.9954589332531426E-2</v>
      </c>
      <c r="AM102" s="149">
        <v>0</v>
      </c>
      <c r="AN102" s="150">
        <v>0</v>
      </c>
      <c r="AO102" s="150">
        <v>0</v>
      </c>
      <c r="AP102" s="316">
        <f t="shared" si="569"/>
        <v>0</v>
      </c>
      <c r="AQ102" s="149">
        <v>2203.1</v>
      </c>
      <c r="AR102" s="150">
        <v>2203.1</v>
      </c>
      <c r="AS102" s="150">
        <v>0</v>
      </c>
      <c r="AT102" s="316">
        <f t="shared" si="570"/>
        <v>0</v>
      </c>
      <c r="AU102" s="149">
        <v>29184</v>
      </c>
      <c r="AV102" s="150">
        <v>29184</v>
      </c>
      <c r="AW102" s="150">
        <v>0</v>
      </c>
      <c r="AX102" s="316">
        <f t="shared" si="571"/>
        <v>0</v>
      </c>
      <c r="AY102" s="319">
        <f t="shared" si="657"/>
        <v>317400.0819999997</v>
      </c>
      <c r="AZ102" s="153">
        <f t="shared" si="657"/>
        <v>279230.36799999996</v>
      </c>
      <c r="BA102" s="153">
        <f t="shared" si="657"/>
        <v>36357.55799999999</v>
      </c>
      <c r="BB102" s="316">
        <f t="shared" si="573"/>
        <v>0.11454804224026642</v>
      </c>
      <c r="BE102" s="448"/>
      <c r="BF102" s="130" t="s">
        <v>26</v>
      </c>
      <c r="BG102" s="320">
        <f t="shared" si="658"/>
        <v>1485483.0110000016</v>
      </c>
      <c r="BH102" s="321">
        <f t="shared" si="658"/>
        <v>1279223.5659999971</v>
      </c>
      <c r="BI102" s="321">
        <f t="shared" si="658"/>
        <v>196987.43900000022</v>
      </c>
      <c r="BJ102" s="316">
        <f t="shared" si="575"/>
        <v>0.13260834189371959</v>
      </c>
      <c r="BK102" s="320">
        <f t="shared" si="659"/>
        <v>3355.3790000000017</v>
      </c>
      <c r="BL102" s="321">
        <f t="shared" si="659"/>
        <v>3247.0380000000027</v>
      </c>
      <c r="BM102" s="321">
        <f t="shared" si="659"/>
        <v>100.50900000000001</v>
      </c>
      <c r="BN102" s="316">
        <f t="shared" si="577"/>
        <v>2.9954589332531426E-2</v>
      </c>
      <c r="BO102" s="320">
        <f t="shared" si="660"/>
        <v>21583.7045</v>
      </c>
      <c r="BP102" s="321">
        <f t="shared" si="660"/>
        <v>20472.680499999999</v>
      </c>
      <c r="BQ102" s="321">
        <f t="shared" si="660"/>
        <v>2242.0819999999999</v>
      </c>
      <c r="BR102" s="316">
        <f t="shared" si="579"/>
        <v>0.1038784607155829</v>
      </c>
      <c r="BS102" s="320">
        <f t="shared" si="661"/>
        <v>138359.71686524985</v>
      </c>
      <c r="BT102" s="321">
        <f t="shared" si="661"/>
        <v>138359.71686524985</v>
      </c>
      <c r="BU102" s="321">
        <f t="shared" si="661"/>
        <v>0</v>
      </c>
      <c r="BV102" s="316">
        <f t="shared" si="581"/>
        <v>0</v>
      </c>
      <c r="BW102" s="320">
        <f t="shared" si="662"/>
        <v>147923.99376649986</v>
      </c>
      <c r="BX102" s="321">
        <f t="shared" si="662"/>
        <v>147923.99376649986</v>
      </c>
      <c r="BY102" s="321">
        <f t="shared" si="662"/>
        <v>0</v>
      </c>
      <c r="BZ102" s="316">
        <f t="shared" si="583"/>
        <v>0</v>
      </c>
      <c r="CA102" s="319">
        <f t="shared" si="663"/>
        <v>1796705.8051317513</v>
      </c>
      <c r="CB102" s="153">
        <f t="shared" si="663"/>
        <v>1589226.9951317469</v>
      </c>
      <c r="CC102" s="153">
        <f t="shared" si="663"/>
        <v>199330.0300000002</v>
      </c>
      <c r="CD102" s="316">
        <f t="shared" si="585"/>
        <v>0.1109419413187589</v>
      </c>
    </row>
    <row r="103" spans="1:82">
      <c r="A103" s="448"/>
      <c r="B103" s="131" t="s">
        <v>27</v>
      </c>
      <c r="C103" s="156">
        <v>1355548.1079999995</v>
      </c>
      <c r="D103" s="157">
        <v>1216451.1069999982</v>
      </c>
      <c r="E103" s="157">
        <v>131991.41700000016</v>
      </c>
      <c r="F103" s="322">
        <f t="shared" si="560"/>
        <v>9.737125242625487E-2</v>
      </c>
      <c r="G103" s="156">
        <v>0</v>
      </c>
      <c r="H103" s="157">
        <v>0</v>
      </c>
      <c r="I103" s="157">
        <v>0</v>
      </c>
      <c r="J103" s="322">
        <f t="shared" si="561"/>
        <v>0</v>
      </c>
      <c r="K103" s="156">
        <v>20735.983499999998</v>
      </c>
      <c r="L103" s="157">
        <v>19606.728999999999</v>
      </c>
      <c r="M103" s="157">
        <v>1069.0709999999999</v>
      </c>
      <c r="N103" s="322">
        <f t="shared" si="562"/>
        <v>5.1556319959455983E-2</v>
      </c>
      <c r="O103" s="156">
        <v>135591.14574474999</v>
      </c>
      <c r="P103" s="157">
        <v>135591.14574474999</v>
      </c>
      <c r="Q103" s="157">
        <v>0</v>
      </c>
      <c r="R103" s="322">
        <f t="shared" si="563"/>
        <v>0</v>
      </c>
      <c r="S103" s="156">
        <v>78114.381221000018</v>
      </c>
      <c r="T103" s="157">
        <v>78114.381221000018</v>
      </c>
      <c r="U103" s="157">
        <v>0</v>
      </c>
      <c r="V103" s="322">
        <f t="shared" si="564"/>
        <v>0</v>
      </c>
      <c r="W103" s="325">
        <f t="shared" si="656"/>
        <v>1589989.6184657498</v>
      </c>
      <c r="X103" s="160">
        <f t="shared" si="656"/>
        <v>1449763.3629657484</v>
      </c>
      <c r="Y103" s="160">
        <f t="shared" si="656"/>
        <v>133060.48800000016</v>
      </c>
      <c r="Z103" s="322">
        <f t="shared" si="566"/>
        <v>8.3686387920190328E-2</v>
      </c>
      <c r="AC103" s="448"/>
      <c r="AD103" s="131" t="s">
        <v>27</v>
      </c>
      <c r="AE103" s="156">
        <v>304125.34599999932</v>
      </c>
      <c r="AF103" s="157">
        <v>272415.05600000027</v>
      </c>
      <c r="AG103" s="157">
        <v>29800.583000000024</v>
      </c>
      <c r="AH103" s="322">
        <f t="shared" si="567"/>
        <v>9.7987830978086554E-2</v>
      </c>
      <c r="AI103" s="156">
        <v>2166.6620000000012</v>
      </c>
      <c r="AJ103" s="157">
        <v>2129.8770000000009</v>
      </c>
      <c r="AK103" s="157">
        <v>31.442000000000007</v>
      </c>
      <c r="AL103" s="322">
        <f t="shared" si="568"/>
        <v>1.4511723563712286E-2</v>
      </c>
      <c r="AM103" s="156">
        <v>0</v>
      </c>
      <c r="AN103" s="157">
        <v>0</v>
      </c>
      <c r="AO103" s="157">
        <v>0</v>
      </c>
      <c r="AP103" s="322">
        <f t="shared" si="569"/>
        <v>0</v>
      </c>
      <c r="AQ103" s="156">
        <v>2567.4</v>
      </c>
      <c r="AR103" s="157">
        <v>2567.4</v>
      </c>
      <c r="AS103" s="157">
        <v>0</v>
      </c>
      <c r="AT103" s="322">
        <f t="shared" si="570"/>
        <v>0</v>
      </c>
      <c r="AU103" s="156">
        <v>31585</v>
      </c>
      <c r="AV103" s="157">
        <v>31585</v>
      </c>
      <c r="AW103" s="157">
        <v>0</v>
      </c>
      <c r="AX103" s="322">
        <f t="shared" si="571"/>
        <v>0</v>
      </c>
      <c r="AY103" s="325">
        <f t="shared" si="657"/>
        <v>340444.40799999936</v>
      </c>
      <c r="AZ103" s="160">
        <f t="shared" si="657"/>
        <v>308697.33300000028</v>
      </c>
      <c r="BA103" s="160">
        <f t="shared" si="657"/>
        <v>29832.025000000023</v>
      </c>
      <c r="BB103" s="322">
        <f t="shared" si="573"/>
        <v>8.7626714667611988E-2</v>
      </c>
      <c r="BE103" s="448"/>
      <c r="BF103" s="131" t="s">
        <v>27</v>
      </c>
      <c r="BG103" s="326">
        <f t="shared" si="658"/>
        <v>1659673.453999999</v>
      </c>
      <c r="BH103" s="327">
        <f t="shared" si="658"/>
        <v>1488866.1629999985</v>
      </c>
      <c r="BI103" s="327">
        <f t="shared" si="658"/>
        <v>161792.00000000017</v>
      </c>
      <c r="BJ103" s="322">
        <f t="shared" si="575"/>
        <v>9.7484236799753182E-2</v>
      </c>
      <c r="BK103" s="326">
        <f t="shared" si="659"/>
        <v>2166.6620000000012</v>
      </c>
      <c r="BL103" s="327">
        <f t="shared" si="659"/>
        <v>2129.8770000000009</v>
      </c>
      <c r="BM103" s="327">
        <f t="shared" si="659"/>
        <v>31.442000000000007</v>
      </c>
      <c r="BN103" s="322">
        <f t="shared" si="577"/>
        <v>1.4511723563712286E-2</v>
      </c>
      <c r="BO103" s="326">
        <f t="shared" si="660"/>
        <v>20735.983499999998</v>
      </c>
      <c r="BP103" s="327">
        <f t="shared" si="660"/>
        <v>19606.728999999999</v>
      </c>
      <c r="BQ103" s="327">
        <f t="shared" si="660"/>
        <v>1069.0709999999999</v>
      </c>
      <c r="BR103" s="322">
        <f t="shared" si="579"/>
        <v>5.1556319959455983E-2</v>
      </c>
      <c r="BS103" s="326">
        <f t="shared" si="661"/>
        <v>138158.54574474998</v>
      </c>
      <c r="BT103" s="327">
        <f t="shared" si="661"/>
        <v>138158.54574474998</v>
      </c>
      <c r="BU103" s="327">
        <f t="shared" si="661"/>
        <v>0</v>
      </c>
      <c r="BV103" s="322">
        <f t="shared" si="581"/>
        <v>0</v>
      </c>
      <c r="BW103" s="326">
        <f t="shared" si="662"/>
        <v>109699.38122100002</v>
      </c>
      <c r="BX103" s="327">
        <f t="shared" si="662"/>
        <v>109699.38122100002</v>
      </c>
      <c r="BY103" s="327">
        <f t="shared" si="662"/>
        <v>0</v>
      </c>
      <c r="BZ103" s="322">
        <f t="shared" si="583"/>
        <v>0</v>
      </c>
      <c r="CA103" s="325">
        <f t="shared" si="663"/>
        <v>1930434.0264657491</v>
      </c>
      <c r="CB103" s="160">
        <f t="shared" si="663"/>
        <v>1758460.6959657487</v>
      </c>
      <c r="CC103" s="160">
        <f t="shared" si="663"/>
        <v>162892.51300000018</v>
      </c>
      <c r="CD103" s="322">
        <f t="shared" si="585"/>
        <v>8.4381289786020205E-2</v>
      </c>
    </row>
    <row r="104" spans="1:82">
      <c r="A104" s="448"/>
      <c r="B104" s="132" t="s">
        <v>28</v>
      </c>
      <c r="C104" s="328">
        <f t="shared" ref="C104:E104" si="664">IF(COUNT(C101:C103)=0,"",SUM(C101:C103))</f>
        <v>3861621.4850000008</v>
      </c>
      <c r="D104" s="167">
        <f t="shared" si="664"/>
        <v>3365574.4619999956</v>
      </c>
      <c r="E104" s="167">
        <f t="shared" si="664"/>
        <v>473819.40300000052</v>
      </c>
      <c r="F104" s="329">
        <f t="shared" si="560"/>
        <v>0.12269959778308008</v>
      </c>
      <c r="G104" s="328">
        <f t="shared" ref="G104:I104" si="665">IF(COUNT(G101:G103)=0,"",SUM(G101:G103))</f>
        <v>0</v>
      </c>
      <c r="H104" s="167">
        <f t="shared" si="665"/>
        <v>0</v>
      </c>
      <c r="I104" s="167">
        <f t="shared" si="665"/>
        <v>0</v>
      </c>
      <c r="J104" s="329">
        <f t="shared" si="561"/>
        <v>0</v>
      </c>
      <c r="K104" s="328">
        <f t="shared" ref="K104:M104" si="666">IF(COUNT(K101:K103)=0,"",SUM(K101:K103))</f>
        <v>61785.646500000003</v>
      </c>
      <c r="L104" s="167">
        <f t="shared" si="666"/>
        <v>58217.249499999998</v>
      </c>
      <c r="M104" s="167">
        <f t="shared" si="666"/>
        <v>4752.4134999999997</v>
      </c>
      <c r="N104" s="329">
        <f t="shared" si="562"/>
        <v>7.6917759531738489E-2</v>
      </c>
      <c r="O104" s="328">
        <f t="shared" ref="O104:Q104" si="667">IF(COUNT(O101:O103)=0,"",SUM(O101:O103))</f>
        <v>354428.57719449978</v>
      </c>
      <c r="P104" s="167">
        <f t="shared" si="667"/>
        <v>354428.57719449978</v>
      </c>
      <c r="Q104" s="167">
        <f t="shared" si="667"/>
        <v>0</v>
      </c>
      <c r="R104" s="329">
        <f t="shared" si="563"/>
        <v>0</v>
      </c>
      <c r="S104" s="328">
        <f t="shared" ref="S104:U104" si="668">IF(COUNT(S101:S103)=0,"",SUM(S101:S103))</f>
        <v>299811.21174249996</v>
      </c>
      <c r="T104" s="167">
        <f t="shared" si="668"/>
        <v>299811.21174249996</v>
      </c>
      <c r="U104" s="167">
        <f t="shared" si="668"/>
        <v>0</v>
      </c>
      <c r="V104" s="329">
        <f t="shared" si="564"/>
        <v>0</v>
      </c>
      <c r="W104" s="330">
        <f t="shared" ref="W104:Y104" si="669">IF(COUNT(W101:W103)=0,"",SUM(W101:W103))</f>
        <v>4577646.9204370007</v>
      </c>
      <c r="X104" s="166">
        <f t="shared" si="669"/>
        <v>4078031.5004369952</v>
      </c>
      <c r="Y104" s="166">
        <f t="shared" si="669"/>
        <v>478571.81650000054</v>
      </c>
      <c r="Z104" s="329">
        <f t="shared" si="566"/>
        <v>0.10454537556477032</v>
      </c>
      <c r="AC104" s="448"/>
      <c r="AD104" s="132" t="s">
        <v>28</v>
      </c>
      <c r="AE104" s="328">
        <f t="shared" ref="AE104:AG104" si="670">IF(COUNT(AE101:AE103)=0,"",SUM(AE101:AE103))</f>
        <v>872956.62099999911</v>
      </c>
      <c r="AF104" s="167">
        <f t="shared" si="670"/>
        <v>765457.33200000029</v>
      </c>
      <c r="AG104" s="167">
        <f t="shared" si="670"/>
        <v>101527.90400000005</v>
      </c>
      <c r="AH104" s="329">
        <f t="shared" si="567"/>
        <v>0.11630349270241706</v>
      </c>
      <c r="AI104" s="328">
        <f t="shared" ref="AI104:AK104" si="671">IF(COUNT(AI101:AI103)=0,"",SUM(AI101:AI103))</f>
        <v>13601.563000000006</v>
      </c>
      <c r="AJ104" s="167">
        <f t="shared" si="671"/>
        <v>12937.034000000007</v>
      </c>
      <c r="AK104" s="167">
        <f t="shared" si="671"/>
        <v>558.22099999999978</v>
      </c>
      <c r="AL104" s="329">
        <f t="shared" si="568"/>
        <v>4.104094507373892E-2</v>
      </c>
      <c r="AM104" s="328">
        <f t="shared" ref="AM104:AO104" si="672">IF(COUNT(AM101:AM103)=0,"",SUM(AM101:AM103))</f>
        <v>0</v>
      </c>
      <c r="AN104" s="167">
        <f t="shared" si="672"/>
        <v>0</v>
      </c>
      <c r="AO104" s="167">
        <f t="shared" si="672"/>
        <v>0</v>
      </c>
      <c r="AP104" s="329">
        <f t="shared" si="569"/>
        <v>0</v>
      </c>
      <c r="AQ104" s="328">
        <f t="shared" ref="AQ104:AS104" si="673">IF(COUNT(AQ101:AQ103)=0,"",SUM(AQ101:AQ103))</f>
        <v>6853.1</v>
      </c>
      <c r="AR104" s="167">
        <f t="shared" si="673"/>
        <v>6853.1</v>
      </c>
      <c r="AS104" s="167">
        <f t="shared" si="673"/>
        <v>0</v>
      </c>
      <c r="AT104" s="329">
        <f t="shared" si="570"/>
        <v>0</v>
      </c>
      <c r="AU104" s="328">
        <f t="shared" ref="AU104:AW104" si="674">IF(COUNT(AU101:AU103)=0,"",SUM(AU101:AU103))</f>
        <v>92405</v>
      </c>
      <c r="AV104" s="167">
        <f t="shared" si="674"/>
        <v>92405</v>
      </c>
      <c r="AW104" s="167">
        <f t="shared" si="674"/>
        <v>0</v>
      </c>
      <c r="AX104" s="329">
        <f t="shared" si="571"/>
        <v>0</v>
      </c>
      <c r="AY104" s="330">
        <f t="shared" ref="AY104:BA104" si="675">IF(COUNT(AY101:AY103)=0,"",SUM(AY101:AY103))</f>
        <v>985816.28399999905</v>
      </c>
      <c r="AZ104" s="166">
        <f t="shared" si="675"/>
        <v>877652.46600000025</v>
      </c>
      <c r="BA104" s="166">
        <f t="shared" si="675"/>
        <v>102086.12500000003</v>
      </c>
      <c r="BB104" s="329">
        <f t="shared" si="573"/>
        <v>0.10355491855519007</v>
      </c>
      <c r="BE104" s="448"/>
      <c r="BF104" s="132" t="s">
        <v>28</v>
      </c>
      <c r="BG104" s="328">
        <f t="shared" ref="BG104:BI104" si="676">IF(COUNT(BG101:BG103)=0,"",SUM(BG101:BG103))</f>
        <v>4734578.1060000006</v>
      </c>
      <c r="BH104" s="167">
        <f t="shared" si="676"/>
        <v>4131031.793999996</v>
      </c>
      <c r="BI104" s="167">
        <f t="shared" si="676"/>
        <v>575347.30700000061</v>
      </c>
      <c r="BJ104" s="329">
        <f t="shared" si="575"/>
        <v>0.12152029053462626</v>
      </c>
      <c r="BK104" s="328">
        <f t="shared" ref="BK104:BM104" si="677">IF(COUNT(BK101:BK103)=0,"",SUM(BK101:BK103))</f>
        <v>13601.563000000006</v>
      </c>
      <c r="BL104" s="167">
        <f t="shared" si="677"/>
        <v>12937.034000000007</v>
      </c>
      <c r="BM104" s="167">
        <f t="shared" si="677"/>
        <v>558.22099999999978</v>
      </c>
      <c r="BN104" s="329">
        <f t="shared" si="577"/>
        <v>4.104094507373892E-2</v>
      </c>
      <c r="BO104" s="328">
        <f t="shared" ref="BO104:BQ104" si="678">IF(COUNT(BO101:BO103)=0,"",SUM(BO101:BO103))</f>
        <v>61785.646500000003</v>
      </c>
      <c r="BP104" s="167">
        <f t="shared" si="678"/>
        <v>58217.249499999998</v>
      </c>
      <c r="BQ104" s="167">
        <f t="shared" si="678"/>
        <v>4752.4134999999997</v>
      </c>
      <c r="BR104" s="329">
        <f t="shared" si="579"/>
        <v>7.6917759531738489E-2</v>
      </c>
      <c r="BS104" s="328">
        <f t="shared" ref="BS104:BU104" si="679">IF(COUNT(BS101:BS103)=0,"",SUM(BS101:BS103))</f>
        <v>361281.67719449982</v>
      </c>
      <c r="BT104" s="167">
        <f t="shared" si="679"/>
        <v>361281.67719449982</v>
      </c>
      <c r="BU104" s="167">
        <f t="shared" si="679"/>
        <v>0</v>
      </c>
      <c r="BV104" s="329">
        <f t="shared" si="581"/>
        <v>0</v>
      </c>
      <c r="BW104" s="328">
        <f t="shared" ref="BW104:BY104" si="680">IF(COUNT(BW101:BW103)=0,"",SUM(BW101:BW103))</f>
        <v>392216.21174249984</v>
      </c>
      <c r="BX104" s="167">
        <f t="shared" si="680"/>
        <v>392216.21174249984</v>
      </c>
      <c r="BY104" s="167">
        <f t="shared" si="680"/>
        <v>0</v>
      </c>
      <c r="BZ104" s="329">
        <f t="shared" si="583"/>
        <v>0</v>
      </c>
      <c r="CA104" s="330">
        <f t="shared" ref="CA104:CC104" si="681">IF(COUNT(CA101:CA103)=0,"",SUM(CA101:CA103))</f>
        <v>5563463.2044370007</v>
      </c>
      <c r="CB104" s="166">
        <f t="shared" si="681"/>
        <v>4955683.9664369952</v>
      </c>
      <c r="CC104" s="166">
        <f t="shared" si="681"/>
        <v>580657.94150000054</v>
      </c>
      <c r="CD104" s="329">
        <f t="shared" si="585"/>
        <v>0.10436987181597811</v>
      </c>
    </row>
    <row r="105" spans="1:82" ht="14.5" thickBot="1">
      <c r="A105" s="449"/>
      <c r="B105" s="133" t="s">
        <v>55</v>
      </c>
      <c r="C105" s="337">
        <f t="shared" ref="C105:E105" si="682">SUM(C104,C100,C96,C92)</f>
        <v>12656375.785999997</v>
      </c>
      <c r="D105" s="180">
        <f t="shared" si="682"/>
        <v>11138163.029999997</v>
      </c>
      <c r="E105" s="180">
        <f t="shared" si="682"/>
        <v>1447803.1420000005</v>
      </c>
      <c r="F105" s="338">
        <f t="shared" si="560"/>
        <v>0.11439318541738508</v>
      </c>
      <c r="G105" s="337">
        <f t="shared" ref="G105:I105" si="683">SUM(G104,G100,G96,G92)</f>
        <v>0</v>
      </c>
      <c r="H105" s="180">
        <f t="shared" si="683"/>
        <v>0</v>
      </c>
      <c r="I105" s="180">
        <f t="shared" si="683"/>
        <v>0</v>
      </c>
      <c r="J105" s="338">
        <f t="shared" si="561"/>
        <v>0</v>
      </c>
      <c r="K105" s="337">
        <f t="shared" ref="K105:M105" si="684">SUM(K104,K100,K96,K92)</f>
        <v>305450.69949999999</v>
      </c>
      <c r="L105" s="180">
        <f t="shared" si="684"/>
        <v>277375.1875</v>
      </c>
      <c r="M105" s="180">
        <f t="shared" si="684"/>
        <v>31121.796000000002</v>
      </c>
      <c r="N105" s="338">
        <f t="shared" si="562"/>
        <v>0.10188811500822903</v>
      </c>
      <c r="O105" s="337">
        <f t="shared" ref="O105:Q105" si="685">SUM(O104,O100,O96,O92)</f>
        <v>923164.04097974999</v>
      </c>
      <c r="P105" s="180">
        <f t="shared" si="685"/>
        <v>923164.04097974999</v>
      </c>
      <c r="Q105" s="180">
        <f t="shared" si="685"/>
        <v>0</v>
      </c>
      <c r="R105" s="338">
        <f t="shared" si="563"/>
        <v>0</v>
      </c>
      <c r="S105" s="337">
        <f t="shared" ref="S105:U105" si="686">SUM(S104,S100,S96,S92)</f>
        <v>893300.82009475003</v>
      </c>
      <c r="T105" s="180">
        <f t="shared" si="686"/>
        <v>893300.82009475003</v>
      </c>
      <c r="U105" s="180">
        <f t="shared" si="686"/>
        <v>0</v>
      </c>
      <c r="V105" s="338">
        <f t="shared" si="564"/>
        <v>0</v>
      </c>
      <c r="W105" s="337">
        <f t="shared" ref="W105:Y105" si="687">SUM(W104,W100,W96,W92)</f>
        <v>14778291.346574496</v>
      </c>
      <c r="X105" s="180">
        <f t="shared" si="687"/>
        <v>13232003.078574497</v>
      </c>
      <c r="Y105" s="180">
        <f t="shared" si="687"/>
        <v>1478924.9380000003</v>
      </c>
      <c r="Z105" s="338">
        <f t="shared" si="566"/>
        <v>0.10007414952898494</v>
      </c>
      <c r="AC105" s="449"/>
      <c r="AD105" s="133" t="s">
        <v>55</v>
      </c>
      <c r="AE105" s="337">
        <f t="shared" ref="AE105:AG105" si="688">SUM(AE104,AE100,AE96,AE92)</f>
        <v>3112933.9339999976</v>
      </c>
      <c r="AF105" s="180">
        <f t="shared" si="688"/>
        <v>2629622.9730000002</v>
      </c>
      <c r="AG105" s="180">
        <f t="shared" si="688"/>
        <v>460807.20200000011</v>
      </c>
      <c r="AH105" s="338">
        <f t="shared" si="567"/>
        <v>0.14802986885361907</v>
      </c>
      <c r="AI105" s="337">
        <f t="shared" ref="AI105:AK105" si="689">SUM(AI104,AI100,AI96,AI92)</f>
        <v>138293.77099999998</v>
      </c>
      <c r="AJ105" s="180">
        <f t="shared" si="689"/>
        <v>128852.34599999998</v>
      </c>
      <c r="AK105" s="180">
        <f t="shared" si="689"/>
        <v>8691.5139999999992</v>
      </c>
      <c r="AL105" s="338">
        <f t="shared" si="568"/>
        <v>6.2848195816426186E-2</v>
      </c>
      <c r="AM105" s="337">
        <f t="shared" ref="AM105:AO105" si="690">SUM(AM104,AM100,AM96,AM92)</f>
        <v>0</v>
      </c>
      <c r="AN105" s="180">
        <f t="shared" si="690"/>
        <v>0</v>
      </c>
      <c r="AO105" s="180">
        <f t="shared" si="690"/>
        <v>0</v>
      </c>
      <c r="AP105" s="338">
        <f t="shared" si="569"/>
        <v>0</v>
      </c>
      <c r="AQ105" s="337">
        <f t="shared" ref="AQ105:AS105" si="691">SUM(AQ104,AQ100,AQ96,AQ92)</f>
        <v>18688.058528000001</v>
      </c>
      <c r="AR105" s="180">
        <f t="shared" si="691"/>
        <v>18688.058528000001</v>
      </c>
      <c r="AS105" s="180">
        <f t="shared" si="691"/>
        <v>0</v>
      </c>
      <c r="AT105" s="338">
        <f t="shared" si="570"/>
        <v>0</v>
      </c>
      <c r="AU105" s="337">
        <f t="shared" ref="AU105:AW105" si="692">SUM(AU104,AU100,AU96,AU92)</f>
        <v>356655.11215200002</v>
      </c>
      <c r="AV105" s="180">
        <f t="shared" si="692"/>
        <v>356655.11215200002</v>
      </c>
      <c r="AW105" s="180">
        <f t="shared" si="692"/>
        <v>0</v>
      </c>
      <c r="AX105" s="338">
        <f t="shared" si="571"/>
        <v>0</v>
      </c>
      <c r="AY105" s="337">
        <f t="shared" ref="AY105:BA105" si="693">SUM(AY104,AY100,AY96,AY92)</f>
        <v>3626570.8756799977</v>
      </c>
      <c r="AZ105" s="180">
        <f t="shared" si="693"/>
        <v>3133818.4896800001</v>
      </c>
      <c r="BA105" s="180">
        <f t="shared" si="693"/>
        <v>469498.71600000001</v>
      </c>
      <c r="BB105" s="338">
        <f t="shared" si="573"/>
        <v>0.12946078598614649</v>
      </c>
      <c r="BE105" s="449"/>
      <c r="BF105" s="133" t="s">
        <v>55</v>
      </c>
      <c r="BG105" s="337">
        <f t="shared" ref="BG105:BI105" si="694">SUM(BG104,BG100,BG96,BG92)</f>
        <v>15769309.719999995</v>
      </c>
      <c r="BH105" s="180">
        <f t="shared" si="694"/>
        <v>13767786.002999997</v>
      </c>
      <c r="BI105" s="180">
        <f t="shared" si="694"/>
        <v>1908610.3440000007</v>
      </c>
      <c r="BJ105" s="338">
        <f t="shared" si="575"/>
        <v>0.12103322072362729</v>
      </c>
      <c r="BK105" s="337">
        <f t="shared" ref="BK105:BM105" si="695">SUM(BK104,BK100,BK96,BK92)</f>
        <v>138293.77099999998</v>
      </c>
      <c r="BL105" s="180">
        <f t="shared" si="695"/>
        <v>128852.34599999998</v>
      </c>
      <c r="BM105" s="180">
        <f t="shared" si="695"/>
        <v>8691.5139999999992</v>
      </c>
      <c r="BN105" s="338">
        <f t="shared" si="577"/>
        <v>6.2848195816426186E-2</v>
      </c>
      <c r="BO105" s="337">
        <f t="shared" ref="BO105:BQ105" si="696">SUM(BO104,BO100,BO96,BO92)</f>
        <v>305450.69949999999</v>
      </c>
      <c r="BP105" s="180">
        <f t="shared" si="696"/>
        <v>277375.1875</v>
      </c>
      <c r="BQ105" s="180">
        <f t="shared" si="696"/>
        <v>31121.796000000002</v>
      </c>
      <c r="BR105" s="338">
        <f t="shared" si="579"/>
        <v>0.10188811500822903</v>
      </c>
      <c r="BS105" s="337">
        <f t="shared" ref="BS105:BU105" si="697">SUM(BS104,BS100,BS96,BS92)</f>
        <v>941852.09950775001</v>
      </c>
      <c r="BT105" s="180">
        <f t="shared" si="697"/>
        <v>941852.09950775001</v>
      </c>
      <c r="BU105" s="180">
        <f t="shared" si="697"/>
        <v>0</v>
      </c>
      <c r="BV105" s="338">
        <f t="shared" si="581"/>
        <v>0</v>
      </c>
      <c r="BW105" s="337">
        <f t="shared" ref="BW105:BY105" si="698">SUM(BW104,BW100,BW96,BW92)</f>
        <v>1249955.9322467502</v>
      </c>
      <c r="BX105" s="180">
        <f t="shared" si="698"/>
        <v>1249955.9322467502</v>
      </c>
      <c r="BY105" s="180">
        <f t="shared" si="698"/>
        <v>0</v>
      </c>
      <c r="BZ105" s="338">
        <f t="shared" si="583"/>
        <v>0</v>
      </c>
      <c r="CA105" s="337">
        <f t="shared" ref="CA105:CC105" si="699">SUM(CA104,CA100,CA96,CA92)</f>
        <v>18404862.222254496</v>
      </c>
      <c r="CB105" s="180">
        <f t="shared" si="699"/>
        <v>16365821.568254495</v>
      </c>
      <c r="CC105" s="180">
        <f t="shared" si="699"/>
        <v>1948423.6540000003</v>
      </c>
      <c r="CD105" s="338">
        <f t="shared" si="585"/>
        <v>0.10586461503873888</v>
      </c>
    </row>
    <row r="106" spans="1:82">
      <c r="A106" t="s">
        <v>398</v>
      </c>
    </row>
    <row r="107" spans="1:82" ht="14.5" thickBot="1"/>
    <row r="108" spans="1:82" ht="19" thickBot="1">
      <c r="A108" s="476" t="s">
        <v>392</v>
      </c>
      <c r="B108" s="477"/>
      <c r="C108" s="473" t="s">
        <v>0</v>
      </c>
      <c r="D108" s="474"/>
      <c r="E108" s="474"/>
      <c r="F108" s="475"/>
      <c r="G108" s="473" t="s">
        <v>9</v>
      </c>
      <c r="H108" s="474"/>
      <c r="I108" s="474"/>
      <c r="J108" s="475"/>
      <c r="K108" s="473" t="s">
        <v>393</v>
      </c>
      <c r="L108" s="474"/>
      <c r="M108" s="474"/>
      <c r="N108" s="475"/>
      <c r="O108" s="473" t="s">
        <v>375</v>
      </c>
      <c r="P108" s="474"/>
      <c r="Q108" s="474"/>
      <c r="R108" s="475"/>
      <c r="S108" s="473" t="s">
        <v>377</v>
      </c>
      <c r="T108" s="474"/>
      <c r="U108" s="474"/>
      <c r="V108" s="475"/>
      <c r="W108" s="473" t="s">
        <v>376</v>
      </c>
      <c r="X108" s="474"/>
      <c r="Y108" s="474"/>
      <c r="Z108" s="475"/>
      <c r="AC108" s="476" t="s">
        <v>394</v>
      </c>
      <c r="AD108" s="477"/>
      <c r="AE108" s="473" t="s">
        <v>0</v>
      </c>
      <c r="AF108" s="474"/>
      <c r="AG108" s="474"/>
      <c r="AH108" s="475"/>
      <c r="AI108" s="473" t="s">
        <v>9</v>
      </c>
      <c r="AJ108" s="474"/>
      <c r="AK108" s="474"/>
      <c r="AL108" s="475"/>
      <c r="AM108" s="473" t="s">
        <v>393</v>
      </c>
      <c r="AN108" s="474"/>
      <c r="AO108" s="474"/>
      <c r="AP108" s="475"/>
      <c r="AQ108" s="473" t="s">
        <v>375</v>
      </c>
      <c r="AR108" s="474"/>
      <c r="AS108" s="474"/>
      <c r="AT108" s="475"/>
      <c r="AU108" s="473" t="s">
        <v>377</v>
      </c>
      <c r="AV108" s="474"/>
      <c r="AW108" s="474"/>
      <c r="AX108" s="475"/>
      <c r="AY108" s="473" t="s">
        <v>376</v>
      </c>
      <c r="AZ108" s="474"/>
      <c r="BA108" s="474"/>
      <c r="BB108" s="475"/>
      <c r="BE108" s="476" t="s">
        <v>395</v>
      </c>
      <c r="BF108" s="477"/>
      <c r="BG108" s="473" t="s">
        <v>0</v>
      </c>
      <c r="BH108" s="474"/>
      <c r="BI108" s="474"/>
      <c r="BJ108" s="475"/>
      <c r="BK108" s="473" t="s">
        <v>9</v>
      </c>
      <c r="BL108" s="474"/>
      <c r="BM108" s="474"/>
      <c r="BN108" s="475"/>
      <c r="BO108" s="473" t="s">
        <v>393</v>
      </c>
      <c r="BP108" s="474"/>
      <c r="BQ108" s="474"/>
      <c r="BR108" s="475"/>
      <c r="BS108" s="473" t="s">
        <v>375</v>
      </c>
      <c r="BT108" s="474"/>
      <c r="BU108" s="474"/>
      <c r="BV108" s="475"/>
      <c r="BW108" s="473" t="s">
        <v>377</v>
      </c>
      <c r="BX108" s="474"/>
      <c r="BY108" s="474"/>
      <c r="BZ108" s="475"/>
      <c r="CA108" s="473" t="s">
        <v>376</v>
      </c>
      <c r="CB108" s="474"/>
      <c r="CC108" s="474"/>
      <c r="CD108" s="475"/>
    </row>
    <row r="109" spans="1:82" ht="75.5" thickBot="1">
      <c r="A109" s="478"/>
      <c r="B109" s="479"/>
      <c r="C109" s="307" t="s">
        <v>52</v>
      </c>
      <c r="D109" s="308" t="s">
        <v>53</v>
      </c>
      <c r="E109" s="308" t="s">
        <v>51</v>
      </c>
      <c r="F109" s="309" t="s">
        <v>51</v>
      </c>
      <c r="G109" s="307" t="s">
        <v>52</v>
      </c>
      <c r="H109" s="308" t="s">
        <v>53</v>
      </c>
      <c r="I109" s="308" t="s">
        <v>51</v>
      </c>
      <c r="J109" s="309" t="s">
        <v>51</v>
      </c>
      <c r="K109" s="307" t="s">
        <v>52</v>
      </c>
      <c r="L109" s="308" t="s">
        <v>53</v>
      </c>
      <c r="M109" s="308" t="s">
        <v>51</v>
      </c>
      <c r="N109" s="309" t="s">
        <v>51</v>
      </c>
      <c r="O109" s="307" t="s">
        <v>52</v>
      </c>
      <c r="P109" s="308" t="s">
        <v>53</v>
      </c>
      <c r="Q109" s="308" t="s">
        <v>51</v>
      </c>
      <c r="R109" s="309" t="s">
        <v>51</v>
      </c>
      <c r="S109" s="307" t="s">
        <v>52</v>
      </c>
      <c r="T109" s="308" t="s">
        <v>53</v>
      </c>
      <c r="U109" s="308" t="s">
        <v>51</v>
      </c>
      <c r="V109" s="309" t="s">
        <v>51</v>
      </c>
      <c r="W109" s="307" t="s">
        <v>52</v>
      </c>
      <c r="X109" s="308" t="s">
        <v>53</v>
      </c>
      <c r="Y109" s="308" t="s">
        <v>51</v>
      </c>
      <c r="Z109" s="309" t="s">
        <v>51</v>
      </c>
      <c r="AC109" s="478"/>
      <c r="AD109" s="479"/>
      <c r="AE109" s="307" t="s">
        <v>52</v>
      </c>
      <c r="AF109" s="308" t="s">
        <v>53</v>
      </c>
      <c r="AG109" s="308" t="s">
        <v>51</v>
      </c>
      <c r="AH109" s="309" t="s">
        <v>51</v>
      </c>
      <c r="AI109" s="307" t="s">
        <v>52</v>
      </c>
      <c r="AJ109" s="308" t="s">
        <v>53</v>
      </c>
      <c r="AK109" s="308" t="s">
        <v>51</v>
      </c>
      <c r="AL109" s="309" t="s">
        <v>51</v>
      </c>
      <c r="AM109" s="307" t="s">
        <v>52</v>
      </c>
      <c r="AN109" s="308" t="s">
        <v>53</v>
      </c>
      <c r="AO109" s="308" t="s">
        <v>51</v>
      </c>
      <c r="AP109" s="309" t="s">
        <v>51</v>
      </c>
      <c r="AQ109" s="307" t="s">
        <v>52</v>
      </c>
      <c r="AR109" s="308" t="s">
        <v>53</v>
      </c>
      <c r="AS109" s="308" t="s">
        <v>51</v>
      </c>
      <c r="AT109" s="309" t="s">
        <v>51</v>
      </c>
      <c r="AU109" s="307" t="s">
        <v>52</v>
      </c>
      <c r="AV109" s="308" t="s">
        <v>53</v>
      </c>
      <c r="AW109" s="308" t="s">
        <v>51</v>
      </c>
      <c r="AX109" s="309" t="s">
        <v>51</v>
      </c>
      <c r="AY109" s="307" t="s">
        <v>52</v>
      </c>
      <c r="AZ109" s="308" t="s">
        <v>53</v>
      </c>
      <c r="BA109" s="308" t="s">
        <v>51</v>
      </c>
      <c r="BB109" s="309" t="s">
        <v>51</v>
      </c>
      <c r="BE109" s="478"/>
      <c r="BF109" s="479"/>
      <c r="BG109" s="307" t="s">
        <v>52</v>
      </c>
      <c r="BH109" s="308" t="s">
        <v>53</v>
      </c>
      <c r="BI109" s="308" t="s">
        <v>51</v>
      </c>
      <c r="BJ109" s="309" t="s">
        <v>51</v>
      </c>
      <c r="BK109" s="307" t="s">
        <v>52</v>
      </c>
      <c r="BL109" s="308" t="s">
        <v>53</v>
      </c>
      <c r="BM109" s="308" t="s">
        <v>51</v>
      </c>
      <c r="BN109" s="309" t="s">
        <v>51</v>
      </c>
      <c r="BO109" s="307" t="s">
        <v>52</v>
      </c>
      <c r="BP109" s="308" t="s">
        <v>53</v>
      </c>
      <c r="BQ109" s="308" t="s">
        <v>51</v>
      </c>
      <c r="BR109" s="309" t="s">
        <v>51</v>
      </c>
      <c r="BS109" s="307" t="s">
        <v>52</v>
      </c>
      <c r="BT109" s="308" t="s">
        <v>53</v>
      </c>
      <c r="BU109" s="308" t="s">
        <v>51</v>
      </c>
      <c r="BV109" s="309" t="s">
        <v>51</v>
      </c>
      <c r="BW109" s="307" t="s">
        <v>52</v>
      </c>
      <c r="BX109" s="308" t="s">
        <v>53</v>
      </c>
      <c r="BY109" s="308" t="s">
        <v>51</v>
      </c>
      <c r="BZ109" s="309" t="s">
        <v>51</v>
      </c>
      <c r="CA109" s="307" t="s">
        <v>52</v>
      </c>
      <c r="CB109" s="308" t="s">
        <v>53</v>
      </c>
      <c r="CC109" s="308" t="s">
        <v>51</v>
      </c>
      <c r="CD109" s="309" t="s">
        <v>51</v>
      </c>
    </row>
    <row r="110" spans="1:82">
      <c r="A110" s="447">
        <v>2021</v>
      </c>
      <c r="B110" s="134" t="s">
        <v>13</v>
      </c>
      <c r="C110" s="142">
        <v>980524.56700003531</v>
      </c>
      <c r="D110" s="143">
        <v>924528.20500004734</v>
      </c>
      <c r="E110" s="143">
        <v>52027.404999999642</v>
      </c>
      <c r="F110" s="310">
        <f t="shared" ref="F110:F126" si="700">IF(AND(ISNUMBER(C110),ISNUMBER(E110)), IF(C110=0, 0, E110/C110), "")</f>
        <v>5.3060786798213661E-2</v>
      </c>
      <c r="G110" s="142">
        <v>0</v>
      </c>
      <c r="H110" s="143">
        <v>0</v>
      </c>
      <c r="I110" s="143">
        <v>0</v>
      </c>
      <c r="J110" s="310">
        <f t="shared" ref="J110:J126" si="701">IF(AND(ISNUMBER(G110),ISNUMBER(I110)), IF(G110=0, 0, I110/G110), "")</f>
        <v>0</v>
      </c>
      <c r="K110" s="142">
        <v>27842.125</v>
      </c>
      <c r="L110" s="143">
        <v>27012.0105</v>
      </c>
      <c r="M110" s="143">
        <v>1612.5295000000001</v>
      </c>
      <c r="N110" s="310">
        <f t="shared" ref="N110:N126" si="702">IF(AND(ISNUMBER(K110),ISNUMBER(M110)), IF(K110=0, 0, M110/K110), "")</f>
        <v>5.7916897506925212E-2</v>
      </c>
      <c r="O110" s="142">
        <v>130694.70841124978</v>
      </c>
      <c r="P110" s="143">
        <v>130694.70841124978</v>
      </c>
      <c r="Q110" s="143">
        <v>0</v>
      </c>
      <c r="R110" s="310">
        <f t="shared" ref="R110:R126" si="703">IF(AND(ISNUMBER(O110),ISNUMBER(Q110)), IF(O110=0, 0, Q110/O110), "")</f>
        <v>0</v>
      </c>
      <c r="S110" s="142">
        <v>47770.431288249951</v>
      </c>
      <c r="T110" s="143">
        <v>47770.431288249951</v>
      </c>
      <c r="U110" s="143">
        <v>0</v>
      </c>
      <c r="V110" s="310">
        <f t="shared" ref="V110:V126" si="704">IF(AND(ISNUMBER(S110),ISNUMBER(U110)), IF(S110=0, 0, U110/S110), "")</f>
        <v>0</v>
      </c>
      <c r="W110" s="313">
        <f t="shared" ref="W110:Y112" si="705">IF(COUNT(C110,G110,K110,O110,S110)&lt;5,"",SUM(C110,G110,K110,O110,S110))</f>
        <v>1186831.831699535</v>
      </c>
      <c r="X110" s="146">
        <f t="shared" si="705"/>
        <v>1130005.355199547</v>
      </c>
      <c r="Y110" s="146">
        <f t="shared" si="705"/>
        <v>53639.934499999639</v>
      </c>
      <c r="Z110" s="310">
        <f t="shared" ref="Z110:Z126" si="706">IF(AND(ISNUMBER(W110),ISNUMBER(Y110)), IF(W110=0, 0, Y110/W110), "")</f>
        <v>4.519590144729066E-2</v>
      </c>
      <c r="AC110" s="447">
        <v>2021</v>
      </c>
      <c r="AD110" s="134" t="s">
        <v>13</v>
      </c>
      <c r="AE110" s="142">
        <v>214369.09100000016</v>
      </c>
      <c r="AF110" s="143">
        <v>202067.05999999953</v>
      </c>
      <c r="AG110" s="143">
        <v>11107.85299999999</v>
      </c>
      <c r="AH110" s="310">
        <f t="shared" ref="AH110:AH126" si="707">IF(AND(ISNUMBER(AE110),ISNUMBER(AG110)), IF(AE110=0, 0, AG110/AE110), "")</f>
        <v>5.1816485987711644E-2</v>
      </c>
      <c r="AI110" s="142">
        <v>3336.5839999999966</v>
      </c>
      <c r="AJ110" s="143">
        <v>3217.6829999999936</v>
      </c>
      <c r="AK110" s="143">
        <v>115.59800000000004</v>
      </c>
      <c r="AL110" s="310">
        <f t="shared" ref="AL110:AL126" si="708">IF(AND(ISNUMBER(AI110),ISNUMBER(AK110)), IF(AI110=0, 0, AK110/AI110), "")</f>
        <v>3.4645613597619647E-2</v>
      </c>
      <c r="AM110" s="142">
        <v>0</v>
      </c>
      <c r="AN110" s="143">
        <v>0</v>
      </c>
      <c r="AO110" s="143">
        <v>0</v>
      </c>
      <c r="AP110" s="310">
        <f t="shared" ref="AP110:AP126" si="709">IF(AND(ISNUMBER(AM110),ISNUMBER(AO110)), IF(AM110=0, 0, AO110/AM110), "")</f>
        <v>0</v>
      </c>
      <c r="AQ110" s="142">
        <v>2520</v>
      </c>
      <c r="AR110" s="143">
        <v>2520</v>
      </c>
      <c r="AS110" s="143">
        <v>0</v>
      </c>
      <c r="AT110" s="310">
        <f t="shared" ref="AT110:AT126" si="710">IF(AND(ISNUMBER(AQ110),ISNUMBER(AS110)), IF(AQ110=0, 0, AS110/AQ110), "")</f>
        <v>0</v>
      </c>
      <c r="AU110" s="142">
        <v>30445</v>
      </c>
      <c r="AV110" s="143">
        <v>30445</v>
      </c>
      <c r="AW110" s="143">
        <v>0</v>
      </c>
      <c r="AX110" s="310">
        <f t="shared" ref="AX110:AX126" si="711">IF(AND(ISNUMBER(AU110),ISNUMBER(AW110)), IF(AU110=0, 0, AW110/AU110), "")</f>
        <v>0</v>
      </c>
      <c r="AY110" s="313">
        <f t="shared" ref="AY110:BA112" si="712">IF(COUNT(AE110,AI110,AM110,AQ110,AU110)&lt;5,"",SUM(AE110,AI110,AM110,AQ110,AU110))</f>
        <v>250670.67500000016</v>
      </c>
      <c r="AZ110" s="146">
        <f t="shared" si="712"/>
        <v>238249.74299999952</v>
      </c>
      <c r="BA110" s="146">
        <f t="shared" si="712"/>
        <v>11223.45099999999</v>
      </c>
      <c r="BB110" s="310">
        <f t="shared" ref="BB110:BB126" si="713">IF(AND(ISNUMBER(AY110),ISNUMBER(BA110)), IF(AY110=0, 0, BA110/AY110), "")</f>
        <v>4.4773689622848716E-2</v>
      </c>
      <c r="BE110" s="447">
        <v>2021</v>
      </c>
      <c r="BF110" s="134" t="s">
        <v>13</v>
      </c>
      <c r="BG110" s="314">
        <f t="shared" ref="BG110:BI112" si="714">IF(COUNT(C110, AE110)&lt;2, "", C110+AE110)</f>
        <v>1194893.6580000354</v>
      </c>
      <c r="BH110" s="315">
        <f t="shared" si="714"/>
        <v>1126595.2650000469</v>
      </c>
      <c r="BI110" s="315">
        <f t="shared" si="714"/>
        <v>63135.257999999631</v>
      </c>
      <c r="BJ110" s="310">
        <f t="shared" ref="BJ110:BJ126" si="715">IF(AND(ISNUMBER(BG110),ISNUMBER(BI110)), IF(BG110=0, 0, BI110/BG110), "")</f>
        <v>5.2837553850334153E-2</v>
      </c>
      <c r="BK110" s="314">
        <f t="shared" ref="BK110:BM112" si="716">IF(COUNT(G110, AI110)&lt;2, "", G110+AI110)</f>
        <v>3336.5839999999966</v>
      </c>
      <c r="BL110" s="315">
        <f t="shared" si="716"/>
        <v>3217.6829999999936</v>
      </c>
      <c r="BM110" s="315">
        <f t="shared" si="716"/>
        <v>115.59800000000004</v>
      </c>
      <c r="BN110" s="310">
        <f t="shared" ref="BN110:BN126" si="717">IF(AND(ISNUMBER(BK110),ISNUMBER(BM110)), IF(BK110=0, 0, BM110/BK110), "")</f>
        <v>3.4645613597619647E-2</v>
      </c>
      <c r="BO110" s="314">
        <f t="shared" ref="BO110:BQ112" si="718">IF(COUNT(K110, AM110)&lt;2, "", K110+AM110)</f>
        <v>27842.125</v>
      </c>
      <c r="BP110" s="315">
        <f t="shared" si="718"/>
        <v>27012.0105</v>
      </c>
      <c r="BQ110" s="315">
        <f t="shared" si="718"/>
        <v>1612.5295000000001</v>
      </c>
      <c r="BR110" s="310">
        <f t="shared" ref="BR110:BR126" si="719">IF(AND(ISNUMBER(BO110),ISNUMBER(BQ110)), IF(BO110=0, 0, BQ110/BO110), "")</f>
        <v>5.7916897506925212E-2</v>
      </c>
      <c r="BS110" s="314">
        <f t="shared" ref="BS110:BU112" si="720">IF(COUNT(O110, AQ110)&lt;2, "", O110+AQ110)</f>
        <v>133214.7084112498</v>
      </c>
      <c r="BT110" s="315">
        <f t="shared" si="720"/>
        <v>133214.7084112498</v>
      </c>
      <c r="BU110" s="315">
        <f t="shared" si="720"/>
        <v>0</v>
      </c>
      <c r="BV110" s="310">
        <f t="shared" ref="BV110:BV126" si="721">IF(AND(ISNUMBER(BS110),ISNUMBER(BU110)), IF(BS110=0, 0, BU110/BS110), "")</f>
        <v>0</v>
      </c>
      <c r="BW110" s="314">
        <f t="shared" ref="BW110:BY112" si="722">IF(COUNT(S110, AU110)&lt;2, "", S110+AU110)</f>
        <v>78215.431288249951</v>
      </c>
      <c r="BX110" s="315">
        <f t="shared" si="722"/>
        <v>78215.431288249951</v>
      </c>
      <c r="BY110" s="315">
        <f t="shared" si="722"/>
        <v>0</v>
      </c>
      <c r="BZ110" s="310">
        <f t="shared" ref="BZ110:BZ126" si="723">IF(AND(ISNUMBER(BW110),ISNUMBER(BY110)), IF(BW110=0, 0, BY110/BW110), "")</f>
        <v>0</v>
      </c>
      <c r="CA110" s="313">
        <f t="shared" ref="CA110:CC112" si="724">IF(COUNT(BG110,BK110,BO110,BS110,BW110)&lt;5,"",SUM(BG110,BK110,BO110,BS110,BW110))</f>
        <v>1437502.5066995353</v>
      </c>
      <c r="CB110" s="146">
        <f t="shared" si="724"/>
        <v>1368255.0981995468</v>
      </c>
      <c r="CC110" s="146">
        <f t="shared" si="724"/>
        <v>64863.385499999626</v>
      </c>
      <c r="CD110" s="310">
        <f t="shared" ref="CD110:CD126" si="725">IF(AND(ISNUMBER(CA110),ISNUMBER(CC110)), IF(CA110=0, 0, CC110/CA110), "")</f>
        <v>4.512227644661581E-2</v>
      </c>
    </row>
    <row r="111" spans="1:82">
      <c r="A111" s="448"/>
      <c r="B111" s="130" t="s">
        <v>14</v>
      </c>
      <c r="C111" s="149">
        <v>1484260.806000025</v>
      </c>
      <c r="D111" s="150">
        <v>1325242.0150000176</v>
      </c>
      <c r="E111" s="150">
        <v>151256.2149999949</v>
      </c>
      <c r="F111" s="316">
        <f t="shared" si="700"/>
        <v>0.10190676354758663</v>
      </c>
      <c r="G111" s="149">
        <v>0</v>
      </c>
      <c r="H111" s="150">
        <v>0</v>
      </c>
      <c r="I111" s="150">
        <v>0</v>
      </c>
      <c r="J111" s="316">
        <f t="shared" si="701"/>
        <v>0</v>
      </c>
      <c r="K111" s="149">
        <v>23470.367999999999</v>
      </c>
      <c r="L111" s="150">
        <v>20785.450499999999</v>
      </c>
      <c r="M111" s="150">
        <v>2702.078</v>
      </c>
      <c r="N111" s="316">
        <f t="shared" si="702"/>
        <v>0.11512721061723447</v>
      </c>
      <c r="O111" s="149">
        <v>124107.38277525014</v>
      </c>
      <c r="P111" s="150">
        <v>124107.38277525014</v>
      </c>
      <c r="Q111" s="150">
        <v>0</v>
      </c>
      <c r="R111" s="316">
        <f t="shared" si="703"/>
        <v>0</v>
      </c>
      <c r="S111" s="149">
        <v>41384.564782000038</v>
      </c>
      <c r="T111" s="150">
        <v>41384.564782000038</v>
      </c>
      <c r="U111" s="150">
        <v>0</v>
      </c>
      <c r="V111" s="316">
        <f t="shared" si="704"/>
        <v>0</v>
      </c>
      <c r="W111" s="319">
        <f t="shared" si="705"/>
        <v>1673223.1215572753</v>
      </c>
      <c r="X111" s="153">
        <f t="shared" si="705"/>
        <v>1511519.4130572679</v>
      </c>
      <c r="Y111" s="153">
        <f t="shared" si="705"/>
        <v>153958.29299999491</v>
      </c>
      <c r="Z111" s="316">
        <f t="shared" si="706"/>
        <v>9.2013008316969305E-2</v>
      </c>
      <c r="AC111" s="448"/>
      <c r="AD111" s="130" t="s">
        <v>14</v>
      </c>
      <c r="AE111" s="149">
        <v>367265.63199999882</v>
      </c>
      <c r="AF111" s="150">
        <v>320163.84699999663</v>
      </c>
      <c r="AG111" s="150">
        <v>42363.634000000086</v>
      </c>
      <c r="AH111" s="316">
        <f t="shared" si="707"/>
        <v>0.11534875661875223</v>
      </c>
      <c r="AI111" s="149">
        <v>5664.5439999999808</v>
      </c>
      <c r="AJ111" s="150">
        <v>5087.1810000000105</v>
      </c>
      <c r="AK111" s="150">
        <v>448.43000000000012</v>
      </c>
      <c r="AL111" s="316">
        <f t="shared" si="708"/>
        <v>7.9164359920233934E-2</v>
      </c>
      <c r="AM111" s="149">
        <v>0</v>
      </c>
      <c r="AN111" s="150">
        <v>0</v>
      </c>
      <c r="AO111" s="150">
        <v>0</v>
      </c>
      <c r="AP111" s="316">
        <f t="shared" si="709"/>
        <v>0</v>
      </c>
      <c r="AQ111" s="149">
        <v>2135.6</v>
      </c>
      <c r="AR111" s="150">
        <v>2135.6</v>
      </c>
      <c r="AS111" s="150">
        <v>0</v>
      </c>
      <c r="AT111" s="316">
        <f t="shared" si="710"/>
        <v>0</v>
      </c>
      <c r="AU111" s="149">
        <v>27277</v>
      </c>
      <c r="AV111" s="150">
        <v>27277</v>
      </c>
      <c r="AW111" s="150">
        <v>0</v>
      </c>
      <c r="AX111" s="316">
        <f t="shared" si="711"/>
        <v>0</v>
      </c>
      <c r="AY111" s="319">
        <f t="shared" si="712"/>
        <v>402342.77599999879</v>
      </c>
      <c r="AZ111" s="153">
        <f t="shared" si="712"/>
        <v>354663.62799999659</v>
      </c>
      <c r="BA111" s="153">
        <f t="shared" si="712"/>
        <v>42812.064000000086</v>
      </c>
      <c r="BB111" s="316">
        <f t="shared" si="713"/>
        <v>0.10640694093138189</v>
      </c>
      <c r="BE111" s="448"/>
      <c r="BF111" s="130" t="s">
        <v>14</v>
      </c>
      <c r="BG111" s="320">
        <f t="shared" si="714"/>
        <v>1851526.4380000238</v>
      </c>
      <c r="BH111" s="321">
        <f t="shared" si="714"/>
        <v>1645405.8620000142</v>
      </c>
      <c r="BI111" s="321">
        <f t="shared" si="714"/>
        <v>193619.84899999498</v>
      </c>
      <c r="BJ111" s="316">
        <f t="shared" si="715"/>
        <v>0.1045730944080597</v>
      </c>
      <c r="BK111" s="320">
        <f t="shared" si="716"/>
        <v>5664.5439999999808</v>
      </c>
      <c r="BL111" s="321">
        <f t="shared" si="716"/>
        <v>5087.1810000000105</v>
      </c>
      <c r="BM111" s="321">
        <f t="shared" si="716"/>
        <v>448.43000000000012</v>
      </c>
      <c r="BN111" s="316">
        <f t="shared" si="717"/>
        <v>7.9164359920233934E-2</v>
      </c>
      <c r="BO111" s="320">
        <f t="shared" si="718"/>
        <v>23470.367999999999</v>
      </c>
      <c r="BP111" s="321">
        <f t="shared" si="718"/>
        <v>20785.450499999999</v>
      </c>
      <c r="BQ111" s="321">
        <f t="shared" si="718"/>
        <v>2702.078</v>
      </c>
      <c r="BR111" s="316">
        <f t="shared" si="719"/>
        <v>0.11512721061723447</v>
      </c>
      <c r="BS111" s="320">
        <f t="shared" si="720"/>
        <v>126242.98277525014</v>
      </c>
      <c r="BT111" s="321">
        <f t="shared" si="720"/>
        <v>126242.98277525014</v>
      </c>
      <c r="BU111" s="321">
        <f t="shared" si="720"/>
        <v>0</v>
      </c>
      <c r="BV111" s="316">
        <f t="shared" si="721"/>
        <v>0</v>
      </c>
      <c r="BW111" s="320">
        <f t="shared" si="722"/>
        <v>68661.56478200003</v>
      </c>
      <c r="BX111" s="321">
        <f t="shared" si="722"/>
        <v>68661.56478200003</v>
      </c>
      <c r="BY111" s="321">
        <f t="shared" si="722"/>
        <v>0</v>
      </c>
      <c r="BZ111" s="316">
        <f t="shared" si="723"/>
        <v>0</v>
      </c>
      <c r="CA111" s="319">
        <f t="shared" si="724"/>
        <v>2075565.897557274</v>
      </c>
      <c r="CB111" s="153">
        <f t="shared" si="724"/>
        <v>1866183.0410572644</v>
      </c>
      <c r="CC111" s="153">
        <f t="shared" si="724"/>
        <v>196770.35699999498</v>
      </c>
      <c r="CD111" s="316">
        <f t="shared" si="725"/>
        <v>9.480323281066301E-2</v>
      </c>
    </row>
    <row r="112" spans="1:82">
      <c r="A112" s="448"/>
      <c r="B112" s="131" t="s">
        <v>15</v>
      </c>
      <c r="C112" s="156">
        <v>1092630.9360000403</v>
      </c>
      <c r="D112" s="157">
        <v>945512.64800003113</v>
      </c>
      <c r="E112" s="157">
        <v>140162.75400000074</v>
      </c>
      <c r="F112" s="322">
        <f t="shared" si="700"/>
        <v>0.12828005265265122</v>
      </c>
      <c r="G112" s="156">
        <v>0</v>
      </c>
      <c r="H112" s="157">
        <v>0</v>
      </c>
      <c r="I112" s="157">
        <v>0</v>
      </c>
      <c r="J112" s="322">
        <f t="shared" si="701"/>
        <v>0</v>
      </c>
      <c r="K112" s="156">
        <v>27720.479500000001</v>
      </c>
      <c r="L112" s="157">
        <v>27562.181</v>
      </c>
      <c r="M112" s="157">
        <v>1487.5225</v>
      </c>
      <c r="N112" s="322">
        <f t="shared" si="702"/>
        <v>5.3661499614391588E-2</v>
      </c>
      <c r="O112" s="156">
        <v>87292.304845999868</v>
      </c>
      <c r="P112" s="157">
        <v>87292.304845999868</v>
      </c>
      <c r="Q112" s="157">
        <v>0</v>
      </c>
      <c r="R112" s="322">
        <f t="shared" si="703"/>
        <v>0</v>
      </c>
      <c r="S112" s="156">
        <v>50702.760865249933</v>
      </c>
      <c r="T112" s="157">
        <v>50702.760865249933</v>
      </c>
      <c r="U112" s="157">
        <v>0</v>
      </c>
      <c r="V112" s="322">
        <f t="shared" si="704"/>
        <v>0</v>
      </c>
      <c r="W112" s="325">
        <f t="shared" si="705"/>
        <v>1258346.48121129</v>
      </c>
      <c r="X112" s="160">
        <f t="shared" si="705"/>
        <v>1111069.8947112809</v>
      </c>
      <c r="Y112" s="160">
        <f t="shared" si="705"/>
        <v>141650.27650000073</v>
      </c>
      <c r="Z112" s="322">
        <f t="shared" si="706"/>
        <v>0.1125685799698407</v>
      </c>
      <c r="AC112" s="448"/>
      <c r="AD112" s="131" t="s">
        <v>15</v>
      </c>
      <c r="AE112" s="156">
        <v>274025.03399999579</v>
      </c>
      <c r="AF112" s="157">
        <v>245169.69799999965</v>
      </c>
      <c r="AG112" s="157">
        <v>26761.129000000088</v>
      </c>
      <c r="AH112" s="322">
        <f t="shared" si="707"/>
        <v>9.765943136421798E-2</v>
      </c>
      <c r="AI112" s="156">
        <v>10145.042000000043</v>
      </c>
      <c r="AJ112" s="157">
        <v>9445.2580000000235</v>
      </c>
      <c r="AK112" s="157">
        <v>655.57299999999941</v>
      </c>
      <c r="AL112" s="322">
        <f t="shared" si="708"/>
        <v>6.4620038044198996E-2</v>
      </c>
      <c r="AM112" s="156">
        <v>0</v>
      </c>
      <c r="AN112" s="157">
        <v>0</v>
      </c>
      <c r="AO112" s="157">
        <v>0</v>
      </c>
      <c r="AP112" s="322">
        <f t="shared" si="709"/>
        <v>0</v>
      </c>
      <c r="AQ112" s="156">
        <v>1769.2</v>
      </c>
      <c r="AR112" s="157">
        <v>1769.2</v>
      </c>
      <c r="AS112" s="157">
        <v>0</v>
      </c>
      <c r="AT112" s="322">
        <f t="shared" si="710"/>
        <v>0</v>
      </c>
      <c r="AU112" s="156">
        <v>27803</v>
      </c>
      <c r="AV112" s="157">
        <v>27803</v>
      </c>
      <c r="AW112" s="157">
        <v>0</v>
      </c>
      <c r="AX112" s="322">
        <f t="shared" si="711"/>
        <v>0</v>
      </c>
      <c r="AY112" s="325">
        <f t="shared" si="712"/>
        <v>313742.27599999582</v>
      </c>
      <c r="AZ112" s="160">
        <f t="shared" si="712"/>
        <v>284187.15599999973</v>
      </c>
      <c r="BA112" s="160">
        <f t="shared" si="712"/>
        <v>27416.702000000088</v>
      </c>
      <c r="BB112" s="322">
        <f t="shared" si="713"/>
        <v>8.738606205559768E-2</v>
      </c>
      <c r="BE112" s="448"/>
      <c r="BF112" s="131" t="s">
        <v>15</v>
      </c>
      <c r="BG112" s="326">
        <f t="shared" si="714"/>
        <v>1366655.9700000361</v>
      </c>
      <c r="BH112" s="327">
        <f t="shared" si="714"/>
        <v>1190682.3460000309</v>
      </c>
      <c r="BI112" s="327">
        <f t="shared" si="714"/>
        <v>166923.88300000085</v>
      </c>
      <c r="BJ112" s="322">
        <f t="shared" si="715"/>
        <v>0.12214038255728429</v>
      </c>
      <c r="BK112" s="326">
        <f t="shared" si="716"/>
        <v>10145.042000000043</v>
      </c>
      <c r="BL112" s="327">
        <f t="shared" si="716"/>
        <v>9445.2580000000235</v>
      </c>
      <c r="BM112" s="327">
        <f t="shared" si="716"/>
        <v>655.57299999999941</v>
      </c>
      <c r="BN112" s="322">
        <f t="shared" si="717"/>
        <v>6.4620038044198996E-2</v>
      </c>
      <c r="BO112" s="326">
        <f t="shared" si="718"/>
        <v>27720.479500000001</v>
      </c>
      <c r="BP112" s="327">
        <f t="shared" si="718"/>
        <v>27562.181</v>
      </c>
      <c r="BQ112" s="327">
        <f t="shared" si="718"/>
        <v>1487.5225</v>
      </c>
      <c r="BR112" s="322">
        <f t="shared" si="719"/>
        <v>5.3661499614391588E-2</v>
      </c>
      <c r="BS112" s="326">
        <f t="shared" si="720"/>
        <v>89061.504845999865</v>
      </c>
      <c r="BT112" s="327">
        <f t="shared" si="720"/>
        <v>89061.504845999865</v>
      </c>
      <c r="BU112" s="327">
        <f t="shared" si="720"/>
        <v>0</v>
      </c>
      <c r="BV112" s="322">
        <f t="shared" si="721"/>
        <v>0</v>
      </c>
      <c r="BW112" s="326">
        <f t="shared" si="722"/>
        <v>78505.760865249933</v>
      </c>
      <c r="BX112" s="327">
        <f t="shared" si="722"/>
        <v>78505.760865249933</v>
      </c>
      <c r="BY112" s="327">
        <f t="shared" si="722"/>
        <v>0</v>
      </c>
      <c r="BZ112" s="322">
        <f t="shared" si="723"/>
        <v>0</v>
      </c>
      <c r="CA112" s="325">
        <f t="shared" si="724"/>
        <v>1572088.7572112859</v>
      </c>
      <c r="CB112" s="160">
        <f t="shared" si="724"/>
        <v>1395257.0507112807</v>
      </c>
      <c r="CC112" s="160">
        <f t="shared" si="724"/>
        <v>169066.97850000084</v>
      </c>
      <c r="CD112" s="322">
        <f t="shared" si="725"/>
        <v>0.1075428964964467</v>
      </c>
    </row>
    <row r="113" spans="1:82">
      <c r="A113" s="448"/>
      <c r="B113" s="132" t="s">
        <v>16</v>
      </c>
      <c r="C113" s="328">
        <f t="shared" ref="C113:E113" si="726">IF(COUNT(C110:C112)=0,"",SUM(C110:C112))</f>
        <v>3557416.3090001005</v>
      </c>
      <c r="D113" s="167">
        <f t="shared" si="726"/>
        <v>3195282.8680000962</v>
      </c>
      <c r="E113" s="167">
        <f t="shared" si="726"/>
        <v>343446.3739999953</v>
      </c>
      <c r="F113" s="329">
        <f t="shared" si="700"/>
        <v>9.6543767770753089E-2</v>
      </c>
      <c r="G113" s="328">
        <f t="shared" ref="G113:I113" si="727">IF(COUNT(G110:G112)=0,"",SUM(G110:G112))</f>
        <v>0</v>
      </c>
      <c r="H113" s="167">
        <f t="shared" si="727"/>
        <v>0</v>
      </c>
      <c r="I113" s="167">
        <f t="shared" si="727"/>
        <v>0</v>
      </c>
      <c r="J113" s="329">
        <f t="shared" si="701"/>
        <v>0</v>
      </c>
      <c r="K113" s="328">
        <f t="shared" ref="K113:M113" si="728">IF(COUNT(K110:K112)=0,"",SUM(K110:K112))</f>
        <v>79032.972500000003</v>
      </c>
      <c r="L113" s="167">
        <f t="shared" si="728"/>
        <v>75359.641999999993</v>
      </c>
      <c r="M113" s="167">
        <f t="shared" si="728"/>
        <v>5802.13</v>
      </c>
      <c r="N113" s="329">
        <f t="shared" si="702"/>
        <v>7.3414042474487462E-2</v>
      </c>
      <c r="O113" s="328">
        <f t="shared" ref="O113:Q113" si="729">IF(COUNT(O110:O112)=0,"",SUM(O110:O112))</f>
        <v>342094.39603249979</v>
      </c>
      <c r="P113" s="167">
        <f t="shared" si="729"/>
        <v>342094.39603249979</v>
      </c>
      <c r="Q113" s="167">
        <f t="shared" si="729"/>
        <v>0</v>
      </c>
      <c r="R113" s="329">
        <f t="shared" si="703"/>
        <v>0</v>
      </c>
      <c r="S113" s="328">
        <f t="shared" ref="S113:U113" si="730">IF(COUNT(S110:S112)=0,"",SUM(S110:S112))</f>
        <v>139857.75693549993</v>
      </c>
      <c r="T113" s="167">
        <f t="shared" si="730"/>
        <v>139857.75693549993</v>
      </c>
      <c r="U113" s="167">
        <f t="shared" si="730"/>
        <v>0</v>
      </c>
      <c r="V113" s="329">
        <f t="shared" si="704"/>
        <v>0</v>
      </c>
      <c r="W113" s="330">
        <f t="shared" ref="W113:Y113" si="731">IF(COUNT(W110:W112)=0,"",SUM(W110:W112))</f>
        <v>4118401.4344680998</v>
      </c>
      <c r="X113" s="166">
        <f t="shared" si="731"/>
        <v>3752594.6629680963</v>
      </c>
      <c r="Y113" s="166">
        <f t="shared" si="731"/>
        <v>349248.5039999953</v>
      </c>
      <c r="Z113" s="329">
        <f t="shared" si="706"/>
        <v>8.4801957642359233E-2</v>
      </c>
      <c r="AC113" s="448"/>
      <c r="AD113" s="132" t="s">
        <v>16</v>
      </c>
      <c r="AE113" s="328">
        <f t="shared" ref="AE113:AG113" si="732">IF(COUNT(AE110:AE112)=0,"",SUM(AE110:AE112))</f>
        <v>855659.75699999474</v>
      </c>
      <c r="AF113" s="167">
        <f t="shared" si="732"/>
        <v>767400.60499999579</v>
      </c>
      <c r="AG113" s="167">
        <f t="shared" si="732"/>
        <v>80232.616000000155</v>
      </c>
      <c r="AH113" s="329">
        <f t="shared" si="707"/>
        <v>9.376696209402384E-2</v>
      </c>
      <c r="AI113" s="328">
        <f t="shared" ref="AI113:AK113" si="733">IF(COUNT(AI110:AI112)=0,"",SUM(AI110:AI112))</f>
        <v>19146.17000000002</v>
      </c>
      <c r="AJ113" s="167">
        <f t="shared" si="733"/>
        <v>17750.122000000028</v>
      </c>
      <c r="AK113" s="167">
        <f t="shared" si="733"/>
        <v>1219.6009999999997</v>
      </c>
      <c r="AL113" s="329">
        <f t="shared" si="708"/>
        <v>6.3699476187665652E-2</v>
      </c>
      <c r="AM113" s="328">
        <f t="shared" ref="AM113:AO113" si="734">IF(COUNT(AM110:AM112)=0,"",SUM(AM110:AM112))</f>
        <v>0</v>
      </c>
      <c r="AN113" s="167">
        <f t="shared" si="734"/>
        <v>0</v>
      </c>
      <c r="AO113" s="167">
        <f t="shared" si="734"/>
        <v>0</v>
      </c>
      <c r="AP113" s="329">
        <f t="shared" si="709"/>
        <v>0</v>
      </c>
      <c r="AQ113" s="328">
        <f t="shared" ref="AQ113:AS113" si="735">IF(COUNT(AQ110:AQ112)=0,"",SUM(AQ110:AQ112))</f>
        <v>6424.8</v>
      </c>
      <c r="AR113" s="167">
        <f t="shared" si="735"/>
        <v>6424.8</v>
      </c>
      <c r="AS113" s="167">
        <f t="shared" si="735"/>
        <v>0</v>
      </c>
      <c r="AT113" s="329">
        <f t="shared" si="710"/>
        <v>0</v>
      </c>
      <c r="AU113" s="328">
        <f t="shared" ref="AU113:AW113" si="736">IF(COUNT(AU110:AU112)=0,"",SUM(AU110:AU112))</f>
        <v>85525</v>
      </c>
      <c r="AV113" s="167">
        <f t="shared" si="736"/>
        <v>85525</v>
      </c>
      <c r="AW113" s="167">
        <f t="shared" si="736"/>
        <v>0</v>
      </c>
      <c r="AX113" s="329">
        <f t="shared" si="711"/>
        <v>0</v>
      </c>
      <c r="AY113" s="330">
        <f t="shared" ref="AY113:BA113" si="737">IF(COUNT(AY110:AY112)=0,"",SUM(AY110:AY112))</f>
        <v>966755.72699999483</v>
      </c>
      <c r="AZ113" s="166">
        <f t="shared" si="737"/>
        <v>877100.52699999581</v>
      </c>
      <c r="BA113" s="166">
        <f t="shared" si="737"/>
        <v>81452.217000000164</v>
      </c>
      <c r="BB113" s="329">
        <f t="shared" si="713"/>
        <v>8.4253151778847027E-2</v>
      </c>
      <c r="BE113" s="448"/>
      <c r="BF113" s="132" t="s">
        <v>16</v>
      </c>
      <c r="BG113" s="328">
        <f t="shared" ref="BG113:BI113" si="738">IF(COUNT(BG110:BG112)=0,"",SUM(BG110:BG112))</f>
        <v>4413076.0660000956</v>
      </c>
      <c r="BH113" s="167">
        <f t="shared" si="738"/>
        <v>3962683.4730000915</v>
      </c>
      <c r="BI113" s="167">
        <f t="shared" si="738"/>
        <v>423678.98999999545</v>
      </c>
      <c r="BJ113" s="329">
        <f t="shared" si="715"/>
        <v>9.6005367608360245E-2</v>
      </c>
      <c r="BK113" s="328">
        <f t="shared" ref="BK113:BM113" si="739">IF(COUNT(BK110:BK112)=0,"",SUM(BK110:BK112))</f>
        <v>19146.17000000002</v>
      </c>
      <c r="BL113" s="167">
        <f t="shared" si="739"/>
        <v>17750.122000000028</v>
      </c>
      <c r="BM113" s="167">
        <f t="shared" si="739"/>
        <v>1219.6009999999997</v>
      </c>
      <c r="BN113" s="329">
        <f t="shared" si="717"/>
        <v>6.3699476187665652E-2</v>
      </c>
      <c r="BO113" s="328">
        <f t="shared" ref="BO113:BQ113" si="740">IF(COUNT(BO110:BO112)=0,"",SUM(BO110:BO112))</f>
        <v>79032.972500000003</v>
      </c>
      <c r="BP113" s="167">
        <f t="shared" si="740"/>
        <v>75359.641999999993</v>
      </c>
      <c r="BQ113" s="167">
        <f t="shared" si="740"/>
        <v>5802.13</v>
      </c>
      <c r="BR113" s="329">
        <f t="shared" si="719"/>
        <v>7.3414042474487462E-2</v>
      </c>
      <c r="BS113" s="328">
        <f t="shared" ref="BS113:BU113" si="741">IF(COUNT(BS110:BS112)=0,"",SUM(BS110:BS112))</f>
        <v>348519.19603249984</v>
      </c>
      <c r="BT113" s="167">
        <f t="shared" si="741"/>
        <v>348519.19603249984</v>
      </c>
      <c r="BU113" s="167">
        <f t="shared" si="741"/>
        <v>0</v>
      </c>
      <c r="BV113" s="329">
        <f t="shared" si="721"/>
        <v>0</v>
      </c>
      <c r="BW113" s="328">
        <f t="shared" ref="BW113:BY113" si="742">IF(COUNT(BW110:BW112)=0,"",SUM(BW110:BW112))</f>
        <v>225382.75693549993</v>
      </c>
      <c r="BX113" s="167">
        <f t="shared" si="742"/>
        <v>225382.75693549993</v>
      </c>
      <c r="BY113" s="167">
        <f t="shared" si="742"/>
        <v>0</v>
      </c>
      <c r="BZ113" s="329">
        <f t="shared" si="723"/>
        <v>0</v>
      </c>
      <c r="CA113" s="330">
        <f t="shared" ref="CA113:CC113" si="743">IF(COUNT(CA110:CA112)=0,"",SUM(CA110:CA112))</f>
        <v>5085157.1614680951</v>
      </c>
      <c r="CB113" s="166">
        <f t="shared" si="743"/>
        <v>4629695.1899680924</v>
      </c>
      <c r="CC113" s="166">
        <f t="shared" si="743"/>
        <v>430700.72099999548</v>
      </c>
      <c r="CD113" s="329">
        <f t="shared" si="725"/>
        <v>8.4697622379020301E-2</v>
      </c>
    </row>
    <row r="114" spans="1:82">
      <c r="A114" s="448"/>
      <c r="B114" s="129" t="s">
        <v>17</v>
      </c>
      <c r="C114" s="170">
        <v>649783.56899999443</v>
      </c>
      <c r="D114" s="171">
        <v>634763.30199999432</v>
      </c>
      <c r="E114" s="171">
        <v>13584.113000000018</v>
      </c>
      <c r="F114" s="331">
        <f t="shared" si="700"/>
        <v>2.0905596337109186E-2</v>
      </c>
      <c r="G114" s="170">
        <v>0</v>
      </c>
      <c r="H114" s="171">
        <v>0</v>
      </c>
      <c r="I114" s="171">
        <v>0</v>
      </c>
      <c r="J114" s="331">
        <f t="shared" si="701"/>
        <v>0</v>
      </c>
      <c r="K114" s="170">
        <v>27347</v>
      </c>
      <c r="L114" s="171">
        <v>27700.032999999999</v>
      </c>
      <c r="M114" s="171">
        <v>397.85149999999999</v>
      </c>
      <c r="N114" s="331">
        <f t="shared" si="702"/>
        <v>1.4548268548652503E-2</v>
      </c>
      <c r="O114" s="170">
        <v>44060.536733499976</v>
      </c>
      <c r="P114" s="171">
        <v>44060.536733499976</v>
      </c>
      <c r="Q114" s="171">
        <v>0</v>
      </c>
      <c r="R114" s="331">
        <f t="shared" si="703"/>
        <v>0</v>
      </c>
      <c r="S114" s="170">
        <v>49479.792716249969</v>
      </c>
      <c r="T114" s="171">
        <v>49479.792716249969</v>
      </c>
      <c r="U114" s="171">
        <v>0</v>
      </c>
      <c r="V114" s="331">
        <f t="shared" si="704"/>
        <v>0</v>
      </c>
      <c r="W114" s="334">
        <f t="shared" ref="W114:Y116" si="744">IF(COUNT(C114,G114,K114,O114,S114)&lt;5,"",SUM(C114,G114,K114,O114,S114))</f>
        <v>770670.89844974433</v>
      </c>
      <c r="X114" s="174">
        <f t="shared" si="744"/>
        <v>756003.66444974428</v>
      </c>
      <c r="Y114" s="174">
        <f t="shared" si="744"/>
        <v>13981.964500000018</v>
      </c>
      <c r="Z114" s="331">
        <f t="shared" si="706"/>
        <v>1.8142587877816158E-2</v>
      </c>
      <c r="AC114" s="448"/>
      <c r="AD114" s="129" t="s">
        <v>17</v>
      </c>
      <c r="AE114" s="170">
        <v>135755.79499999914</v>
      </c>
      <c r="AF114" s="171">
        <v>128685.52999999825</v>
      </c>
      <c r="AG114" s="171">
        <v>6429.6599999999935</v>
      </c>
      <c r="AH114" s="331">
        <f t="shared" si="707"/>
        <v>4.7361956077087056E-2</v>
      </c>
      <c r="AI114" s="170">
        <v>20229.865999999984</v>
      </c>
      <c r="AJ114" s="171">
        <v>19604.048999999999</v>
      </c>
      <c r="AK114" s="171">
        <v>590.12099999999998</v>
      </c>
      <c r="AL114" s="331">
        <f t="shared" si="708"/>
        <v>2.9170781457474829E-2</v>
      </c>
      <c r="AM114" s="170">
        <v>0</v>
      </c>
      <c r="AN114" s="171">
        <v>0</v>
      </c>
      <c r="AO114" s="171">
        <v>0</v>
      </c>
      <c r="AP114" s="331">
        <f t="shared" si="709"/>
        <v>0</v>
      </c>
      <c r="AQ114" s="170">
        <v>629.79999999999995</v>
      </c>
      <c r="AR114" s="171">
        <v>629.79999999999995</v>
      </c>
      <c r="AS114" s="171">
        <v>0</v>
      </c>
      <c r="AT114" s="331">
        <f t="shared" si="710"/>
        <v>0</v>
      </c>
      <c r="AU114" s="170">
        <v>31467</v>
      </c>
      <c r="AV114" s="171">
        <v>31467</v>
      </c>
      <c r="AW114" s="171">
        <v>0</v>
      </c>
      <c r="AX114" s="331">
        <f t="shared" si="711"/>
        <v>0</v>
      </c>
      <c r="AY114" s="334">
        <f t="shared" ref="AY114:BA116" si="745">IF(COUNT(AE114,AI114,AM114,AQ114,AU114)&lt;5,"",SUM(AE114,AI114,AM114,AQ114,AU114))</f>
        <v>188082.46099999911</v>
      </c>
      <c r="AZ114" s="174">
        <f t="shared" si="745"/>
        <v>180386.37899999824</v>
      </c>
      <c r="BA114" s="174">
        <f t="shared" si="745"/>
        <v>7019.7809999999936</v>
      </c>
      <c r="BB114" s="331">
        <f t="shared" si="713"/>
        <v>3.7322889984941376E-2</v>
      </c>
      <c r="BE114" s="448"/>
      <c r="BF114" s="129" t="s">
        <v>17</v>
      </c>
      <c r="BG114" s="335">
        <f t="shared" ref="BG114:BI116" si="746">IF(COUNT(C114, AE114)&lt;2, "", C114+AE114)</f>
        <v>785539.36399999354</v>
      </c>
      <c r="BH114" s="336">
        <f t="shared" si="746"/>
        <v>763448.8319999926</v>
      </c>
      <c r="BI114" s="336">
        <f t="shared" si="746"/>
        <v>20013.773000000012</v>
      </c>
      <c r="BJ114" s="331">
        <f t="shared" si="715"/>
        <v>2.5477746777817969E-2</v>
      </c>
      <c r="BK114" s="335">
        <f t="shared" ref="BK114:BM116" si="747">IF(COUNT(G114, AI114)&lt;2, "", G114+AI114)</f>
        <v>20229.865999999984</v>
      </c>
      <c r="BL114" s="336">
        <f t="shared" si="747"/>
        <v>19604.048999999999</v>
      </c>
      <c r="BM114" s="336">
        <f t="shared" si="747"/>
        <v>590.12099999999998</v>
      </c>
      <c r="BN114" s="331">
        <f t="shared" si="717"/>
        <v>2.9170781457474829E-2</v>
      </c>
      <c r="BO114" s="335">
        <f t="shared" ref="BO114:BQ116" si="748">IF(COUNT(K114, AM114)&lt;2, "", K114+AM114)</f>
        <v>27347</v>
      </c>
      <c r="BP114" s="336">
        <f t="shared" si="748"/>
        <v>27700.032999999999</v>
      </c>
      <c r="BQ114" s="336">
        <f t="shared" si="748"/>
        <v>397.85149999999999</v>
      </c>
      <c r="BR114" s="331">
        <f t="shared" si="719"/>
        <v>1.4548268548652503E-2</v>
      </c>
      <c r="BS114" s="335">
        <f t="shared" ref="BS114:BU116" si="749">IF(COUNT(O114, AQ114)&lt;2, "", O114+AQ114)</f>
        <v>44690.336733499978</v>
      </c>
      <c r="BT114" s="336">
        <f t="shared" si="749"/>
        <v>44690.336733499978</v>
      </c>
      <c r="BU114" s="336">
        <f t="shared" si="749"/>
        <v>0</v>
      </c>
      <c r="BV114" s="331">
        <f t="shared" si="721"/>
        <v>0</v>
      </c>
      <c r="BW114" s="335">
        <f t="shared" ref="BW114:BY116" si="750">IF(COUNT(S114, AU114)&lt;2, "", S114+AU114)</f>
        <v>80946.792716249969</v>
      </c>
      <c r="BX114" s="336">
        <f t="shared" si="750"/>
        <v>80946.792716249969</v>
      </c>
      <c r="BY114" s="336">
        <f t="shared" si="750"/>
        <v>0</v>
      </c>
      <c r="BZ114" s="331">
        <f t="shared" si="723"/>
        <v>0</v>
      </c>
      <c r="CA114" s="334">
        <f t="shared" ref="CA114:CC116" si="751">IF(COUNT(BG114,BK114,BO114,BS114,BW114)&lt;5,"",SUM(BG114,BK114,BO114,BS114,BW114))</f>
        <v>958753.35944974353</v>
      </c>
      <c r="CB114" s="174">
        <f t="shared" si="751"/>
        <v>936390.0434497426</v>
      </c>
      <c r="CC114" s="174">
        <f t="shared" si="751"/>
        <v>21001.745500000012</v>
      </c>
      <c r="CD114" s="331">
        <f t="shared" si="725"/>
        <v>2.1905264052533308E-2</v>
      </c>
    </row>
    <row r="115" spans="1:82">
      <c r="A115" s="448"/>
      <c r="B115" s="130" t="s">
        <v>18</v>
      </c>
      <c r="C115" s="149">
        <v>828705.92300002929</v>
      </c>
      <c r="D115" s="150">
        <v>726068.35800002865</v>
      </c>
      <c r="E115" s="150">
        <v>98000.467999999499</v>
      </c>
      <c r="F115" s="316">
        <f t="shared" si="700"/>
        <v>0.11825723128081955</v>
      </c>
      <c r="G115" s="149">
        <v>0</v>
      </c>
      <c r="H115" s="150">
        <v>0</v>
      </c>
      <c r="I115" s="150">
        <v>0</v>
      </c>
      <c r="J115" s="316">
        <f t="shared" si="701"/>
        <v>0</v>
      </c>
      <c r="K115" s="149">
        <v>27933.5625</v>
      </c>
      <c r="L115" s="150">
        <v>27257.720499999999</v>
      </c>
      <c r="M115" s="150">
        <v>1495.652</v>
      </c>
      <c r="N115" s="316">
        <f t="shared" si="702"/>
        <v>5.3543188413579544E-2</v>
      </c>
      <c r="O115" s="149">
        <v>39127.977730999977</v>
      </c>
      <c r="P115" s="150">
        <v>39127.977730999977</v>
      </c>
      <c r="Q115" s="150">
        <v>0</v>
      </c>
      <c r="R115" s="316">
        <f t="shared" si="703"/>
        <v>0</v>
      </c>
      <c r="S115" s="149">
        <v>55967.653108249986</v>
      </c>
      <c r="T115" s="150">
        <v>55967.653108249986</v>
      </c>
      <c r="U115" s="150">
        <v>0</v>
      </c>
      <c r="V115" s="316">
        <f t="shared" si="704"/>
        <v>0</v>
      </c>
      <c r="W115" s="319">
        <f t="shared" si="744"/>
        <v>951735.11633927922</v>
      </c>
      <c r="X115" s="153">
        <f t="shared" si="744"/>
        <v>848421.70933927863</v>
      </c>
      <c r="Y115" s="153">
        <f t="shared" si="744"/>
        <v>99496.119999999501</v>
      </c>
      <c r="Z115" s="316">
        <f t="shared" si="706"/>
        <v>0.10454181871810921</v>
      </c>
      <c r="AC115" s="448"/>
      <c r="AD115" s="130" t="s">
        <v>18</v>
      </c>
      <c r="AE115" s="149">
        <v>176010.82399999973</v>
      </c>
      <c r="AF115" s="150">
        <v>156861.51999999941</v>
      </c>
      <c r="AG115" s="150">
        <v>17711.551999999931</v>
      </c>
      <c r="AH115" s="316">
        <f t="shared" si="707"/>
        <v>0.1006276295825986</v>
      </c>
      <c r="AI115" s="149">
        <v>20996.837000000069</v>
      </c>
      <c r="AJ115" s="150">
        <v>20230.597000000049</v>
      </c>
      <c r="AK115" s="150">
        <v>613.71300000000008</v>
      </c>
      <c r="AL115" s="316">
        <f t="shared" si="708"/>
        <v>2.922883099011523E-2</v>
      </c>
      <c r="AM115" s="149">
        <v>0</v>
      </c>
      <c r="AN115" s="150">
        <v>0</v>
      </c>
      <c r="AO115" s="150">
        <v>0</v>
      </c>
      <c r="AP115" s="316">
        <f t="shared" si="709"/>
        <v>0</v>
      </c>
      <c r="AQ115" s="149">
        <v>723.5</v>
      </c>
      <c r="AR115" s="150">
        <v>723.5</v>
      </c>
      <c r="AS115" s="150">
        <v>0</v>
      </c>
      <c r="AT115" s="316">
        <f t="shared" si="710"/>
        <v>0</v>
      </c>
      <c r="AU115" s="149">
        <v>31080</v>
      </c>
      <c r="AV115" s="150">
        <v>31080</v>
      </c>
      <c r="AW115" s="150">
        <v>0</v>
      </c>
      <c r="AX115" s="316">
        <f t="shared" si="711"/>
        <v>0</v>
      </c>
      <c r="AY115" s="319">
        <f t="shared" si="745"/>
        <v>228811.16099999979</v>
      </c>
      <c r="AZ115" s="153">
        <f t="shared" si="745"/>
        <v>208895.61699999945</v>
      </c>
      <c r="BA115" s="153">
        <f t="shared" si="745"/>
        <v>18325.26499999993</v>
      </c>
      <c r="BB115" s="316">
        <f t="shared" si="713"/>
        <v>8.0089034642850956E-2</v>
      </c>
      <c r="BE115" s="448"/>
      <c r="BF115" s="130" t="s">
        <v>18</v>
      </c>
      <c r="BG115" s="320">
        <f t="shared" si="746"/>
        <v>1004716.7470000291</v>
      </c>
      <c r="BH115" s="321">
        <f t="shared" si="746"/>
        <v>882929.87800002808</v>
      </c>
      <c r="BI115" s="321">
        <f t="shared" si="746"/>
        <v>115712.01999999944</v>
      </c>
      <c r="BJ115" s="316">
        <f t="shared" si="715"/>
        <v>0.11516879791792312</v>
      </c>
      <c r="BK115" s="320">
        <f t="shared" si="747"/>
        <v>20996.837000000069</v>
      </c>
      <c r="BL115" s="321">
        <f t="shared" si="747"/>
        <v>20230.597000000049</v>
      </c>
      <c r="BM115" s="321">
        <f t="shared" si="747"/>
        <v>613.71300000000008</v>
      </c>
      <c r="BN115" s="316">
        <f t="shared" si="717"/>
        <v>2.922883099011523E-2</v>
      </c>
      <c r="BO115" s="320">
        <f t="shared" si="748"/>
        <v>27933.5625</v>
      </c>
      <c r="BP115" s="321">
        <f t="shared" si="748"/>
        <v>27257.720499999999</v>
      </c>
      <c r="BQ115" s="321">
        <f t="shared" si="748"/>
        <v>1495.652</v>
      </c>
      <c r="BR115" s="316">
        <f t="shared" si="719"/>
        <v>5.3543188413579544E-2</v>
      </c>
      <c r="BS115" s="320">
        <f t="shared" si="749"/>
        <v>39851.477730999977</v>
      </c>
      <c r="BT115" s="321">
        <f t="shared" si="749"/>
        <v>39851.477730999977</v>
      </c>
      <c r="BU115" s="321">
        <f t="shared" si="749"/>
        <v>0</v>
      </c>
      <c r="BV115" s="316">
        <f t="shared" si="721"/>
        <v>0</v>
      </c>
      <c r="BW115" s="320">
        <f t="shared" si="750"/>
        <v>87047.653108249986</v>
      </c>
      <c r="BX115" s="321">
        <f t="shared" si="750"/>
        <v>87047.653108249986</v>
      </c>
      <c r="BY115" s="321">
        <f t="shared" si="750"/>
        <v>0</v>
      </c>
      <c r="BZ115" s="316">
        <f t="shared" si="723"/>
        <v>0</v>
      </c>
      <c r="CA115" s="319">
        <f t="shared" si="751"/>
        <v>1180546.277339279</v>
      </c>
      <c r="CB115" s="153">
        <f t="shared" si="751"/>
        <v>1057317.3263392781</v>
      </c>
      <c r="CC115" s="153">
        <f t="shared" si="751"/>
        <v>117821.38499999944</v>
      </c>
      <c r="CD115" s="316">
        <f t="shared" si="725"/>
        <v>9.980242813144595E-2</v>
      </c>
    </row>
    <row r="116" spans="1:82">
      <c r="A116" s="448"/>
      <c r="B116" s="131" t="s">
        <v>19</v>
      </c>
      <c r="C116" s="156">
        <v>596137.38800002844</v>
      </c>
      <c r="D116" s="157">
        <v>580543.10000002221</v>
      </c>
      <c r="E116" s="157">
        <v>14528.871000000043</v>
      </c>
      <c r="F116" s="322">
        <f t="shared" si="700"/>
        <v>2.4371682253889013E-2</v>
      </c>
      <c r="G116" s="156">
        <v>0</v>
      </c>
      <c r="H116" s="157">
        <v>0</v>
      </c>
      <c r="I116" s="157">
        <v>0</v>
      </c>
      <c r="J116" s="322">
        <f t="shared" si="701"/>
        <v>0</v>
      </c>
      <c r="K116" s="156">
        <v>12695.625</v>
      </c>
      <c r="L116" s="157">
        <v>12625.5525</v>
      </c>
      <c r="M116" s="157">
        <v>296.541</v>
      </c>
      <c r="N116" s="322">
        <f t="shared" si="702"/>
        <v>2.3357731501993797E-2</v>
      </c>
      <c r="O116" s="156">
        <v>14218.758753749991</v>
      </c>
      <c r="P116" s="157">
        <v>14218.758753749991</v>
      </c>
      <c r="Q116" s="157">
        <v>0</v>
      </c>
      <c r="R116" s="322">
        <f t="shared" si="703"/>
        <v>0</v>
      </c>
      <c r="S116" s="156">
        <v>51342.217793249991</v>
      </c>
      <c r="T116" s="157">
        <v>51342.217793249991</v>
      </c>
      <c r="U116" s="157">
        <v>0</v>
      </c>
      <c r="V116" s="322">
        <f t="shared" si="704"/>
        <v>0</v>
      </c>
      <c r="W116" s="325">
        <f t="shared" si="744"/>
        <v>674393.98954702844</v>
      </c>
      <c r="X116" s="160">
        <f t="shared" si="744"/>
        <v>658729.6290470222</v>
      </c>
      <c r="Y116" s="160">
        <f t="shared" si="744"/>
        <v>14825.412000000042</v>
      </c>
      <c r="Z116" s="322">
        <f t="shared" si="706"/>
        <v>2.1983309800785528E-2</v>
      </c>
      <c r="AC116" s="448"/>
      <c r="AD116" s="131" t="s">
        <v>19</v>
      </c>
      <c r="AE116" s="156">
        <v>143911.84099999897</v>
      </c>
      <c r="AF116" s="157">
        <v>140128.16600000064</v>
      </c>
      <c r="AG116" s="157">
        <v>2985.0480000000048</v>
      </c>
      <c r="AH116" s="322">
        <f t="shared" si="707"/>
        <v>2.0742198690933474E-2</v>
      </c>
      <c r="AI116" s="156">
        <v>19789.195000000102</v>
      </c>
      <c r="AJ116" s="157">
        <v>19066.308000000037</v>
      </c>
      <c r="AK116" s="157">
        <v>637.62499999999977</v>
      </c>
      <c r="AL116" s="322">
        <f t="shared" si="708"/>
        <v>3.2220865982673701E-2</v>
      </c>
      <c r="AM116" s="156">
        <v>0</v>
      </c>
      <c r="AN116" s="157">
        <v>0</v>
      </c>
      <c r="AO116" s="157">
        <v>0</v>
      </c>
      <c r="AP116" s="322">
        <f t="shared" si="709"/>
        <v>0</v>
      </c>
      <c r="AQ116" s="156">
        <v>342.6</v>
      </c>
      <c r="AR116" s="157">
        <v>342.6</v>
      </c>
      <c r="AS116" s="157">
        <v>0</v>
      </c>
      <c r="AT116" s="322">
        <f t="shared" si="710"/>
        <v>0</v>
      </c>
      <c r="AU116" s="156">
        <v>29402</v>
      </c>
      <c r="AV116" s="157">
        <v>29402</v>
      </c>
      <c r="AW116" s="157">
        <v>0</v>
      </c>
      <c r="AX116" s="322">
        <f t="shared" si="711"/>
        <v>0</v>
      </c>
      <c r="AY116" s="325">
        <f t="shared" si="745"/>
        <v>193445.63599999907</v>
      </c>
      <c r="AZ116" s="160">
        <f t="shared" si="745"/>
        <v>188939.07400000069</v>
      </c>
      <c r="BA116" s="160">
        <f t="shared" si="745"/>
        <v>3622.6730000000043</v>
      </c>
      <c r="BB116" s="322">
        <f t="shared" si="713"/>
        <v>1.8727085681064532E-2</v>
      </c>
      <c r="BE116" s="448"/>
      <c r="BF116" s="131" t="s">
        <v>19</v>
      </c>
      <c r="BG116" s="326">
        <f t="shared" si="746"/>
        <v>740049.22900002741</v>
      </c>
      <c r="BH116" s="327">
        <f t="shared" si="746"/>
        <v>720671.26600002288</v>
      </c>
      <c r="BI116" s="327">
        <f t="shared" si="746"/>
        <v>17513.919000000049</v>
      </c>
      <c r="BJ116" s="322">
        <f t="shared" si="715"/>
        <v>2.3665883719202415E-2</v>
      </c>
      <c r="BK116" s="326">
        <f t="shared" si="747"/>
        <v>19789.195000000102</v>
      </c>
      <c r="BL116" s="327">
        <f t="shared" si="747"/>
        <v>19066.308000000037</v>
      </c>
      <c r="BM116" s="327">
        <f t="shared" si="747"/>
        <v>637.62499999999977</v>
      </c>
      <c r="BN116" s="322">
        <f t="shared" si="717"/>
        <v>3.2220865982673701E-2</v>
      </c>
      <c r="BO116" s="326">
        <f t="shared" si="748"/>
        <v>12695.625</v>
      </c>
      <c r="BP116" s="327">
        <f t="shared" si="748"/>
        <v>12625.5525</v>
      </c>
      <c r="BQ116" s="327">
        <f t="shared" si="748"/>
        <v>296.541</v>
      </c>
      <c r="BR116" s="322">
        <f t="shared" si="719"/>
        <v>2.3357731501993797E-2</v>
      </c>
      <c r="BS116" s="326">
        <f t="shared" si="749"/>
        <v>14561.358753749992</v>
      </c>
      <c r="BT116" s="327">
        <f t="shared" si="749"/>
        <v>14561.358753749992</v>
      </c>
      <c r="BU116" s="327">
        <f t="shared" si="749"/>
        <v>0</v>
      </c>
      <c r="BV116" s="322">
        <f t="shared" si="721"/>
        <v>0</v>
      </c>
      <c r="BW116" s="326">
        <f t="shared" si="750"/>
        <v>80744.217793249991</v>
      </c>
      <c r="BX116" s="327">
        <f t="shared" si="750"/>
        <v>80744.217793249991</v>
      </c>
      <c r="BY116" s="327">
        <f t="shared" si="750"/>
        <v>0</v>
      </c>
      <c r="BZ116" s="322">
        <f t="shared" si="723"/>
        <v>0</v>
      </c>
      <c r="CA116" s="325">
        <f t="shared" si="751"/>
        <v>867839.62554702745</v>
      </c>
      <c r="CB116" s="160">
        <f t="shared" si="751"/>
        <v>847668.70304702292</v>
      </c>
      <c r="CC116" s="160">
        <f t="shared" si="751"/>
        <v>18448.08500000005</v>
      </c>
      <c r="CD116" s="322">
        <f t="shared" si="725"/>
        <v>2.1257481747703817E-2</v>
      </c>
    </row>
    <row r="117" spans="1:82">
      <c r="A117" s="448"/>
      <c r="B117" s="132" t="s">
        <v>20</v>
      </c>
      <c r="C117" s="328">
        <f t="shared" ref="C117:E117" si="752">IF(COUNT(C114:C116)=0,"",SUM(C114:C116))</f>
        <v>2074626.8800000523</v>
      </c>
      <c r="D117" s="167">
        <f t="shared" si="752"/>
        <v>1941374.7600000452</v>
      </c>
      <c r="E117" s="167">
        <f t="shared" si="752"/>
        <v>126113.45199999955</v>
      </c>
      <c r="F117" s="329">
        <f t="shared" si="700"/>
        <v>6.0788498026207186E-2</v>
      </c>
      <c r="G117" s="328">
        <f t="shared" ref="G117:I117" si="753">IF(COUNT(G114:G116)=0,"",SUM(G114:G116))</f>
        <v>0</v>
      </c>
      <c r="H117" s="167">
        <f t="shared" si="753"/>
        <v>0</v>
      </c>
      <c r="I117" s="167">
        <f t="shared" si="753"/>
        <v>0</v>
      </c>
      <c r="J117" s="329">
        <f t="shared" si="701"/>
        <v>0</v>
      </c>
      <c r="K117" s="328">
        <f t="shared" ref="K117:M117" si="754">IF(COUNT(K114:K116)=0,"",SUM(K114:K116))</f>
        <v>67976.1875</v>
      </c>
      <c r="L117" s="167">
        <f t="shared" si="754"/>
        <v>67583.305999999997</v>
      </c>
      <c r="M117" s="167">
        <f t="shared" si="754"/>
        <v>2190.0445</v>
      </c>
      <c r="N117" s="329">
        <f t="shared" si="702"/>
        <v>3.2217818923722372E-2</v>
      </c>
      <c r="O117" s="328">
        <f t="shared" ref="O117:Q117" si="755">IF(COUNT(O114:O116)=0,"",SUM(O114:O116))</f>
        <v>97407.273218249946</v>
      </c>
      <c r="P117" s="167">
        <f t="shared" si="755"/>
        <v>97407.273218249946</v>
      </c>
      <c r="Q117" s="167">
        <f t="shared" si="755"/>
        <v>0</v>
      </c>
      <c r="R117" s="329">
        <f t="shared" si="703"/>
        <v>0</v>
      </c>
      <c r="S117" s="328">
        <f t="shared" ref="S117:U117" si="756">IF(COUNT(S114:S116)=0,"",SUM(S114:S116))</f>
        <v>156789.66361774993</v>
      </c>
      <c r="T117" s="167">
        <f t="shared" si="756"/>
        <v>156789.66361774993</v>
      </c>
      <c r="U117" s="167">
        <f t="shared" si="756"/>
        <v>0</v>
      </c>
      <c r="V117" s="329">
        <f t="shared" si="704"/>
        <v>0</v>
      </c>
      <c r="W117" s="330">
        <f t="shared" ref="W117:Y117" si="757">IF(COUNT(W114:W116)=0,"",SUM(W114:W116))</f>
        <v>2396800.0043360516</v>
      </c>
      <c r="X117" s="166">
        <f t="shared" si="757"/>
        <v>2263155.0028360449</v>
      </c>
      <c r="Y117" s="166">
        <f t="shared" si="757"/>
        <v>128303.49649999956</v>
      </c>
      <c r="Z117" s="329">
        <f t="shared" si="706"/>
        <v>5.3531164998283406E-2</v>
      </c>
      <c r="AC117" s="448"/>
      <c r="AD117" s="132" t="s">
        <v>20</v>
      </c>
      <c r="AE117" s="328">
        <f t="shared" ref="AE117:AG117" si="758">IF(COUNT(AE114:AE116)=0,"",SUM(AE114:AE116))</f>
        <v>455678.45999999787</v>
      </c>
      <c r="AF117" s="167">
        <f t="shared" si="758"/>
        <v>425675.21599999827</v>
      </c>
      <c r="AG117" s="167">
        <f t="shared" si="758"/>
        <v>27126.259999999929</v>
      </c>
      <c r="AH117" s="329">
        <f t="shared" si="707"/>
        <v>5.9529388332290399E-2</v>
      </c>
      <c r="AI117" s="328">
        <f t="shared" ref="AI117:AK117" si="759">IF(COUNT(AI114:AI116)=0,"",SUM(AI114:AI116))</f>
        <v>61015.898000000154</v>
      </c>
      <c r="AJ117" s="167">
        <f t="shared" si="759"/>
        <v>58900.954000000085</v>
      </c>
      <c r="AK117" s="167">
        <f t="shared" si="759"/>
        <v>1841.4589999999998</v>
      </c>
      <c r="AL117" s="329">
        <f t="shared" si="708"/>
        <v>3.0179986861784698E-2</v>
      </c>
      <c r="AM117" s="328">
        <f t="shared" ref="AM117:AO117" si="760">IF(COUNT(AM114:AM116)=0,"",SUM(AM114:AM116))</f>
        <v>0</v>
      </c>
      <c r="AN117" s="167">
        <f t="shared" si="760"/>
        <v>0</v>
      </c>
      <c r="AO117" s="167">
        <f t="shared" si="760"/>
        <v>0</v>
      </c>
      <c r="AP117" s="329">
        <f t="shared" si="709"/>
        <v>0</v>
      </c>
      <c r="AQ117" s="328">
        <f t="shared" ref="AQ117:AS117" si="761">IF(COUNT(AQ114:AQ116)=0,"",SUM(AQ114:AQ116))</f>
        <v>1695.9</v>
      </c>
      <c r="AR117" s="167">
        <f t="shared" si="761"/>
        <v>1695.9</v>
      </c>
      <c r="AS117" s="167">
        <f t="shared" si="761"/>
        <v>0</v>
      </c>
      <c r="AT117" s="329">
        <f t="shared" si="710"/>
        <v>0</v>
      </c>
      <c r="AU117" s="328">
        <f t="shared" ref="AU117:AW117" si="762">IF(COUNT(AU114:AU116)=0,"",SUM(AU114:AU116))</f>
        <v>91949</v>
      </c>
      <c r="AV117" s="167">
        <f t="shared" si="762"/>
        <v>91949</v>
      </c>
      <c r="AW117" s="167">
        <f t="shared" si="762"/>
        <v>0</v>
      </c>
      <c r="AX117" s="329">
        <f t="shared" si="711"/>
        <v>0</v>
      </c>
      <c r="AY117" s="330">
        <f t="shared" ref="AY117:BA117" si="763">IF(COUNT(AY114:AY116)=0,"",SUM(AY114:AY116))</f>
        <v>610339.25799999805</v>
      </c>
      <c r="AZ117" s="166">
        <f t="shared" si="763"/>
        <v>578221.06999999844</v>
      </c>
      <c r="BA117" s="166">
        <f t="shared" si="763"/>
        <v>28967.718999999925</v>
      </c>
      <c r="BB117" s="329">
        <f t="shared" si="713"/>
        <v>4.7461667622239065E-2</v>
      </c>
      <c r="BE117" s="448"/>
      <c r="BF117" s="132" t="s">
        <v>20</v>
      </c>
      <c r="BG117" s="328">
        <f t="shared" ref="BG117:BI117" si="764">IF(COUNT(BG114:BG116)=0,"",SUM(BG114:BG116))</f>
        <v>2530305.3400000501</v>
      </c>
      <c r="BH117" s="167">
        <f t="shared" si="764"/>
        <v>2367049.9760000436</v>
      </c>
      <c r="BI117" s="167">
        <f t="shared" si="764"/>
        <v>153239.7119999995</v>
      </c>
      <c r="BJ117" s="329">
        <f t="shared" si="715"/>
        <v>6.0561747065670926E-2</v>
      </c>
      <c r="BK117" s="328">
        <f t="shared" ref="BK117:BM117" si="765">IF(COUNT(BK114:BK116)=0,"",SUM(BK114:BK116))</f>
        <v>61015.898000000154</v>
      </c>
      <c r="BL117" s="167">
        <f t="shared" si="765"/>
        <v>58900.954000000085</v>
      </c>
      <c r="BM117" s="167">
        <f t="shared" si="765"/>
        <v>1841.4589999999998</v>
      </c>
      <c r="BN117" s="329">
        <f t="shared" si="717"/>
        <v>3.0179986861784698E-2</v>
      </c>
      <c r="BO117" s="328">
        <f t="shared" ref="BO117:BQ117" si="766">IF(COUNT(BO114:BO116)=0,"",SUM(BO114:BO116))</f>
        <v>67976.1875</v>
      </c>
      <c r="BP117" s="167">
        <f t="shared" si="766"/>
        <v>67583.305999999997</v>
      </c>
      <c r="BQ117" s="167">
        <f t="shared" si="766"/>
        <v>2190.0445</v>
      </c>
      <c r="BR117" s="329">
        <f t="shared" si="719"/>
        <v>3.2217818923722372E-2</v>
      </c>
      <c r="BS117" s="328">
        <f t="shared" ref="BS117:BU117" si="767">IF(COUNT(BS114:BS116)=0,"",SUM(BS114:BS116))</f>
        <v>99103.173218249955</v>
      </c>
      <c r="BT117" s="167">
        <f t="shared" si="767"/>
        <v>99103.173218249955</v>
      </c>
      <c r="BU117" s="167">
        <f t="shared" si="767"/>
        <v>0</v>
      </c>
      <c r="BV117" s="329">
        <f t="shared" si="721"/>
        <v>0</v>
      </c>
      <c r="BW117" s="328">
        <f t="shared" ref="BW117:BY117" si="768">IF(COUNT(BW114:BW116)=0,"",SUM(BW114:BW116))</f>
        <v>248738.66361774993</v>
      </c>
      <c r="BX117" s="167">
        <f t="shared" si="768"/>
        <v>248738.66361774993</v>
      </c>
      <c r="BY117" s="167">
        <f t="shared" si="768"/>
        <v>0</v>
      </c>
      <c r="BZ117" s="329">
        <f t="shared" si="723"/>
        <v>0</v>
      </c>
      <c r="CA117" s="330">
        <f t="shared" ref="CA117:CC117" si="769">IF(COUNT(CA114:CA116)=0,"",SUM(CA114:CA116))</f>
        <v>3007139.2623360502</v>
      </c>
      <c r="CB117" s="166">
        <f t="shared" si="769"/>
        <v>2841376.0728360433</v>
      </c>
      <c r="CC117" s="166">
        <f t="shared" si="769"/>
        <v>157271.2154999995</v>
      </c>
      <c r="CD117" s="329">
        <f t="shared" si="725"/>
        <v>5.2299279075564246E-2</v>
      </c>
    </row>
    <row r="118" spans="1:82">
      <c r="A118" s="448"/>
      <c r="B118" s="129" t="s">
        <v>21</v>
      </c>
      <c r="C118" s="170">
        <v>299818.94499999267</v>
      </c>
      <c r="D118" s="171">
        <v>298112.22599999333</v>
      </c>
      <c r="E118" s="171">
        <v>1444.0730000000019</v>
      </c>
      <c r="F118" s="331">
        <f t="shared" si="700"/>
        <v>4.8164834947305854E-3</v>
      </c>
      <c r="G118" s="170">
        <v>0</v>
      </c>
      <c r="H118" s="171">
        <v>0</v>
      </c>
      <c r="I118" s="171">
        <v>0</v>
      </c>
      <c r="J118" s="331">
        <f t="shared" si="701"/>
        <v>0</v>
      </c>
      <c r="K118" s="170">
        <v>24195.1875</v>
      </c>
      <c r="L118" s="171">
        <v>24901.155500000001</v>
      </c>
      <c r="M118" s="171">
        <v>432.49900000000002</v>
      </c>
      <c r="N118" s="331">
        <f t="shared" si="702"/>
        <v>1.7875414274016271E-2</v>
      </c>
      <c r="O118" s="170">
        <v>10068.25987349999</v>
      </c>
      <c r="P118" s="171">
        <v>10068.25987349999</v>
      </c>
      <c r="Q118" s="171">
        <v>0</v>
      </c>
      <c r="R118" s="331">
        <f t="shared" si="703"/>
        <v>0</v>
      </c>
      <c r="S118" s="170">
        <v>12943.255671249966</v>
      </c>
      <c r="T118" s="171">
        <v>12943.255671249966</v>
      </c>
      <c r="U118" s="171">
        <v>0</v>
      </c>
      <c r="V118" s="331">
        <f t="shared" si="704"/>
        <v>0</v>
      </c>
      <c r="W118" s="334">
        <f t="shared" ref="W118:Y120" si="770">IF(COUNT(C118,G118,K118,O118,S118)&lt;5,"",SUM(C118,G118,K118,O118,S118))</f>
        <v>347025.64804474264</v>
      </c>
      <c r="X118" s="174">
        <f t="shared" si="770"/>
        <v>346024.89704474329</v>
      </c>
      <c r="Y118" s="174">
        <f t="shared" si="770"/>
        <v>1876.5720000000019</v>
      </c>
      <c r="Z118" s="331">
        <f t="shared" si="706"/>
        <v>5.4075887778705402E-3</v>
      </c>
      <c r="AC118" s="448"/>
      <c r="AD118" s="129" t="s">
        <v>21</v>
      </c>
      <c r="AE118" s="170">
        <v>44500.647000000339</v>
      </c>
      <c r="AF118" s="171">
        <v>41712.384000000835</v>
      </c>
      <c r="AG118" s="171">
        <v>2643.3939999999989</v>
      </c>
      <c r="AH118" s="331">
        <f t="shared" si="707"/>
        <v>5.940124870543969E-2</v>
      </c>
      <c r="AI118" s="170">
        <v>19522.350000000119</v>
      </c>
      <c r="AJ118" s="171">
        <v>19522.028000000122</v>
      </c>
      <c r="AK118" s="171">
        <v>0.28100000000000003</v>
      </c>
      <c r="AL118" s="331">
        <f t="shared" si="708"/>
        <v>1.4393758948077374E-5</v>
      </c>
      <c r="AM118" s="170">
        <v>0</v>
      </c>
      <c r="AN118" s="171">
        <v>0</v>
      </c>
      <c r="AO118" s="171">
        <v>0</v>
      </c>
      <c r="AP118" s="331">
        <f t="shared" si="709"/>
        <v>0</v>
      </c>
      <c r="AQ118" s="170">
        <v>103.8</v>
      </c>
      <c r="AR118" s="171">
        <v>103.8</v>
      </c>
      <c r="AS118" s="171">
        <v>0</v>
      </c>
      <c r="AT118" s="331">
        <f t="shared" si="710"/>
        <v>0</v>
      </c>
      <c r="AU118" s="170">
        <v>31189</v>
      </c>
      <c r="AV118" s="171">
        <v>31189</v>
      </c>
      <c r="AW118" s="171">
        <v>0</v>
      </c>
      <c r="AX118" s="331">
        <f t="shared" si="711"/>
        <v>0</v>
      </c>
      <c r="AY118" s="334">
        <f t="shared" ref="AY118:BA120" si="771">IF(COUNT(AE118,AI118,AM118,AQ118,AU118)&lt;5,"",SUM(AE118,AI118,AM118,AQ118,AU118))</f>
        <v>95315.797000000457</v>
      </c>
      <c r="AZ118" s="174">
        <f t="shared" si="771"/>
        <v>92527.21200000096</v>
      </c>
      <c r="BA118" s="174">
        <f t="shared" si="771"/>
        <v>2643.6749999999988</v>
      </c>
      <c r="BB118" s="331">
        <f t="shared" si="713"/>
        <v>2.7735958605056683E-2</v>
      </c>
      <c r="BE118" s="448"/>
      <c r="BF118" s="129" t="s">
        <v>21</v>
      </c>
      <c r="BG118" s="335">
        <f t="shared" ref="BG118:BI120" si="772">IF(COUNT(C118, AE118)&lt;2, "", C118+AE118)</f>
        <v>344319.59199999302</v>
      </c>
      <c r="BH118" s="336">
        <f t="shared" si="772"/>
        <v>339824.60999999417</v>
      </c>
      <c r="BI118" s="336">
        <f t="shared" si="772"/>
        <v>4087.4670000000006</v>
      </c>
      <c r="BJ118" s="331">
        <f t="shared" si="715"/>
        <v>1.1871142667943459E-2</v>
      </c>
      <c r="BK118" s="335">
        <f t="shared" ref="BK118:BM120" si="773">IF(COUNT(G118, AI118)&lt;2, "", G118+AI118)</f>
        <v>19522.350000000119</v>
      </c>
      <c r="BL118" s="336">
        <f t="shared" si="773"/>
        <v>19522.028000000122</v>
      </c>
      <c r="BM118" s="336">
        <f t="shared" si="773"/>
        <v>0.28100000000000003</v>
      </c>
      <c r="BN118" s="331">
        <f t="shared" si="717"/>
        <v>1.4393758948077374E-5</v>
      </c>
      <c r="BO118" s="335">
        <f t="shared" ref="BO118:BQ120" si="774">IF(COUNT(K118, AM118)&lt;2, "", K118+AM118)</f>
        <v>24195.1875</v>
      </c>
      <c r="BP118" s="336">
        <f t="shared" si="774"/>
        <v>24901.155500000001</v>
      </c>
      <c r="BQ118" s="336">
        <f t="shared" si="774"/>
        <v>432.49900000000002</v>
      </c>
      <c r="BR118" s="331">
        <f t="shared" si="719"/>
        <v>1.7875414274016271E-2</v>
      </c>
      <c r="BS118" s="335">
        <f t="shared" ref="BS118:BU120" si="775">IF(COUNT(O118, AQ118)&lt;2, "", O118+AQ118)</f>
        <v>10172.059873499989</v>
      </c>
      <c r="BT118" s="336">
        <f t="shared" si="775"/>
        <v>10172.059873499989</v>
      </c>
      <c r="BU118" s="336">
        <f t="shared" si="775"/>
        <v>0</v>
      </c>
      <c r="BV118" s="331">
        <f t="shared" si="721"/>
        <v>0</v>
      </c>
      <c r="BW118" s="335">
        <f t="shared" ref="BW118:BY120" si="776">IF(COUNT(S118, AU118)&lt;2, "", S118+AU118)</f>
        <v>44132.255671249965</v>
      </c>
      <c r="BX118" s="336">
        <f t="shared" si="776"/>
        <v>44132.255671249965</v>
      </c>
      <c r="BY118" s="336">
        <f t="shared" si="776"/>
        <v>0</v>
      </c>
      <c r="BZ118" s="331">
        <f t="shared" si="723"/>
        <v>0</v>
      </c>
      <c r="CA118" s="334">
        <f t="shared" ref="CA118:CC120" si="777">IF(COUNT(BG118,BK118,BO118,BS118,BW118)&lt;5,"",SUM(BG118,BK118,BO118,BS118,BW118))</f>
        <v>442341.44504474301</v>
      </c>
      <c r="CB118" s="174">
        <f t="shared" si="777"/>
        <v>438552.10904474417</v>
      </c>
      <c r="CC118" s="174">
        <f t="shared" si="777"/>
        <v>4520.2470000000003</v>
      </c>
      <c r="CD118" s="331">
        <f t="shared" si="725"/>
        <v>1.0218909059138186E-2</v>
      </c>
    </row>
    <row r="119" spans="1:82">
      <c r="A119" s="448"/>
      <c r="B119" s="130" t="s">
        <v>22</v>
      </c>
      <c r="C119" s="149">
        <v>579792.60300001432</v>
      </c>
      <c r="D119" s="150">
        <v>535603.08699998073</v>
      </c>
      <c r="E119" s="150">
        <v>41252.858000000102</v>
      </c>
      <c r="F119" s="316">
        <f t="shared" si="700"/>
        <v>7.1151059510842163E-2</v>
      </c>
      <c r="G119" s="149">
        <v>0</v>
      </c>
      <c r="H119" s="150">
        <v>0</v>
      </c>
      <c r="I119" s="150">
        <v>0</v>
      </c>
      <c r="J119" s="316">
        <f t="shared" si="701"/>
        <v>0</v>
      </c>
      <c r="K119" s="149">
        <v>28840.191999999999</v>
      </c>
      <c r="L119" s="150">
        <v>28269.052500000002</v>
      </c>
      <c r="M119" s="150">
        <v>1478.4014999999999</v>
      </c>
      <c r="N119" s="316">
        <f t="shared" si="702"/>
        <v>5.1261846661769798E-2</v>
      </c>
      <c r="O119" s="149">
        <v>36239.622937999986</v>
      </c>
      <c r="P119" s="150">
        <v>36239.622937999986</v>
      </c>
      <c r="Q119" s="150">
        <v>0</v>
      </c>
      <c r="R119" s="316">
        <f t="shared" si="703"/>
        <v>0</v>
      </c>
      <c r="S119" s="149">
        <v>40908.191605500018</v>
      </c>
      <c r="T119" s="150">
        <v>40908.191605500018</v>
      </c>
      <c r="U119" s="150">
        <v>0</v>
      </c>
      <c r="V119" s="316">
        <f t="shared" si="704"/>
        <v>0</v>
      </c>
      <c r="W119" s="319">
        <f t="shared" si="770"/>
        <v>685780.60954351444</v>
      </c>
      <c r="X119" s="153">
        <f t="shared" si="770"/>
        <v>641019.9540434808</v>
      </c>
      <c r="Y119" s="153">
        <f t="shared" si="770"/>
        <v>42731.259500000102</v>
      </c>
      <c r="Z119" s="316">
        <f t="shared" si="706"/>
        <v>6.2310393302668465E-2</v>
      </c>
      <c r="AC119" s="448"/>
      <c r="AD119" s="130" t="s">
        <v>22</v>
      </c>
      <c r="AE119" s="149">
        <v>104746.18599999824</v>
      </c>
      <c r="AF119" s="150">
        <v>96876.666999998357</v>
      </c>
      <c r="AG119" s="150">
        <v>7334.5019999999986</v>
      </c>
      <c r="AH119" s="316">
        <f t="shared" si="707"/>
        <v>7.0021661695635604E-2</v>
      </c>
      <c r="AI119" s="149">
        <v>14803.351000000062</v>
      </c>
      <c r="AJ119" s="150">
        <v>14380.045000000071</v>
      </c>
      <c r="AK119" s="150">
        <v>403.33999999999986</v>
      </c>
      <c r="AL119" s="316">
        <f t="shared" si="708"/>
        <v>2.7246533572026912E-2</v>
      </c>
      <c r="AM119" s="149">
        <v>0</v>
      </c>
      <c r="AN119" s="150">
        <v>0</v>
      </c>
      <c r="AO119" s="150">
        <v>0</v>
      </c>
      <c r="AP119" s="316">
        <f t="shared" si="709"/>
        <v>0</v>
      </c>
      <c r="AQ119" s="149">
        <v>942.6</v>
      </c>
      <c r="AR119" s="150">
        <v>942.6</v>
      </c>
      <c r="AS119" s="150">
        <v>0</v>
      </c>
      <c r="AT119" s="316">
        <f t="shared" si="710"/>
        <v>0</v>
      </c>
      <c r="AU119" s="149">
        <v>31437</v>
      </c>
      <c r="AV119" s="150">
        <v>31437</v>
      </c>
      <c r="AW119" s="150">
        <v>0</v>
      </c>
      <c r="AX119" s="316">
        <f t="shared" si="711"/>
        <v>0</v>
      </c>
      <c r="AY119" s="319">
        <f t="shared" si="771"/>
        <v>151929.1369999983</v>
      </c>
      <c r="AZ119" s="153">
        <f t="shared" si="771"/>
        <v>143636.31199999843</v>
      </c>
      <c r="BA119" s="153">
        <f t="shared" si="771"/>
        <v>7737.8419999999987</v>
      </c>
      <c r="BB119" s="316">
        <f t="shared" si="713"/>
        <v>5.093059930959843E-2</v>
      </c>
      <c r="BE119" s="448"/>
      <c r="BF119" s="130" t="s">
        <v>22</v>
      </c>
      <c r="BG119" s="320">
        <f t="shared" si="772"/>
        <v>684538.78900001256</v>
      </c>
      <c r="BH119" s="321">
        <f t="shared" si="772"/>
        <v>632479.75399997912</v>
      </c>
      <c r="BI119" s="321">
        <f t="shared" si="772"/>
        <v>48587.360000000102</v>
      </c>
      <c r="BJ119" s="316">
        <f t="shared" si="715"/>
        <v>7.0978242257063992E-2</v>
      </c>
      <c r="BK119" s="320">
        <f t="shared" si="773"/>
        <v>14803.351000000062</v>
      </c>
      <c r="BL119" s="321">
        <f t="shared" si="773"/>
        <v>14380.045000000071</v>
      </c>
      <c r="BM119" s="321">
        <f t="shared" si="773"/>
        <v>403.33999999999986</v>
      </c>
      <c r="BN119" s="316">
        <f t="shared" si="717"/>
        <v>2.7246533572026912E-2</v>
      </c>
      <c r="BO119" s="320">
        <f t="shared" si="774"/>
        <v>28840.191999999999</v>
      </c>
      <c r="BP119" s="321">
        <f t="shared" si="774"/>
        <v>28269.052500000002</v>
      </c>
      <c r="BQ119" s="321">
        <f t="shared" si="774"/>
        <v>1478.4014999999999</v>
      </c>
      <c r="BR119" s="316">
        <f t="shared" si="719"/>
        <v>5.1261846661769798E-2</v>
      </c>
      <c r="BS119" s="320">
        <f t="shared" si="775"/>
        <v>37182.222937999984</v>
      </c>
      <c r="BT119" s="321">
        <f t="shared" si="775"/>
        <v>37182.222937999984</v>
      </c>
      <c r="BU119" s="321">
        <f t="shared" si="775"/>
        <v>0</v>
      </c>
      <c r="BV119" s="316">
        <f t="shared" si="721"/>
        <v>0</v>
      </c>
      <c r="BW119" s="320">
        <f t="shared" si="776"/>
        <v>72345.191605500018</v>
      </c>
      <c r="BX119" s="321">
        <f t="shared" si="776"/>
        <v>72345.191605500018</v>
      </c>
      <c r="BY119" s="321">
        <f t="shared" si="776"/>
        <v>0</v>
      </c>
      <c r="BZ119" s="316">
        <f t="shared" si="723"/>
        <v>0</v>
      </c>
      <c r="CA119" s="319">
        <f t="shared" si="777"/>
        <v>837709.74654351268</v>
      </c>
      <c r="CB119" s="153">
        <f t="shared" si="777"/>
        <v>784656.26604347921</v>
      </c>
      <c r="CC119" s="153">
        <f t="shared" si="777"/>
        <v>50469.101500000099</v>
      </c>
      <c r="CD119" s="316">
        <f t="shared" si="725"/>
        <v>6.0246525372590509E-2</v>
      </c>
    </row>
    <row r="120" spans="1:82">
      <c r="A120" s="448"/>
      <c r="B120" s="131" t="s">
        <v>23</v>
      </c>
      <c r="C120" s="156">
        <v>542176.82799998799</v>
      </c>
      <c r="D120" s="157">
        <v>510614.92699998384</v>
      </c>
      <c r="E120" s="157">
        <v>29622.407000000261</v>
      </c>
      <c r="F120" s="322">
        <f t="shared" si="700"/>
        <v>5.4636062388119834E-2</v>
      </c>
      <c r="G120" s="156">
        <v>0</v>
      </c>
      <c r="H120" s="157">
        <v>0</v>
      </c>
      <c r="I120" s="157">
        <v>0</v>
      </c>
      <c r="J120" s="322">
        <f t="shared" si="701"/>
        <v>0</v>
      </c>
      <c r="K120" s="156">
        <v>26250.460500000001</v>
      </c>
      <c r="L120" s="157">
        <v>26225.414000000001</v>
      </c>
      <c r="M120" s="157">
        <v>1079.847</v>
      </c>
      <c r="N120" s="322">
        <f t="shared" si="702"/>
        <v>4.1136306923072831E-2</v>
      </c>
      <c r="O120" s="156">
        <v>18583.099156249984</v>
      </c>
      <c r="P120" s="157">
        <v>18583.099156249984</v>
      </c>
      <c r="Q120" s="157">
        <v>0</v>
      </c>
      <c r="R120" s="322">
        <f t="shared" si="703"/>
        <v>0</v>
      </c>
      <c r="S120" s="156">
        <v>53717.826485249861</v>
      </c>
      <c r="T120" s="157">
        <v>53717.826485249861</v>
      </c>
      <c r="U120" s="157">
        <v>0</v>
      </c>
      <c r="V120" s="322">
        <f t="shared" si="704"/>
        <v>0</v>
      </c>
      <c r="W120" s="325">
        <f t="shared" si="770"/>
        <v>640728.21414148796</v>
      </c>
      <c r="X120" s="160">
        <f t="shared" si="770"/>
        <v>609141.26664148376</v>
      </c>
      <c r="Y120" s="160">
        <f t="shared" si="770"/>
        <v>30702.254000000263</v>
      </c>
      <c r="Z120" s="322">
        <f t="shared" si="706"/>
        <v>4.7917749401964804E-2</v>
      </c>
      <c r="AC120" s="448"/>
      <c r="AD120" s="131" t="s">
        <v>23</v>
      </c>
      <c r="AE120" s="156">
        <v>131340.35500000106</v>
      </c>
      <c r="AF120" s="157">
        <v>120883.58100000044</v>
      </c>
      <c r="AG120" s="157">
        <v>9867.2409999999982</v>
      </c>
      <c r="AH120" s="322">
        <f t="shared" si="707"/>
        <v>7.5127260010831545E-2</v>
      </c>
      <c r="AI120" s="156">
        <v>10572.704000000043</v>
      </c>
      <c r="AJ120" s="157">
        <v>10376.986000000059</v>
      </c>
      <c r="AK120" s="157">
        <v>152.30700000000007</v>
      </c>
      <c r="AL120" s="322">
        <f t="shared" si="708"/>
        <v>1.4405680892986264E-2</v>
      </c>
      <c r="AM120" s="156">
        <v>0</v>
      </c>
      <c r="AN120" s="157">
        <v>0</v>
      </c>
      <c r="AO120" s="157">
        <v>0</v>
      </c>
      <c r="AP120" s="322">
        <f t="shared" si="709"/>
        <v>0</v>
      </c>
      <c r="AQ120" s="156">
        <v>311</v>
      </c>
      <c r="AR120" s="157">
        <v>311</v>
      </c>
      <c r="AS120" s="157">
        <v>0</v>
      </c>
      <c r="AT120" s="322">
        <f t="shared" si="710"/>
        <v>0</v>
      </c>
      <c r="AU120" s="156">
        <v>29424</v>
      </c>
      <c r="AV120" s="157">
        <v>29424</v>
      </c>
      <c r="AW120" s="157">
        <v>0</v>
      </c>
      <c r="AX120" s="322">
        <f t="shared" si="711"/>
        <v>0</v>
      </c>
      <c r="AY120" s="325">
        <f t="shared" si="771"/>
        <v>171648.05900000111</v>
      </c>
      <c r="AZ120" s="160">
        <f t="shared" si="771"/>
        <v>160995.5670000005</v>
      </c>
      <c r="BA120" s="160">
        <f t="shared" si="771"/>
        <v>10019.547999999999</v>
      </c>
      <c r="BB120" s="322">
        <f t="shared" si="713"/>
        <v>5.8372626281780055E-2</v>
      </c>
      <c r="BE120" s="448"/>
      <c r="BF120" s="131" t="s">
        <v>23</v>
      </c>
      <c r="BG120" s="326">
        <f t="shared" si="772"/>
        <v>673517.18299998902</v>
      </c>
      <c r="BH120" s="327">
        <f t="shared" si="772"/>
        <v>631498.50799998431</v>
      </c>
      <c r="BI120" s="327">
        <f t="shared" si="772"/>
        <v>39489.648000000263</v>
      </c>
      <c r="BJ120" s="322">
        <f t="shared" si="715"/>
        <v>5.8631982964569604E-2</v>
      </c>
      <c r="BK120" s="326">
        <f t="shared" si="773"/>
        <v>10572.704000000043</v>
      </c>
      <c r="BL120" s="327">
        <f t="shared" si="773"/>
        <v>10376.986000000059</v>
      </c>
      <c r="BM120" s="327">
        <f t="shared" si="773"/>
        <v>152.30700000000007</v>
      </c>
      <c r="BN120" s="322">
        <f t="shared" si="717"/>
        <v>1.4405680892986264E-2</v>
      </c>
      <c r="BO120" s="326">
        <f t="shared" si="774"/>
        <v>26250.460500000001</v>
      </c>
      <c r="BP120" s="327">
        <f t="shared" si="774"/>
        <v>26225.414000000001</v>
      </c>
      <c r="BQ120" s="327">
        <f t="shared" si="774"/>
        <v>1079.847</v>
      </c>
      <c r="BR120" s="322">
        <f t="shared" si="719"/>
        <v>4.1136306923072831E-2</v>
      </c>
      <c r="BS120" s="326">
        <f t="shared" si="775"/>
        <v>18894.099156249984</v>
      </c>
      <c r="BT120" s="327">
        <f t="shared" si="775"/>
        <v>18894.099156249984</v>
      </c>
      <c r="BU120" s="327">
        <f t="shared" si="775"/>
        <v>0</v>
      </c>
      <c r="BV120" s="322">
        <f t="shared" si="721"/>
        <v>0</v>
      </c>
      <c r="BW120" s="326">
        <f t="shared" si="776"/>
        <v>83141.826485249854</v>
      </c>
      <c r="BX120" s="327">
        <f t="shared" si="776"/>
        <v>83141.826485249854</v>
      </c>
      <c r="BY120" s="327">
        <f t="shared" si="776"/>
        <v>0</v>
      </c>
      <c r="BZ120" s="322">
        <f t="shared" si="723"/>
        <v>0</v>
      </c>
      <c r="CA120" s="325">
        <f t="shared" si="777"/>
        <v>812376.2731414889</v>
      </c>
      <c r="CB120" s="160">
        <f t="shared" si="777"/>
        <v>770136.83364148415</v>
      </c>
      <c r="CC120" s="160">
        <f t="shared" si="777"/>
        <v>40721.802000000265</v>
      </c>
      <c r="CD120" s="322">
        <f t="shared" si="725"/>
        <v>5.0126774188674367E-2</v>
      </c>
    </row>
    <row r="121" spans="1:82">
      <c r="A121" s="448"/>
      <c r="B121" s="132" t="s">
        <v>24</v>
      </c>
      <c r="C121" s="328">
        <f t="shared" ref="C121:E121" si="778">IF(COUNT(C118:C120)=0,"",SUM(C118:C120))</f>
        <v>1421788.375999995</v>
      </c>
      <c r="D121" s="167">
        <f t="shared" si="778"/>
        <v>1344330.2399999578</v>
      </c>
      <c r="E121" s="167">
        <f t="shared" si="778"/>
        <v>72319.338000000367</v>
      </c>
      <c r="F121" s="329">
        <f t="shared" si="700"/>
        <v>5.0865050819630997E-2</v>
      </c>
      <c r="G121" s="328">
        <f t="shared" ref="G121:I121" si="779">IF(COUNT(G118:G120)=0,"",SUM(G118:G120))</f>
        <v>0</v>
      </c>
      <c r="H121" s="167">
        <f t="shared" si="779"/>
        <v>0</v>
      </c>
      <c r="I121" s="167">
        <f t="shared" si="779"/>
        <v>0</v>
      </c>
      <c r="J121" s="329">
        <f t="shared" si="701"/>
        <v>0</v>
      </c>
      <c r="K121" s="328">
        <f t="shared" ref="K121:M121" si="780">IF(COUNT(K118:K120)=0,"",SUM(K118:K120))</f>
        <v>79285.84</v>
      </c>
      <c r="L121" s="167">
        <f t="shared" si="780"/>
        <v>79395.622000000003</v>
      </c>
      <c r="M121" s="167">
        <f t="shared" si="780"/>
        <v>2990.7474999999999</v>
      </c>
      <c r="N121" s="329">
        <f t="shared" si="702"/>
        <v>3.7721079829639188E-2</v>
      </c>
      <c r="O121" s="328">
        <f t="shared" ref="O121:Q121" si="781">IF(COUNT(O118:O120)=0,"",SUM(O118:O120))</f>
        <v>64890.981967749962</v>
      </c>
      <c r="P121" s="167">
        <f t="shared" si="781"/>
        <v>64890.981967749962</v>
      </c>
      <c r="Q121" s="167">
        <f t="shared" si="781"/>
        <v>0</v>
      </c>
      <c r="R121" s="329">
        <f t="shared" si="703"/>
        <v>0</v>
      </c>
      <c r="S121" s="328">
        <f t="shared" ref="S121:U121" si="782">IF(COUNT(S118:S120)=0,"",SUM(S118:S120))</f>
        <v>107569.27376199985</v>
      </c>
      <c r="T121" s="167">
        <f t="shared" si="782"/>
        <v>107569.27376199985</v>
      </c>
      <c r="U121" s="167">
        <f t="shared" si="782"/>
        <v>0</v>
      </c>
      <c r="V121" s="329">
        <f t="shared" si="704"/>
        <v>0</v>
      </c>
      <c r="W121" s="330">
        <f t="shared" ref="W121:Y121" si="783">IF(COUNT(W118:W120)=0,"",SUM(W118:W120))</f>
        <v>1673534.4717297452</v>
      </c>
      <c r="X121" s="166">
        <f t="shared" si="783"/>
        <v>1596186.1177297079</v>
      </c>
      <c r="Y121" s="166">
        <f t="shared" si="783"/>
        <v>75310.085500000365</v>
      </c>
      <c r="Z121" s="329">
        <f t="shared" si="706"/>
        <v>4.5000618016646385E-2</v>
      </c>
      <c r="AC121" s="448"/>
      <c r="AD121" s="132" t="s">
        <v>24</v>
      </c>
      <c r="AE121" s="328">
        <f t="shared" ref="AE121:AG121" si="784">IF(COUNT(AE118:AE120)=0,"",SUM(AE118:AE120))</f>
        <v>280587.18799999962</v>
      </c>
      <c r="AF121" s="167">
        <f t="shared" si="784"/>
        <v>259472.63199999963</v>
      </c>
      <c r="AG121" s="167">
        <f t="shared" si="784"/>
        <v>19845.136999999995</v>
      </c>
      <c r="AH121" s="329">
        <f t="shared" si="707"/>
        <v>7.0727167343079198E-2</v>
      </c>
      <c r="AI121" s="328">
        <f t="shared" ref="AI121:AK121" si="785">IF(COUNT(AI118:AI120)=0,"",SUM(AI118:AI120))</f>
        <v>44898.405000000224</v>
      </c>
      <c r="AJ121" s="167">
        <f t="shared" si="785"/>
        <v>44279.059000000256</v>
      </c>
      <c r="AK121" s="167">
        <f t="shared" si="785"/>
        <v>555.92799999999988</v>
      </c>
      <c r="AL121" s="329">
        <f t="shared" si="708"/>
        <v>1.2381909780536682E-2</v>
      </c>
      <c r="AM121" s="328">
        <f t="shared" ref="AM121:AO121" si="786">IF(COUNT(AM118:AM120)=0,"",SUM(AM118:AM120))</f>
        <v>0</v>
      </c>
      <c r="AN121" s="167">
        <f t="shared" si="786"/>
        <v>0</v>
      </c>
      <c r="AO121" s="167">
        <f t="shared" si="786"/>
        <v>0</v>
      </c>
      <c r="AP121" s="329">
        <f t="shared" si="709"/>
        <v>0</v>
      </c>
      <c r="AQ121" s="328">
        <f t="shared" ref="AQ121:AS121" si="787">IF(COUNT(AQ118:AQ120)=0,"",SUM(AQ118:AQ120))</f>
        <v>1357.4</v>
      </c>
      <c r="AR121" s="167">
        <f t="shared" si="787"/>
        <v>1357.4</v>
      </c>
      <c r="AS121" s="167">
        <f t="shared" si="787"/>
        <v>0</v>
      </c>
      <c r="AT121" s="329">
        <f t="shared" si="710"/>
        <v>0</v>
      </c>
      <c r="AU121" s="328">
        <f t="shared" ref="AU121:AW121" si="788">IF(COUNT(AU118:AU120)=0,"",SUM(AU118:AU120))</f>
        <v>92050</v>
      </c>
      <c r="AV121" s="167">
        <f t="shared" si="788"/>
        <v>92050</v>
      </c>
      <c r="AW121" s="167">
        <f t="shared" si="788"/>
        <v>0</v>
      </c>
      <c r="AX121" s="329">
        <f t="shared" si="711"/>
        <v>0</v>
      </c>
      <c r="AY121" s="330">
        <f t="shared" ref="AY121:BA121" si="789">IF(COUNT(AY118:AY120)=0,"",SUM(AY118:AY120))</f>
        <v>418892.9929999999</v>
      </c>
      <c r="AZ121" s="166">
        <f t="shared" si="789"/>
        <v>397159.0909999999</v>
      </c>
      <c r="BA121" s="166">
        <f t="shared" si="789"/>
        <v>20401.064999999995</v>
      </c>
      <c r="BB121" s="329">
        <f t="shared" si="713"/>
        <v>4.8702330525734049E-2</v>
      </c>
      <c r="BE121" s="448"/>
      <c r="BF121" s="132" t="s">
        <v>24</v>
      </c>
      <c r="BG121" s="328">
        <f t="shared" ref="BG121:BI121" si="790">IF(COUNT(BG118:BG120)=0,"",SUM(BG118:BG120))</f>
        <v>1702375.5639999947</v>
      </c>
      <c r="BH121" s="167">
        <f t="shared" si="790"/>
        <v>1603802.8719999576</v>
      </c>
      <c r="BI121" s="167">
        <f t="shared" si="790"/>
        <v>92164.47500000037</v>
      </c>
      <c r="BJ121" s="329">
        <f t="shared" si="715"/>
        <v>5.4138744087377337E-2</v>
      </c>
      <c r="BK121" s="328">
        <f t="shared" ref="BK121:BM121" si="791">IF(COUNT(BK118:BK120)=0,"",SUM(BK118:BK120))</f>
        <v>44898.405000000224</v>
      </c>
      <c r="BL121" s="167">
        <f t="shared" si="791"/>
        <v>44279.059000000256</v>
      </c>
      <c r="BM121" s="167">
        <f t="shared" si="791"/>
        <v>555.92799999999988</v>
      </c>
      <c r="BN121" s="329">
        <f t="shared" si="717"/>
        <v>1.2381909780536682E-2</v>
      </c>
      <c r="BO121" s="328">
        <f t="shared" ref="BO121:BQ121" si="792">IF(COUNT(BO118:BO120)=0,"",SUM(BO118:BO120))</f>
        <v>79285.84</v>
      </c>
      <c r="BP121" s="167">
        <f t="shared" si="792"/>
        <v>79395.622000000003</v>
      </c>
      <c r="BQ121" s="167">
        <f t="shared" si="792"/>
        <v>2990.7474999999999</v>
      </c>
      <c r="BR121" s="329">
        <f t="shared" si="719"/>
        <v>3.7721079829639188E-2</v>
      </c>
      <c r="BS121" s="328">
        <f t="shared" ref="BS121:BU121" si="793">IF(COUNT(BS118:BS120)=0,"",SUM(BS118:BS120))</f>
        <v>66248.381967749956</v>
      </c>
      <c r="BT121" s="167">
        <f t="shared" si="793"/>
        <v>66248.381967749956</v>
      </c>
      <c r="BU121" s="167">
        <f t="shared" si="793"/>
        <v>0</v>
      </c>
      <c r="BV121" s="329">
        <f t="shared" si="721"/>
        <v>0</v>
      </c>
      <c r="BW121" s="328">
        <f t="shared" ref="BW121:BY121" si="794">IF(COUNT(BW118:BW120)=0,"",SUM(BW118:BW120))</f>
        <v>199619.27376199985</v>
      </c>
      <c r="BX121" s="167">
        <f t="shared" si="794"/>
        <v>199619.27376199985</v>
      </c>
      <c r="BY121" s="167">
        <f t="shared" si="794"/>
        <v>0</v>
      </c>
      <c r="BZ121" s="329">
        <f t="shared" si="723"/>
        <v>0</v>
      </c>
      <c r="CA121" s="330">
        <f t="shared" ref="CA121:CC121" si="795">IF(COUNT(CA118:CA120)=0,"",SUM(CA118:CA120))</f>
        <v>2092427.4647297445</v>
      </c>
      <c r="CB121" s="166">
        <f t="shared" si="795"/>
        <v>1993345.2087297074</v>
      </c>
      <c r="CC121" s="166">
        <f t="shared" si="795"/>
        <v>95711.150500000367</v>
      </c>
      <c r="CD121" s="329">
        <f t="shared" si="725"/>
        <v>4.5741681426630626E-2</v>
      </c>
    </row>
    <row r="122" spans="1:82">
      <c r="A122" s="448"/>
      <c r="B122" s="129" t="s">
        <v>25</v>
      </c>
      <c r="C122" s="170">
        <v>1015221.1410000111</v>
      </c>
      <c r="D122" s="171">
        <v>927642.84500000533</v>
      </c>
      <c r="E122" s="171">
        <v>81399.125999999611</v>
      </c>
      <c r="F122" s="331">
        <f t="shared" si="700"/>
        <v>8.0178714481674407E-2</v>
      </c>
      <c r="G122" s="170">
        <v>0</v>
      </c>
      <c r="H122" s="171">
        <v>0</v>
      </c>
      <c r="I122" s="171">
        <v>0</v>
      </c>
      <c r="J122" s="331">
        <f t="shared" si="701"/>
        <v>0</v>
      </c>
      <c r="K122" s="170">
        <v>28000.972000000002</v>
      </c>
      <c r="L122" s="171">
        <v>26702.522000000001</v>
      </c>
      <c r="M122" s="171">
        <v>1735.759</v>
      </c>
      <c r="N122" s="331">
        <f t="shared" si="702"/>
        <v>6.1989240944921482E-2</v>
      </c>
      <c r="O122" s="170">
        <v>69736.156022567127</v>
      </c>
      <c r="P122" s="171">
        <v>69736.156022567127</v>
      </c>
      <c r="Q122" s="171">
        <v>0</v>
      </c>
      <c r="R122" s="331">
        <f t="shared" si="703"/>
        <v>0</v>
      </c>
      <c r="S122" s="170">
        <v>43397.001144120281</v>
      </c>
      <c r="T122" s="171">
        <v>43397.001144120281</v>
      </c>
      <c r="U122" s="171">
        <v>0</v>
      </c>
      <c r="V122" s="331">
        <f t="shared" si="704"/>
        <v>0</v>
      </c>
      <c r="W122" s="334">
        <f t="shared" ref="W122:Y124" si="796">IF(COUNT(C122,G122,K122,O122,S122)&lt;5,"",SUM(C122,G122,K122,O122,S122))</f>
        <v>1156355.2701666984</v>
      </c>
      <c r="X122" s="174">
        <f t="shared" si="796"/>
        <v>1067478.5241666927</v>
      </c>
      <c r="Y122" s="174">
        <f t="shared" si="796"/>
        <v>83134.884999999616</v>
      </c>
      <c r="Z122" s="331">
        <f t="shared" si="706"/>
        <v>7.1893895539573247E-2</v>
      </c>
      <c r="AC122" s="448"/>
      <c r="AD122" s="129" t="s">
        <v>25</v>
      </c>
      <c r="AE122" s="170">
        <v>247513.83599999858</v>
      </c>
      <c r="AF122" s="171">
        <v>221691.05599999931</v>
      </c>
      <c r="AG122" s="171">
        <v>24090.823999999964</v>
      </c>
      <c r="AH122" s="331">
        <f t="shared" si="707"/>
        <v>9.7331221516037195E-2</v>
      </c>
      <c r="AI122" s="170">
        <v>8051.364000000035</v>
      </c>
      <c r="AJ122" s="171">
        <v>7793.4400000000251</v>
      </c>
      <c r="AK122" s="171">
        <v>230.11899999999989</v>
      </c>
      <c r="AL122" s="331">
        <f t="shared" si="708"/>
        <v>2.858136832467131E-2</v>
      </c>
      <c r="AM122" s="170">
        <v>0</v>
      </c>
      <c r="AN122" s="171">
        <v>0</v>
      </c>
      <c r="AO122" s="171">
        <v>0</v>
      </c>
      <c r="AP122" s="331">
        <f t="shared" si="709"/>
        <v>0</v>
      </c>
      <c r="AQ122" s="170">
        <v>1616.3</v>
      </c>
      <c r="AR122" s="171">
        <v>1616.3</v>
      </c>
      <c r="AS122" s="171">
        <v>0</v>
      </c>
      <c r="AT122" s="331">
        <f t="shared" si="710"/>
        <v>0</v>
      </c>
      <c r="AU122" s="170">
        <v>31224</v>
      </c>
      <c r="AV122" s="171">
        <v>31224</v>
      </c>
      <c r="AW122" s="171">
        <v>0</v>
      </c>
      <c r="AX122" s="331">
        <f t="shared" si="711"/>
        <v>0</v>
      </c>
      <c r="AY122" s="334">
        <f t="shared" ref="AY122:BA124" si="797">IF(COUNT(AE122,AI122,AM122,AQ122,AU122)&lt;5,"",SUM(AE122,AI122,AM122,AQ122,AU122))</f>
        <v>288405.4999999986</v>
      </c>
      <c r="AZ122" s="174">
        <f t="shared" si="797"/>
        <v>262324.79599999933</v>
      </c>
      <c r="BA122" s="174">
        <f t="shared" si="797"/>
        <v>24320.942999999963</v>
      </c>
      <c r="BB122" s="331">
        <f t="shared" si="713"/>
        <v>8.432898471076343E-2</v>
      </c>
      <c r="BE122" s="448"/>
      <c r="BF122" s="129" t="s">
        <v>25</v>
      </c>
      <c r="BG122" s="335">
        <f t="shared" ref="BG122:BI124" si="798">IF(COUNT(C122, AE122)&lt;2, "", C122+AE122)</f>
        <v>1262734.9770000097</v>
      </c>
      <c r="BH122" s="336">
        <f t="shared" si="798"/>
        <v>1149333.9010000047</v>
      </c>
      <c r="BI122" s="336">
        <f t="shared" si="798"/>
        <v>105489.94999999958</v>
      </c>
      <c r="BJ122" s="331">
        <f t="shared" si="715"/>
        <v>8.3540847384002387E-2</v>
      </c>
      <c r="BK122" s="335">
        <f t="shared" ref="BK122:BM124" si="799">IF(COUNT(G122, AI122)&lt;2, "", G122+AI122)</f>
        <v>8051.364000000035</v>
      </c>
      <c r="BL122" s="336">
        <f t="shared" si="799"/>
        <v>7793.4400000000251</v>
      </c>
      <c r="BM122" s="336">
        <f t="shared" si="799"/>
        <v>230.11899999999989</v>
      </c>
      <c r="BN122" s="331">
        <f t="shared" si="717"/>
        <v>2.858136832467131E-2</v>
      </c>
      <c r="BO122" s="335">
        <f t="shared" ref="BO122:BQ124" si="800">IF(COUNT(K122, AM122)&lt;2, "", K122+AM122)</f>
        <v>28000.972000000002</v>
      </c>
      <c r="BP122" s="336">
        <f t="shared" si="800"/>
        <v>26702.522000000001</v>
      </c>
      <c r="BQ122" s="336">
        <f t="shared" si="800"/>
        <v>1735.759</v>
      </c>
      <c r="BR122" s="331">
        <f t="shared" si="719"/>
        <v>6.1989240944921482E-2</v>
      </c>
      <c r="BS122" s="335">
        <f t="shared" ref="BS122:BU124" si="801">IF(COUNT(O122, AQ122)&lt;2, "", O122+AQ122)</f>
        <v>71352.45602256713</v>
      </c>
      <c r="BT122" s="336">
        <f t="shared" si="801"/>
        <v>71352.45602256713</v>
      </c>
      <c r="BU122" s="336">
        <f t="shared" si="801"/>
        <v>0</v>
      </c>
      <c r="BV122" s="331">
        <f t="shared" si="721"/>
        <v>0</v>
      </c>
      <c r="BW122" s="335">
        <f t="shared" ref="BW122:BY124" si="802">IF(COUNT(S122, AU122)&lt;2, "", S122+AU122)</f>
        <v>74621.001144120281</v>
      </c>
      <c r="BX122" s="336">
        <f t="shared" si="802"/>
        <v>74621.001144120281</v>
      </c>
      <c r="BY122" s="336">
        <f t="shared" si="802"/>
        <v>0</v>
      </c>
      <c r="BZ122" s="331">
        <f t="shared" si="723"/>
        <v>0</v>
      </c>
      <c r="CA122" s="334">
        <f t="shared" ref="CA122:CC124" si="803">IF(COUNT(BG122,BK122,BO122,BS122,BW122)&lt;5,"",SUM(BG122,BK122,BO122,BS122,BW122))</f>
        <v>1444760.7701666972</v>
      </c>
      <c r="CB122" s="174">
        <f t="shared" si="803"/>
        <v>1329803.3201666921</v>
      </c>
      <c r="CC122" s="174">
        <f t="shared" si="803"/>
        <v>107455.82799999959</v>
      </c>
      <c r="CD122" s="331">
        <f t="shared" si="725"/>
        <v>7.4376208309975975E-2</v>
      </c>
    </row>
    <row r="123" spans="1:82">
      <c r="A123" s="448"/>
      <c r="B123" s="130" t="s">
        <v>26</v>
      </c>
      <c r="C123" s="149">
        <v>976141.6340000187</v>
      </c>
      <c r="D123" s="150">
        <v>912712.22400002298</v>
      </c>
      <c r="E123" s="150">
        <v>59366.956999999464</v>
      </c>
      <c r="F123" s="316">
        <f t="shared" si="700"/>
        <v>6.0817974494875734E-2</v>
      </c>
      <c r="G123" s="149">
        <v>0</v>
      </c>
      <c r="H123" s="150">
        <v>0</v>
      </c>
      <c r="I123" s="150">
        <v>0</v>
      </c>
      <c r="J123" s="316">
        <f t="shared" si="701"/>
        <v>0</v>
      </c>
      <c r="K123" s="149">
        <v>25932.1</v>
      </c>
      <c r="L123" s="150">
        <v>25677.843499999999</v>
      </c>
      <c r="M123" s="150">
        <v>1214.5540000000001</v>
      </c>
      <c r="N123" s="316">
        <f t="shared" si="702"/>
        <v>4.6835929215142631E-2</v>
      </c>
      <c r="O123" s="149">
        <v>71344.685440749832</v>
      </c>
      <c r="P123" s="150">
        <v>71344.685440749832</v>
      </c>
      <c r="Q123" s="150">
        <v>0</v>
      </c>
      <c r="R123" s="316">
        <f t="shared" si="703"/>
        <v>0</v>
      </c>
      <c r="S123" s="149">
        <v>45645.641972249978</v>
      </c>
      <c r="T123" s="150">
        <v>45645.641972249978</v>
      </c>
      <c r="U123" s="150">
        <v>0</v>
      </c>
      <c r="V123" s="316">
        <f t="shared" si="704"/>
        <v>0</v>
      </c>
      <c r="W123" s="319">
        <f t="shared" si="796"/>
        <v>1119064.0614130185</v>
      </c>
      <c r="X123" s="153">
        <f t="shared" si="796"/>
        <v>1055380.3949130229</v>
      </c>
      <c r="Y123" s="153">
        <f t="shared" si="796"/>
        <v>60581.51099999946</v>
      </c>
      <c r="Z123" s="316">
        <f t="shared" si="706"/>
        <v>5.4135873976244461E-2</v>
      </c>
      <c r="AC123" s="448"/>
      <c r="AD123" s="130" t="s">
        <v>26</v>
      </c>
      <c r="AE123" s="149">
        <v>248970.85599999892</v>
      </c>
      <c r="AF123" s="150">
        <v>231829.09099999824</v>
      </c>
      <c r="AG123" s="150">
        <v>16039.82200000008</v>
      </c>
      <c r="AH123" s="316">
        <f t="shared" si="707"/>
        <v>6.4424496335427101E-2</v>
      </c>
      <c r="AI123" s="149">
        <v>3720.2049999999981</v>
      </c>
      <c r="AJ123" s="150">
        <v>3614.5629999999983</v>
      </c>
      <c r="AK123" s="150">
        <v>95.282999999999973</v>
      </c>
      <c r="AL123" s="316">
        <f t="shared" si="708"/>
        <v>2.561229824700521E-2</v>
      </c>
      <c r="AM123" s="149">
        <v>0</v>
      </c>
      <c r="AN123" s="150">
        <v>0</v>
      </c>
      <c r="AO123" s="150">
        <v>0</v>
      </c>
      <c r="AP123" s="316">
        <f t="shared" si="709"/>
        <v>0</v>
      </c>
      <c r="AQ123" s="149">
        <v>1807.3</v>
      </c>
      <c r="AR123" s="150">
        <v>1807.3</v>
      </c>
      <c r="AS123" s="150">
        <v>0</v>
      </c>
      <c r="AT123" s="316">
        <f t="shared" si="710"/>
        <v>0</v>
      </c>
      <c r="AU123" s="149">
        <v>30637</v>
      </c>
      <c r="AV123" s="150">
        <v>30637</v>
      </c>
      <c r="AW123" s="150">
        <v>0</v>
      </c>
      <c r="AX123" s="316">
        <f t="shared" si="711"/>
        <v>0</v>
      </c>
      <c r="AY123" s="319">
        <f t="shared" si="797"/>
        <v>285135.36099999887</v>
      </c>
      <c r="AZ123" s="153">
        <f t="shared" si="797"/>
        <v>267887.95399999822</v>
      </c>
      <c r="BA123" s="153">
        <f t="shared" si="797"/>
        <v>16135.10500000008</v>
      </c>
      <c r="BB123" s="316">
        <f t="shared" si="713"/>
        <v>5.6587527213084396E-2</v>
      </c>
      <c r="BE123" s="448"/>
      <c r="BF123" s="130" t="s">
        <v>26</v>
      </c>
      <c r="BG123" s="320">
        <f t="shared" si="798"/>
        <v>1225112.4900000177</v>
      </c>
      <c r="BH123" s="321">
        <f t="shared" si="798"/>
        <v>1144541.3150000211</v>
      </c>
      <c r="BI123" s="321">
        <f t="shared" si="798"/>
        <v>75406.778999999544</v>
      </c>
      <c r="BJ123" s="316">
        <f t="shared" si="715"/>
        <v>6.1550902154298058E-2</v>
      </c>
      <c r="BK123" s="320">
        <f t="shared" si="799"/>
        <v>3720.2049999999981</v>
      </c>
      <c r="BL123" s="321">
        <f t="shared" si="799"/>
        <v>3614.5629999999983</v>
      </c>
      <c r="BM123" s="321">
        <f t="shared" si="799"/>
        <v>95.282999999999973</v>
      </c>
      <c r="BN123" s="316">
        <f t="shared" si="717"/>
        <v>2.561229824700521E-2</v>
      </c>
      <c r="BO123" s="320">
        <f t="shared" si="800"/>
        <v>25932.1</v>
      </c>
      <c r="BP123" s="321">
        <f t="shared" si="800"/>
        <v>25677.843499999999</v>
      </c>
      <c r="BQ123" s="321">
        <f t="shared" si="800"/>
        <v>1214.5540000000001</v>
      </c>
      <c r="BR123" s="316">
        <f t="shared" si="719"/>
        <v>4.6835929215142631E-2</v>
      </c>
      <c r="BS123" s="320">
        <f t="shared" si="801"/>
        <v>73151.985440749835</v>
      </c>
      <c r="BT123" s="321">
        <f t="shared" si="801"/>
        <v>73151.985440749835</v>
      </c>
      <c r="BU123" s="321">
        <f t="shared" si="801"/>
        <v>0</v>
      </c>
      <c r="BV123" s="316">
        <f t="shared" si="721"/>
        <v>0</v>
      </c>
      <c r="BW123" s="320">
        <f t="shared" si="802"/>
        <v>76282.641972249985</v>
      </c>
      <c r="BX123" s="321">
        <f t="shared" si="802"/>
        <v>76282.641972249985</v>
      </c>
      <c r="BY123" s="321">
        <f t="shared" si="802"/>
        <v>0</v>
      </c>
      <c r="BZ123" s="316">
        <f t="shared" si="723"/>
        <v>0</v>
      </c>
      <c r="CA123" s="319">
        <f t="shared" si="803"/>
        <v>1404199.4224130178</v>
      </c>
      <c r="CB123" s="153">
        <f t="shared" si="803"/>
        <v>1323268.3489130212</v>
      </c>
      <c r="CC123" s="153">
        <f t="shared" si="803"/>
        <v>76716.615999999543</v>
      </c>
      <c r="CD123" s="316">
        <f t="shared" si="725"/>
        <v>5.4633704284087682E-2</v>
      </c>
    </row>
    <row r="124" spans="1:82">
      <c r="A124" s="448"/>
      <c r="B124" s="131" t="s">
        <v>27</v>
      </c>
      <c r="C124" s="156">
        <v>1281101.7460000485</v>
      </c>
      <c r="D124" s="157">
        <v>1205683.7840000186</v>
      </c>
      <c r="E124" s="157">
        <v>69731.004999998433</v>
      </c>
      <c r="F124" s="322">
        <f t="shared" si="700"/>
        <v>5.4430497201114418E-2</v>
      </c>
      <c r="G124" s="156">
        <v>0</v>
      </c>
      <c r="H124" s="157">
        <v>0</v>
      </c>
      <c r="I124" s="157">
        <v>0</v>
      </c>
      <c r="J124" s="322">
        <f t="shared" si="701"/>
        <v>0</v>
      </c>
      <c r="K124" s="156">
        <v>29034.75</v>
      </c>
      <c r="L124" s="157">
        <v>28332.940500000001</v>
      </c>
      <c r="M124" s="157">
        <v>1182.6369999999999</v>
      </c>
      <c r="N124" s="322">
        <f t="shared" si="702"/>
        <v>4.0731778300140346E-2</v>
      </c>
      <c r="O124" s="156">
        <v>96277.919600999681</v>
      </c>
      <c r="P124" s="157">
        <v>96277.919600999681</v>
      </c>
      <c r="Q124" s="157">
        <v>0</v>
      </c>
      <c r="R124" s="322">
        <f t="shared" si="703"/>
        <v>0</v>
      </c>
      <c r="S124" s="156">
        <v>52326.811635499973</v>
      </c>
      <c r="T124" s="157">
        <v>52326.811635499973</v>
      </c>
      <c r="U124" s="157">
        <v>0</v>
      </c>
      <c r="V124" s="322">
        <f t="shared" si="704"/>
        <v>0</v>
      </c>
      <c r="W124" s="325">
        <f t="shared" si="796"/>
        <v>1458741.2272365482</v>
      </c>
      <c r="X124" s="160">
        <f t="shared" si="796"/>
        <v>1382621.4557365184</v>
      </c>
      <c r="Y124" s="160">
        <f t="shared" si="796"/>
        <v>70913.641999998435</v>
      </c>
      <c r="Z124" s="322">
        <f t="shared" si="706"/>
        <v>4.8612900407523162E-2</v>
      </c>
      <c r="AC124" s="448"/>
      <c r="AD124" s="131" t="s">
        <v>27</v>
      </c>
      <c r="AE124" s="156">
        <v>280920.7429999981</v>
      </c>
      <c r="AF124" s="157">
        <v>261680.46299999816</v>
      </c>
      <c r="AG124" s="157">
        <v>17910.645000000004</v>
      </c>
      <c r="AH124" s="322">
        <f t="shared" si="707"/>
        <v>6.3756933036447666E-2</v>
      </c>
      <c r="AI124" s="156">
        <v>1725.8209999999922</v>
      </c>
      <c r="AJ124" s="157">
        <v>1704.3119999999922</v>
      </c>
      <c r="AK124" s="157">
        <v>13.954000000000002</v>
      </c>
      <c r="AL124" s="322">
        <f t="shared" si="708"/>
        <v>8.0854271677074652E-3</v>
      </c>
      <c r="AM124" s="156">
        <v>0</v>
      </c>
      <c r="AN124" s="157">
        <v>0</v>
      </c>
      <c r="AO124" s="157">
        <v>0</v>
      </c>
      <c r="AP124" s="322">
        <f t="shared" si="709"/>
        <v>0</v>
      </c>
      <c r="AQ124" s="156">
        <v>2267.6999999999998</v>
      </c>
      <c r="AR124" s="157">
        <v>2267.6999999999998</v>
      </c>
      <c r="AS124" s="157">
        <v>0</v>
      </c>
      <c r="AT124" s="322">
        <f t="shared" si="710"/>
        <v>0</v>
      </c>
      <c r="AU124" s="156">
        <v>32726</v>
      </c>
      <c r="AV124" s="157">
        <v>32726</v>
      </c>
      <c r="AW124" s="157">
        <v>0</v>
      </c>
      <c r="AX124" s="322">
        <f t="shared" si="711"/>
        <v>0</v>
      </c>
      <c r="AY124" s="325">
        <f t="shared" si="797"/>
        <v>317640.2639999981</v>
      </c>
      <c r="AZ124" s="160">
        <f t="shared" si="797"/>
        <v>298378.47499999817</v>
      </c>
      <c r="BA124" s="160">
        <f t="shared" si="797"/>
        <v>17924.599000000006</v>
      </c>
      <c r="BB124" s="322">
        <f t="shared" si="713"/>
        <v>5.6430500259249602E-2</v>
      </c>
      <c r="BE124" s="448"/>
      <c r="BF124" s="131" t="s">
        <v>27</v>
      </c>
      <c r="BG124" s="326">
        <f t="shared" si="798"/>
        <v>1562022.4890000466</v>
      </c>
      <c r="BH124" s="327">
        <f t="shared" si="798"/>
        <v>1467364.2470000167</v>
      </c>
      <c r="BI124" s="327">
        <f t="shared" si="798"/>
        <v>87641.649999998437</v>
      </c>
      <c r="BJ124" s="322">
        <f t="shared" si="715"/>
        <v>5.610780293957459E-2</v>
      </c>
      <c r="BK124" s="326">
        <f t="shared" si="799"/>
        <v>1725.8209999999922</v>
      </c>
      <c r="BL124" s="327">
        <f t="shared" si="799"/>
        <v>1704.3119999999922</v>
      </c>
      <c r="BM124" s="327">
        <f t="shared" si="799"/>
        <v>13.954000000000002</v>
      </c>
      <c r="BN124" s="322">
        <f t="shared" si="717"/>
        <v>8.0854271677074652E-3</v>
      </c>
      <c r="BO124" s="326">
        <f t="shared" si="800"/>
        <v>29034.75</v>
      </c>
      <c r="BP124" s="327">
        <f t="shared" si="800"/>
        <v>28332.940500000001</v>
      </c>
      <c r="BQ124" s="327">
        <f t="shared" si="800"/>
        <v>1182.6369999999999</v>
      </c>
      <c r="BR124" s="322">
        <f t="shared" si="719"/>
        <v>4.0731778300140346E-2</v>
      </c>
      <c r="BS124" s="326">
        <f t="shared" si="801"/>
        <v>98545.619600999678</v>
      </c>
      <c r="BT124" s="327">
        <f t="shared" si="801"/>
        <v>98545.619600999678</v>
      </c>
      <c r="BU124" s="327">
        <f t="shared" si="801"/>
        <v>0</v>
      </c>
      <c r="BV124" s="322">
        <f t="shared" si="721"/>
        <v>0</v>
      </c>
      <c r="BW124" s="326">
        <f t="shared" si="802"/>
        <v>85052.811635499966</v>
      </c>
      <c r="BX124" s="327">
        <f t="shared" si="802"/>
        <v>85052.811635499966</v>
      </c>
      <c r="BY124" s="327">
        <f t="shared" si="802"/>
        <v>0</v>
      </c>
      <c r="BZ124" s="322">
        <f t="shared" si="723"/>
        <v>0</v>
      </c>
      <c r="CA124" s="325">
        <f t="shared" si="803"/>
        <v>1776381.4912365463</v>
      </c>
      <c r="CB124" s="160">
        <f t="shared" si="803"/>
        <v>1680999.9307365164</v>
      </c>
      <c r="CC124" s="160">
        <f t="shared" si="803"/>
        <v>88838.240999998437</v>
      </c>
      <c r="CD124" s="322">
        <f t="shared" si="725"/>
        <v>5.0010789595740374E-2</v>
      </c>
    </row>
    <row r="125" spans="1:82">
      <c r="A125" s="448"/>
      <c r="B125" s="132" t="s">
        <v>28</v>
      </c>
      <c r="C125" s="328">
        <f t="shared" ref="C125:E125" si="804">IF(COUNT(C122:C124)=0,"",SUM(C122:C124))</f>
        <v>3272464.5210000779</v>
      </c>
      <c r="D125" s="167">
        <f t="shared" si="804"/>
        <v>3046038.8530000467</v>
      </c>
      <c r="E125" s="167">
        <f t="shared" si="804"/>
        <v>210497.08799999751</v>
      </c>
      <c r="F125" s="329">
        <f t="shared" si="700"/>
        <v>6.4323718912518202E-2</v>
      </c>
      <c r="G125" s="328">
        <f t="shared" ref="G125:I125" si="805">IF(COUNT(G122:G124)=0,"",SUM(G122:G124))</f>
        <v>0</v>
      </c>
      <c r="H125" s="167">
        <f t="shared" si="805"/>
        <v>0</v>
      </c>
      <c r="I125" s="167">
        <f t="shared" si="805"/>
        <v>0</v>
      </c>
      <c r="J125" s="329">
        <f t="shared" si="701"/>
        <v>0</v>
      </c>
      <c r="K125" s="328">
        <f t="shared" ref="K125:M125" si="806">IF(COUNT(K122:K124)=0,"",SUM(K122:K124))</f>
        <v>82967.822</v>
      </c>
      <c r="L125" s="167">
        <f t="shared" si="806"/>
        <v>80713.305999999997</v>
      </c>
      <c r="M125" s="167">
        <f t="shared" si="806"/>
        <v>4132.95</v>
      </c>
      <c r="N125" s="329">
        <f t="shared" si="702"/>
        <v>4.9813890498415156E-2</v>
      </c>
      <c r="O125" s="328">
        <f t="shared" ref="O125:Q125" si="807">IF(COUNT(O122:O124)=0,"",SUM(O122:O124))</f>
        <v>237358.76106431664</v>
      </c>
      <c r="P125" s="167">
        <f t="shared" si="807"/>
        <v>237358.76106431664</v>
      </c>
      <c r="Q125" s="167">
        <f t="shared" si="807"/>
        <v>0</v>
      </c>
      <c r="R125" s="329">
        <f t="shared" si="703"/>
        <v>0</v>
      </c>
      <c r="S125" s="328">
        <f t="shared" ref="S125:U125" si="808">IF(COUNT(S122:S124)=0,"",SUM(S122:S124))</f>
        <v>141369.45475187022</v>
      </c>
      <c r="T125" s="167">
        <f t="shared" si="808"/>
        <v>141369.45475187022</v>
      </c>
      <c r="U125" s="167">
        <f t="shared" si="808"/>
        <v>0</v>
      </c>
      <c r="V125" s="329">
        <f t="shared" si="704"/>
        <v>0</v>
      </c>
      <c r="W125" s="330">
        <f t="shared" ref="W125:Y125" si="809">IF(COUNT(W122:W124)=0,"",SUM(W122:W124))</f>
        <v>3734160.5588162653</v>
      </c>
      <c r="X125" s="166">
        <f t="shared" si="809"/>
        <v>3505480.3748162338</v>
      </c>
      <c r="Y125" s="166">
        <f t="shared" si="809"/>
        <v>214630.0379999975</v>
      </c>
      <c r="Z125" s="329">
        <f t="shared" si="706"/>
        <v>5.7477452996299534E-2</v>
      </c>
      <c r="AC125" s="448"/>
      <c r="AD125" s="132" t="s">
        <v>28</v>
      </c>
      <c r="AE125" s="328">
        <f t="shared" ref="AE125:AG125" si="810">IF(COUNT(AE122:AE124)=0,"",SUM(AE122:AE124))</f>
        <v>777405.43499999563</v>
      </c>
      <c r="AF125" s="167">
        <f t="shared" si="810"/>
        <v>715200.60999999568</v>
      </c>
      <c r="AG125" s="167">
        <f t="shared" si="810"/>
        <v>58041.291000000048</v>
      </c>
      <c r="AH125" s="329">
        <f t="shared" si="707"/>
        <v>7.4660258839070723E-2</v>
      </c>
      <c r="AI125" s="328">
        <f t="shared" ref="AI125:AK125" si="811">IF(COUNT(AI122:AI124)=0,"",SUM(AI122:AI124))</f>
        <v>13497.390000000025</v>
      </c>
      <c r="AJ125" s="167">
        <f t="shared" si="811"/>
        <v>13112.315000000015</v>
      </c>
      <c r="AK125" s="167">
        <f t="shared" si="811"/>
        <v>339.35599999999988</v>
      </c>
      <c r="AL125" s="329">
        <f t="shared" si="708"/>
        <v>2.514234233433273E-2</v>
      </c>
      <c r="AM125" s="328">
        <f t="shared" ref="AM125:AO125" si="812">IF(COUNT(AM122:AM124)=0,"",SUM(AM122:AM124))</f>
        <v>0</v>
      </c>
      <c r="AN125" s="167">
        <f t="shared" si="812"/>
        <v>0</v>
      </c>
      <c r="AO125" s="167">
        <f t="shared" si="812"/>
        <v>0</v>
      </c>
      <c r="AP125" s="329">
        <f t="shared" si="709"/>
        <v>0</v>
      </c>
      <c r="AQ125" s="328">
        <f t="shared" ref="AQ125:AS125" si="813">IF(COUNT(AQ122:AQ124)=0,"",SUM(AQ122:AQ124))</f>
        <v>5691.2999999999993</v>
      </c>
      <c r="AR125" s="167">
        <f t="shared" si="813"/>
        <v>5691.2999999999993</v>
      </c>
      <c r="AS125" s="167">
        <f t="shared" si="813"/>
        <v>0</v>
      </c>
      <c r="AT125" s="329">
        <f t="shared" si="710"/>
        <v>0</v>
      </c>
      <c r="AU125" s="328">
        <f t="shared" ref="AU125:AW125" si="814">IF(COUNT(AU122:AU124)=0,"",SUM(AU122:AU124))</f>
        <v>94587</v>
      </c>
      <c r="AV125" s="167">
        <f t="shared" si="814"/>
        <v>94587</v>
      </c>
      <c r="AW125" s="167">
        <f t="shared" si="814"/>
        <v>0</v>
      </c>
      <c r="AX125" s="329">
        <f t="shared" si="711"/>
        <v>0</v>
      </c>
      <c r="AY125" s="330">
        <f t="shared" ref="AY125:BA125" si="815">IF(COUNT(AY122:AY124)=0,"",SUM(AY122:AY124))</f>
        <v>891181.12499999558</v>
      </c>
      <c r="AZ125" s="166">
        <f t="shared" si="815"/>
        <v>828591.22499999567</v>
      </c>
      <c r="BA125" s="166">
        <f t="shared" si="815"/>
        <v>58380.647000000041</v>
      </c>
      <c r="BB125" s="329">
        <f t="shared" si="713"/>
        <v>6.5509294757561579E-2</v>
      </c>
      <c r="BE125" s="448"/>
      <c r="BF125" s="132" t="s">
        <v>28</v>
      </c>
      <c r="BG125" s="328">
        <f t="shared" ref="BG125:BI125" si="816">IF(COUNT(BG122:BG124)=0,"",SUM(BG122:BG124))</f>
        <v>4049869.9560000738</v>
      </c>
      <c r="BH125" s="167">
        <f t="shared" si="816"/>
        <v>3761239.4630000428</v>
      </c>
      <c r="BI125" s="167">
        <f t="shared" si="816"/>
        <v>268538.37899999757</v>
      </c>
      <c r="BJ125" s="329">
        <f t="shared" si="715"/>
        <v>6.6307901714756368E-2</v>
      </c>
      <c r="BK125" s="328">
        <f t="shared" ref="BK125:BM125" si="817">IF(COUNT(BK122:BK124)=0,"",SUM(BK122:BK124))</f>
        <v>13497.390000000025</v>
      </c>
      <c r="BL125" s="167">
        <f t="shared" si="817"/>
        <v>13112.315000000015</v>
      </c>
      <c r="BM125" s="167">
        <f t="shared" si="817"/>
        <v>339.35599999999988</v>
      </c>
      <c r="BN125" s="329">
        <f t="shared" si="717"/>
        <v>2.514234233433273E-2</v>
      </c>
      <c r="BO125" s="328">
        <f t="shared" ref="BO125:BQ125" si="818">IF(COUNT(BO122:BO124)=0,"",SUM(BO122:BO124))</f>
        <v>82967.822</v>
      </c>
      <c r="BP125" s="167">
        <f t="shared" si="818"/>
        <v>80713.305999999997</v>
      </c>
      <c r="BQ125" s="167">
        <f t="shared" si="818"/>
        <v>4132.95</v>
      </c>
      <c r="BR125" s="329">
        <f t="shared" si="719"/>
        <v>4.9813890498415156E-2</v>
      </c>
      <c r="BS125" s="328">
        <f t="shared" ref="BS125:BU125" si="819">IF(COUNT(BS122:BS124)=0,"",SUM(BS122:BS124))</f>
        <v>243050.06106431666</v>
      </c>
      <c r="BT125" s="167">
        <f t="shared" si="819"/>
        <v>243050.06106431666</v>
      </c>
      <c r="BU125" s="167">
        <f t="shared" si="819"/>
        <v>0</v>
      </c>
      <c r="BV125" s="329">
        <f t="shared" si="721"/>
        <v>0</v>
      </c>
      <c r="BW125" s="328">
        <f t="shared" ref="BW125:BY125" si="820">IF(COUNT(BW122:BW124)=0,"",SUM(BW122:BW124))</f>
        <v>235956.45475187022</v>
      </c>
      <c r="BX125" s="167">
        <f t="shared" si="820"/>
        <v>235956.45475187022</v>
      </c>
      <c r="BY125" s="167">
        <f t="shared" si="820"/>
        <v>0</v>
      </c>
      <c r="BZ125" s="329">
        <f t="shared" si="723"/>
        <v>0</v>
      </c>
      <c r="CA125" s="330">
        <f t="shared" ref="CA125:CC125" si="821">IF(COUNT(CA122:CA124)=0,"",SUM(CA122:CA124))</f>
        <v>4625341.6838162616</v>
      </c>
      <c r="CB125" s="166">
        <f t="shared" si="821"/>
        <v>4334071.5998162301</v>
      </c>
      <c r="CC125" s="166">
        <f t="shared" si="821"/>
        <v>273010.68499999761</v>
      </c>
      <c r="CD125" s="329">
        <f t="shared" si="725"/>
        <v>5.902497667474868E-2</v>
      </c>
    </row>
    <row r="126" spans="1:82" ht="14.5" thickBot="1">
      <c r="A126" s="449"/>
      <c r="B126" s="133" t="s">
        <v>55</v>
      </c>
      <c r="C126" s="337">
        <f t="shared" ref="C126:E126" si="822">SUM(C125,C121,C117,C113)</f>
        <v>10326296.086000225</v>
      </c>
      <c r="D126" s="180">
        <f t="shared" si="822"/>
        <v>9527026.7210001461</v>
      </c>
      <c r="E126" s="180">
        <f t="shared" si="822"/>
        <v>752376.25199999276</v>
      </c>
      <c r="F126" s="338">
        <f t="shared" si="700"/>
        <v>7.286022458914572E-2</v>
      </c>
      <c r="G126" s="337">
        <f t="shared" ref="G126:I126" si="823">SUM(G125,G121,G117,G113)</f>
        <v>0</v>
      </c>
      <c r="H126" s="180">
        <f t="shared" si="823"/>
        <v>0</v>
      </c>
      <c r="I126" s="180">
        <f t="shared" si="823"/>
        <v>0</v>
      </c>
      <c r="J126" s="338">
        <f t="shared" si="701"/>
        <v>0</v>
      </c>
      <c r="K126" s="337">
        <f t="shared" ref="K126:M126" si="824">SUM(K125,K121,K117,K113)</f>
        <v>309262.82200000004</v>
      </c>
      <c r="L126" s="180">
        <f t="shared" si="824"/>
        <v>303051.87599999999</v>
      </c>
      <c r="M126" s="180">
        <f t="shared" si="824"/>
        <v>15115.871999999999</v>
      </c>
      <c r="N126" s="338">
        <f t="shared" si="702"/>
        <v>4.8877106864141588E-2</v>
      </c>
      <c r="O126" s="337">
        <f t="shared" ref="O126:Q126" si="825">SUM(O125,O121,O117,O113)</f>
        <v>741751.41228281637</v>
      </c>
      <c r="P126" s="180">
        <f t="shared" si="825"/>
        <v>741751.41228281637</v>
      </c>
      <c r="Q126" s="180">
        <f t="shared" si="825"/>
        <v>0</v>
      </c>
      <c r="R126" s="338">
        <f t="shared" si="703"/>
        <v>0</v>
      </c>
      <c r="S126" s="337">
        <f t="shared" ref="S126:U126" si="826">SUM(S125,S121,S117,S113)</f>
        <v>545586.14906711993</v>
      </c>
      <c r="T126" s="180">
        <f t="shared" si="826"/>
        <v>545586.14906711993</v>
      </c>
      <c r="U126" s="180">
        <f t="shared" si="826"/>
        <v>0</v>
      </c>
      <c r="V126" s="338">
        <f t="shared" si="704"/>
        <v>0</v>
      </c>
      <c r="W126" s="337">
        <f t="shared" ref="W126:Y126" si="827">SUM(W125,W121,W117,W113)</f>
        <v>11922896.469350163</v>
      </c>
      <c r="X126" s="180">
        <f t="shared" si="827"/>
        <v>11117416.158350084</v>
      </c>
      <c r="Y126" s="180">
        <f t="shared" si="827"/>
        <v>767492.12399999273</v>
      </c>
      <c r="Z126" s="338">
        <f t="shared" si="706"/>
        <v>6.437128142251021E-2</v>
      </c>
      <c r="AC126" s="449"/>
      <c r="AD126" s="133" t="s">
        <v>55</v>
      </c>
      <c r="AE126" s="337">
        <f t="shared" ref="AE126:AG126" si="828">SUM(AE125,AE121,AE117,AE113)</f>
        <v>2369330.8399999877</v>
      </c>
      <c r="AF126" s="180">
        <f t="shared" si="828"/>
        <v>2167749.0629999894</v>
      </c>
      <c r="AG126" s="180">
        <f t="shared" si="828"/>
        <v>185245.30400000012</v>
      </c>
      <c r="AH126" s="338">
        <f t="shared" si="707"/>
        <v>7.8184650650139298E-2</v>
      </c>
      <c r="AI126" s="337">
        <f t="shared" ref="AI126:AK126" si="829">SUM(AI125,AI121,AI117,AI113)</f>
        <v>138557.86300000042</v>
      </c>
      <c r="AJ126" s="180">
        <f t="shared" si="829"/>
        <v>134042.45000000039</v>
      </c>
      <c r="AK126" s="180">
        <f t="shared" si="829"/>
        <v>3956.3439999999991</v>
      </c>
      <c r="AL126" s="338">
        <f t="shared" si="708"/>
        <v>2.8553731375028403E-2</v>
      </c>
      <c r="AM126" s="337">
        <f t="shared" ref="AM126:AO126" si="830">SUM(AM125,AM121,AM117,AM113)</f>
        <v>0</v>
      </c>
      <c r="AN126" s="180">
        <f t="shared" si="830"/>
        <v>0</v>
      </c>
      <c r="AO126" s="180">
        <f t="shared" si="830"/>
        <v>0</v>
      </c>
      <c r="AP126" s="338">
        <f t="shared" si="709"/>
        <v>0</v>
      </c>
      <c r="AQ126" s="337">
        <f t="shared" ref="AQ126:AS126" si="831">SUM(AQ125,AQ121,AQ117,AQ113)</f>
        <v>15169.399999999998</v>
      </c>
      <c r="AR126" s="180">
        <f t="shared" si="831"/>
        <v>15169.399999999998</v>
      </c>
      <c r="AS126" s="180">
        <f t="shared" si="831"/>
        <v>0</v>
      </c>
      <c r="AT126" s="338">
        <f t="shared" si="710"/>
        <v>0</v>
      </c>
      <c r="AU126" s="337">
        <f t="shared" ref="AU126:AW126" si="832">SUM(AU125,AU121,AU117,AU113)</f>
        <v>364111</v>
      </c>
      <c r="AV126" s="180">
        <f t="shared" si="832"/>
        <v>364111</v>
      </c>
      <c r="AW126" s="180">
        <f t="shared" si="832"/>
        <v>0</v>
      </c>
      <c r="AX126" s="338">
        <f t="shared" si="711"/>
        <v>0</v>
      </c>
      <c r="AY126" s="337">
        <f t="shared" ref="AY126:BA126" si="833">SUM(AY125,AY121,AY117,AY113)</f>
        <v>2887169.1029999885</v>
      </c>
      <c r="AZ126" s="180">
        <f t="shared" si="833"/>
        <v>2681071.9129999895</v>
      </c>
      <c r="BA126" s="180">
        <f t="shared" si="833"/>
        <v>189201.6480000001</v>
      </c>
      <c r="BB126" s="338">
        <f t="shared" si="713"/>
        <v>6.5531889976034027E-2</v>
      </c>
      <c r="BE126" s="449"/>
      <c r="BF126" s="133" t="s">
        <v>55</v>
      </c>
      <c r="BG126" s="337">
        <f t="shared" ref="BG126:BI126" si="834">SUM(BG125,BG121,BG117,BG113)</f>
        <v>12695626.926000215</v>
      </c>
      <c r="BH126" s="180">
        <f t="shared" si="834"/>
        <v>11694775.784000136</v>
      </c>
      <c r="BI126" s="180">
        <f t="shared" si="834"/>
        <v>937621.55599999288</v>
      </c>
      <c r="BJ126" s="338">
        <f t="shared" si="715"/>
        <v>7.3853899572283083E-2</v>
      </c>
      <c r="BK126" s="337">
        <f t="shared" ref="BK126:BM126" si="835">SUM(BK125,BK121,BK117,BK113)</f>
        <v>138557.86300000042</v>
      </c>
      <c r="BL126" s="180">
        <f t="shared" si="835"/>
        <v>134042.45000000039</v>
      </c>
      <c r="BM126" s="180">
        <f t="shared" si="835"/>
        <v>3956.3439999999991</v>
      </c>
      <c r="BN126" s="338">
        <f t="shared" si="717"/>
        <v>2.8553731375028403E-2</v>
      </c>
      <c r="BO126" s="337">
        <f t="shared" ref="BO126:BQ126" si="836">SUM(BO125,BO121,BO117,BO113)</f>
        <v>309262.82200000004</v>
      </c>
      <c r="BP126" s="180">
        <f t="shared" si="836"/>
        <v>303051.87599999999</v>
      </c>
      <c r="BQ126" s="180">
        <f t="shared" si="836"/>
        <v>15115.871999999999</v>
      </c>
      <c r="BR126" s="338">
        <f t="shared" si="719"/>
        <v>4.8877106864141588E-2</v>
      </c>
      <c r="BS126" s="337">
        <f t="shared" ref="BS126:BU126" si="837">SUM(BS125,BS121,BS117,BS113)</f>
        <v>756920.81228281651</v>
      </c>
      <c r="BT126" s="180">
        <f t="shared" si="837"/>
        <v>756920.81228281651</v>
      </c>
      <c r="BU126" s="180">
        <f t="shared" si="837"/>
        <v>0</v>
      </c>
      <c r="BV126" s="338">
        <f t="shared" si="721"/>
        <v>0</v>
      </c>
      <c r="BW126" s="337">
        <f t="shared" ref="BW126:BY126" si="838">SUM(BW125,BW121,BW117,BW113)</f>
        <v>909697.14906711993</v>
      </c>
      <c r="BX126" s="180">
        <f t="shared" si="838"/>
        <v>909697.14906711993</v>
      </c>
      <c r="BY126" s="180">
        <f t="shared" si="838"/>
        <v>0</v>
      </c>
      <c r="BZ126" s="338">
        <f t="shared" si="723"/>
        <v>0</v>
      </c>
      <c r="CA126" s="337">
        <f t="shared" ref="CA126:CC126" si="839">SUM(CA125,CA121,CA117,CA113)</f>
        <v>14810065.572350152</v>
      </c>
      <c r="CB126" s="180">
        <f t="shared" si="839"/>
        <v>13798488.071350073</v>
      </c>
      <c r="CC126" s="180">
        <f t="shared" si="839"/>
        <v>956693.7719999929</v>
      </c>
      <c r="CD126" s="338">
        <f t="shared" si="725"/>
        <v>6.4597537892479351E-2</v>
      </c>
    </row>
    <row r="127" spans="1:82">
      <c r="A127" t="s">
        <v>399</v>
      </c>
    </row>
    <row r="128" spans="1:82" ht="14.5" thickBot="1"/>
    <row r="129" spans="1:82" ht="19" thickBot="1">
      <c r="A129" s="476" t="s">
        <v>392</v>
      </c>
      <c r="B129" s="477"/>
      <c r="C129" s="473" t="s">
        <v>0</v>
      </c>
      <c r="D129" s="474"/>
      <c r="E129" s="474"/>
      <c r="F129" s="475"/>
      <c r="G129" s="473" t="s">
        <v>9</v>
      </c>
      <c r="H129" s="474"/>
      <c r="I129" s="474"/>
      <c r="J129" s="475"/>
      <c r="K129" s="473" t="s">
        <v>393</v>
      </c>
      <c r="L129" s="474"/>
      <c r="M129" s="474"/>
      <c r="N129" s="475"/>
      <c r="O129" s="473" t="s">
        <v>375</v>
      </c>
      <c r="P129" s="474"/>
      <c r="Q129" s="474"/>
      <c r="R129" s="475"/>
      <c r="S129" s="473" t="s">
        <v>377</v>
      </c>
      <c r="T129" s="474"/>
      <c r="U129" s="474"/>
      <c r="V129" s="475"/>
      <c r="W129" s="473" t="s">
        <v>376</v>
      </c>
      <c r="X129" s="474"/>
      <c r="Y129" s="474"/>
      <c r="Z129" s="475"/>
      <c r="AC129" s="476" t="s">
        <v>394</v>
      </c>
      <c r="AD129" s="477"/>
      <c r="AE129" s="473" t="s">
        <v>0</v>
      </c>
      <c r="AF129" s="474"/>
      <c r="AG129" s="474"/>
      <c r="AH129" s="475"/>
      <c r="AI129" s="473" t="s">
        <v>9</v>
      </c>
      <c r="AJ129" s="474"/>
      <c r="AK129" s="474"/>
      <c r="AL129" s="475"/>
      <c r="AM129" s="473" t="s">
        <v>393</v>
      </c>
      <c r="AN129" s="474"/>
      <c r="AO129" s="474"/>
      <c r="AP129" s="475"/>
      <c r="AQ129" s="473" t="s">
        <v>375</v>
      </c>
      <c r="AR129" s="474"/>
      <c r="AS129" s="474"/>
      <c r="AT129" s="475"/>
      <c r="AU129" s="473" t="s">
        <v>377</v>
      </c>
      <c r="AV129" s="474"/>
      <c r="AW129" s="474"/>
      <c r="AX129" s="475"/>
      <c r="AY129" s="473" t="s">
        <v>376</v>
      </c>
      <c r="AZ129" s="474"/>
      <c r="BA129" s="474"/>
      <c r="BB129" s="475"/>
      <c r="BE129" s="476" t="s">
        <v>395</v>
      </c>
      <c r="BF129" s="477"/>
      <c r="BG129" s="473" t="s">
        <v>0</v>
      </c>
      <c r="BH129" s="474"/>
      <c r="BI129" s="474"/>
      <c r="BJ129" s="475"/>
      <c r="BK129" s="473" t="s">
        <v>9</v>
      </c>
      <c r="BL129" s="474"/>
      <c r="BM129" s="474"/>
      <c r="BN129" s="475"/>
      <c r="BO129" s="473" t="s">
        <v>393</v>
      </c>
      <c r="BP129" s="474"/>
      <c r="BQ129" s="474"/>
      <c r="BR129" s="475"/>
      <c r="BS129" s="473" t="s">
        <v>375</v>
      </c>
      <c r="BT129" s="474"/>
      <c r="BU129" s="474"/>
      <c r="BV129" s="475"/>
      <c r="BW129" s="473" t="s">
        <v>377</v>
      </c>
      <c r="BX129" s="474"/>
      <c r="BY129" s="474"/>
      <c r="BZ129" s="475"/>
      <c r="CA129" s="473" t="s">
        <v>376</v>
      </c>
      <c r="CB129" s="474"/>
      <c r="CC129" s="474"/>
      <c r="CD129" s="475"/>
    </row>
    <row r="130" spans="1:82" ht="75.5" thickBot="1">
      <c r="A130" s="478"/>
      <c r="B130" s="479"/>
      <c r="C130" s="307" t="s">
        <v>52</v>
      </c>
      <c r="D130" s="308" t="s">
        <v>53</v>
      </c>
      <c r="E130" s="308" t="s">
        <v>51</v>
      </c>
      <c r="F130" s="309" t="s">
        <v>51</v>
      </c>
      <c r="G130" s="307" t="s">
        <v>52</v>
      </c>
      <c r="H130" s="308" t="s">
        <v>53</v>
      </c>
      <c r="I130" s="308" t="s">
        <v>51</v>
      </c>
      <c r="J130" s="309" t="s">
        <v>51</v>
      </c>
      <c r="K130" s="307" t="s">
        <v>52</v>
      </c>
      <c r="L130" s="308" t="s">
        <v>53</v>
      </c>
      <c r="M130" s="308" t="s">
        <v>51</v>
      </c>
      <c r="N130" s="309" t="s">
        <v>51</v>
      </c>
      <c r="O130" s="307" t="s">
        <v>52</v>
      </c>
      <c r="P130" s="308" t="s">
        <v>53</v>
      </c>
      <c r="Q130" s="308" t="s">
        <v>51</v>
      </c>
      <c r="R130" s="309" t="s">
        <v>51</v>
      </c>
      <c r="S130" s="307" t="s">
        <v>52</v>
      </c>
      <c r="T130" s="308" t="s">
        <v>53</v>
      </c>
      <c r="U130" s="308" t="s">
        <v>51</v>
      </c>
      <c r="V130" s="309" t="s">
        <v>51</v>
      </c>
      <c r="W130" s="307" t="s">
        <v>52</v>
      </c>
      <c r="X130" s="308" t="s">
        <v>53</v>
      </c>
      <c r="Y130" s="308" t="s">
        <v>51</v>
      </c>
      <c r="Z130" s="309" t="s">
        <v>51</v>
      </c>
      <c r="AC130" s="478"/>
      <c r="AD130" s="479"/>
      <c r="AE130" s="307" t="s">
        <v>52</v>
      </c>
      <c r="AF130" s="308" t="s">
        <v>53</v>
      </c>
      <c r="AG130" s="308" t="s">
        <v>51</v>
      </c>
      <c r="AH130" s="309" t="s">
        <v>51</v>
      </c>
      <c r="AI130" s="307" t="s">
        <v>52</v>
      </c>
      <c r="AJ130" s="308" t="s">
        <v>53</v>
      </c>
      <c r="AK130" s="308" t="s">
        <v>51</v>
      </c>
      <c r="AL130" s="309" t="s">
        <v>51</v>
      </c>
      <c r="AM130" s="307" t="s">
        <v>52</v>
      </c>
      <c r="AN130" s="308" t="s">
        <v>53</v>
      </c>
      <c r="AO130" s="308" t="s">
        <v>51</v>
      </c>
      <c r="AP130" s="309" t="s">
        <v>51</v>
      </c>
      <c r="AQ130" s="307" t="s">
        <v>52</v>
      </c>
      <c r="AR130" s="308" t="s">
        <v>53</v>
      </c>
      <c r="AS130" s="308" t="s">
        <v>51</v>
      </c>
      <c r="AT130" s="309" t="s">
        <v>51</v>
      </c>
      <c r="AU130" s="307" t="s">
        <v>52</v>
      </c>
      <c r="AV130" s="308" t="s">
        <v>53</v>
      </c>
      <c r="AW130" s="308" t="s">
        <v>51</v>
      </c>
      <c r="AX130" s="309" t="s">
        <v>51</v>
      </c>
      <c r="AY130" s="307" t="s">
        <v>52</v>
      </c>
      <c r="AZ130" s="308" t="s">
        <v>53</v>
      </c>
      <c r="BA130" s="308" t="s">
        <v>51</v>
      </c>
      <c r="BB130" s="309" t="s">
        <v>51</v>
      </c>
      <c r="BE130" s="478"/>
      <c r="BF130" s="479"/>
      <c r="BG130" s="307" t="s">
        <v>52</v>
      </c>
      <c r="BH130" s="308" t="s">
        <v>53</v>
      </c>
      <c r="BI130" s="308" t="s">
        <v>51</v>
      </c>
      <c r="BJ130" s="309" t="s">
        <v>51</v>
      </c>
      <c r="BK130" s="307" t="s">
        <v>52</v>
      </c>
      <c r="BL130" s="308" t="s">
        <v>53</v>
      </c>
      <c r="BM130" s="308" t="s">
        <v>51</v>
      </c>
      <c r="BN130" s="309" t="s">
        <v>51</v>
      </c>
      <c r="BO130" s="307" t="s">
        <v>52</v>
      </c>
      <c r="BP130" s="308" t="s">
        <v>53</v>
      </c>
      <c r="BQ130" s="308" t="s">
        <v>51</v>
      </c>
      <c r="BR130" s="309" t="s">
        <v>51</v>
      </c>
      <c r="BS130" s="307" t="s">
        <v>52</v>
      </c>
      <c r="BT130" s="308" t="s">
        <v>53</v>
      </c>
      <c r="BU130" s="308" t="s">
        <v>51</v>
      </c>
      <c r="BV130" s="309" t="s">
        <v>51</v>
      </c>
      <c r="BW130" s="307" t="s">
        <v>52</v>
      </c>
      <c r="BX130" s="308" t="s">
        <v>53</v>
      </c>
      <c r="BY130" s="308" t="s">
        <v>51</v>
      </c>
      <c r="BZ130" s="309" t="s">
        <v>51</v>
      </c>
      <c r="CA130" s="307" t="s">
        <v>52</v>
      </c>
      <c r="CB130" s="308" t="s">
        <v>53</v>
      </c>
      <c r="CC130" s="308" t="s">
        <v>51</v>
      </c>
      <c r="CD130" s="309" t="s">
        <v>51</v>
      </c>
    </row>
    <row r="131" spans="1:82">
      <c r="A131" s="450">
        <v>2022</v>
      </c>
      <c r="B131" s="134" t="s">
        <v>13</v>
      </c>
      <c r="C131" s="142">
        <v>1070975.379000067</v>
      </c>
      <c r="D131" s="143">
        <v>970442.86800004903</v>
      </c>
      <c r="E131" s="143">
        <v>96926.942999998661</v>
      </c>
      <c r="F131" s="310">
        <f t="shared" ref="F131:F147" si="840">IF(AND(ISNUMBER(C131),ISNUMBER(E131)), IF(C131=0, 0, E131/C131), "")</f>
        <v>9.0503427903726438E-2</v>
      </c>
      <c r="G131" s="142">
        <v>0</v>
      </c>
      <c r="H131" s="143">
        <v>0</v>
      </c>
      <c r="I131" s="143">
        <v>0</v>
      </c>
      <c r="J131" s="310">
        <f t="shared" ref="J131:J147" si="841">IF(AND(ISNUMBER(G131),ISNUMBER(I131)), IF(G131=0, 0, I131/G131), "")</f>
        <v>0</v>
      </c>
      <c r="K131" s="142">
        <v>27256.705999999998</v>
      </c>
      <c r="L131" s="143">
        <v>26419.329000000002</v>
      </c>
      <c r="M131" s="143">
        <v>1324.0574999999999</v>
      </c>
      <c r="N131" s="310">
        <f t="shared" ref="N131:N147" si="842">IF(AND(ISNUMBER(K131),ISNUMBER(M131)), IF(K131=0, 0, M131/K131), "")</f>
        <v>4.8577311579763159E-2</v>
      </c>
      <c r="O131" s="142">
        <v>95457.352731000006</v>
      </c>
      <c r="P131" s="143">
        <v>95457.352731000006</v>
      </c>
      <c r="Q131" s="143">
        <v>0</v>
      </c>
      <c r="R131" s="310">
        <f t="shared" ref="R131:R147" si="843">IF(AND(ISNUMBER(O131),ISNUMBER(Q131)), IF(O131=0, 0, Q131/O131), "")</f>
        <v>0</v>
      </c>
      <c r="S131" s="142">
        <v>61751.250549249991</v>
      </c>
      <c r="T131" s="143">
        <v>61751.250549249991</v>
      </c>
      <c r="U131" s="143">
        <v>0</v>
      </c>
      <c r="V131" s="310">
        <f t="shared" ref="V131:V147" si="844">IF(AND(ISNUMBER(S131),ISNUMBER(U131)), IF(S131=0, 0, U131/S131), "")</f>
        <v>0</v>
      </c>
      <c r="W131" s="313">
        <f t="shared" ref="W131:Y133" si="845">IF(COUNT(C131,G131,K131,O131,S131)&lt;5,"",SUM(C131,G131,K131,O131,S131))</f>
        <v>1255440.688280317</v>
      </c>
      <c r="X131" s="146">
        <f t="shared" si="845"/>
        <v>1154070.800280299</v>
      </c>
      <c r="Y131" s="146">
        <f t="shared" si="845"/>
        <v>98251.000499998656</v>
      </c>
      <c r="Z131" s="310">
        <f t="shared" ref="Z131:Z147" si="846">IF(AND(ISNUMBER(W131),ISNUMBER(Y131)), IF(W131=0, 0, Y131/W131), "")</f>
        <v>7.8260169052335987E-2</v>
      </c>
      <c r="AC131" s="447">
        <v>2022</v>
      </c>
      <c r="AD131" s="134" t="s">
        <v>13</v>
      </c>
      <c r="AE131" s="142">
        <v>311232.2299999973</v>
      </c>
      <c r="AF131" s="143">
        <v>283029.10599999561</v>
      </c>
      <c r="AG131" s="143">
        <v>26735.405000000137</v>
      </c>
      <c r="AH131" s="310">
        <f t="shared" ref="AH131:AH147" si="847">IF(AND(ISNUMBER(AE131),ISNUMBER(AG131)), IF(AE131=0, 0, AG131/AE131), "")</f>
        <v>8.590178787074966E-2</v>
      </c>
      <c r="AI131" s="142">
        <v>2823.380000000011</v>
      </c>
      <c r="AJ131" s="143">
        <v>2708.5120000000124</v>
      </c>
      <c r="AK131" s="143">
        <v>98.023999999999958</v>
      </c>
      <c r="AL131" s="310">
        <f t="shared" ref="AL131:AL147" si="848">IF(AND(ISNUMBER(AI131),ISNUMBER(AK131)), IF(AI131=0, 0, AK131/AI131), "")</f>
        <v>3.4718670529648707E-2</v>
      </c>
      <c r="AM131" s="142">
        <v>0</v>
      </c>
      <c r="AN131" s="143">
        <v>0</v>
      </c>
      <c r="AO131" s="143">
        <v>0</v>
      </c>
      <c r="AP131" s="310">
        <f t="shared" ref="AP131:AP147" si="849">IF(AND(ISNUMBER(AM131),ISNUMBER(AO131)), IF(AM131=0, 0, AO131/AM131), "")</f>
        <v>0</v>
      </c>
      <c r="AQ131" s="142">
        <v>2059.0132859999999</v>
      </c>
      <c r="AR131" s="143">
        <v>2059.0132859999999</v>
      </c>
      <c r="AS131" s="143">
        <v>0</v>
      </c>
      <c r="AT131" s="310">
        <f t="shared" ref="AT131:AT147" si="850">IF(AND(ISNUMBER(AQ131),ISNUMBER(AS131)), IF(AQ131=0, 0, AS131/AQ131), "")</f>
        <v>0</v>
      </c>
      <c r="AU131" s="142">
        <v>31288.017736000002</v>
      </c>
      <c r="AV131" s="143">
        <v>31288.017736000002</v>
      </c>
      <c r="AW131" s="143">
        <v>0</v>
      </c>
      <c r="AX131" s="310">
        <f t="shared" ref="AX131:AX147" si="851">IF(AND(ISNUMBER(AU131),ISNUMBER(AW131)), IF(AU131=0, 0, AW131/AU131), "")</f>
        <v>0</v>
      </c>
      <c r="AY131" s="313">
        <f t="shared" ref="AY131:BA133" si="852">IF(COUNT(AE131,AI131,AM131,AQ131,AU131)&lt;5,"",SUM(AE131,AI131,AM131,AQ131,AU131))</f>
        <v>347402.64102199732</v>
      </c>
      <c r="AZ131" s="146">
        <f t="shared" si="852"/>
        <v>319084.6490219956</v>
      </c>
      <c r="BA131" s="146">
        <f t="shared" si="852"/>
        <v>26833.429000000138</v>
      </c>
      <c r="BB131" s="310">
        <f t="shared" ref="BB131:BB147" si="853">IF(AND(ISNUMBER(AY131),ISNUMBER(BA131)), IF(AY131=0, 0, BA131/AY131), "")</f>
        <v>7.7240141068187967E-2</v>
      </c>
      <c r="BE131" s="447">
        <v>2022</v>
      </c>
      <c r="BF131" s="134" t="s">
        <v>13</v>
      </c>
      <c r="BG131" s="314">
        <f t="shared" ref="BG131:BI133" si="854">IF(COUNT(C131, AE131)&lt;2, "", C131+AE131)</f>
        <v>1382207.6090000644</v>
      </c>
      <c r="BH131" s="315">
        <f t="shared" si="854"/>
        <v>1253471.9740000446</v>
      </c>
      <c r="BI131" s="315">
        <f t="shared" si="854"/>
        <v>123662.3479999988</v>
      </c>
      <c r="BJ131" s="310">
        <f t="shared" ref="BJ131:BJ147" si="855">IF(AND(ISNUMBER(BG131),ISNUMBER(BI131)), IF(BG131=0, 0, BI131/BG131), "")</f>
        <v>8.9467274810808142E-2</v>
      </c>
      <c r="BK131" s="314">
        <f t="shared" ref="BK131:BM133" si="856">IF(COUNT(G131, AI131)&lt;2, "", G131+AI131)</f>
        <v>2823.380000000011</v>
      </c>
      <c r="BL131" s="315">
        <f t="shared" si="856"/>
        <v>2708.5120000000124</v>
      </c>
      <c r="BM131" s="315">
        <f t="shared" si="856"/>
        <v>98.023999999999958</v>
      </c>
      <c r="BN131" s="310">
        <f t="shared" ref="BN131:BN147" si="857">IF(AND(ISNUMBER(BK131),ISNUMBER(BM131)), IF(BK131=0, 0, BM131/BK131), "")</f>
        <v>3.4718670529648707E-2</v>
      </c>
      <c r="BO131" s="314">
        <f t="shared" ref="BO131:BQ133" si="858">IF(COUNT(K131, AM131)&lt;2, "", K131+AM131)</f>
        <v>27256.705999999998</v>
      </c>
      <c r="BP131" s="315">
        <f t="shared" si="858"/>
        <v>26419.329000000002</v>
      </c>
      <c r="BQ131" s="315">
        <f t="shared" si="858"/>
        <v>1324.0574999999999</v>
      </c>
      <c r="BR131" s="310">
        <f t="shared" ref="BR131:BR147" si="859">IF(AND(ISNUMBER(BO131),ISNUMBER(BQ131)), IF(BO131=0, 0, BQ131/BO131), "")</f>
        <v>4.8577311579763159E-2</v>
      </c>
      <c r="BS131" s="314">
        <f t="shared" ref="BS131:BU133" si="860">IF(COUNT(O131, AQ131)&lt;2, "", O131+AQ131)</f>
        <v>97516.366017000008</v>
      </c>
      <c r="BT131" s="315">
        <f t="shared" si="860"/>
        <v>97516.366017000008</v>
      </c>
      <c r="BU131" s="315">
        <f t="shared" si="860"/>
        <v>0</v>
      </c>
      <c r="BV131" s="310">
        <f t="shared" ref="BV131:BV147" si="861">IF(AND(ISNUMBER(BS131),ISNUMBER(BU131)), IF(BS131=0, 0, BU131/BS131), "")</f>
        <v>0</v>
      </c>
      <c r="BW131" s="314">
        <f t="shared" ref="BW131:BY133" si="862">IF(COUNT(S131, AU131)&lt;2, "", S131+AU131)</f>
        <v>93039.26828525</v>
      </c>
      <c r="BX131" s="315">
        <f t="shared" si="862"/>
        <v>93039.26828525</v>
      </c>
      <c r="BY131" s="315">
        <f t="shared" si="862"/>
        <v>0</v>
      </c>
      <c r="BZ131" s="310">
        <f t="shared" ref="BZ131:BZ147" si="863">IF(AND(ISNUMBER(BW131),ISNUMBER(BY131)), IF(BW131=0, 0, BY131/BW131), "")</f>
        <v>0</v>
      </c>
      <c r="CA131" s="313">
        <f t="shared" ref="CA131:CC133" si="864">IF(COUNT(BG131,BK131,BO131,BS131,BW131)&lt;5,"",SUM(BG131,BK131,BO131,BS131,BW131))</f>
        <v>1602843.3293023147</v>
      </c>
      <c r="CB131" s="146">
        <f t="shared" si="864"/>
        <v>1473155.4493022948</v>
      </c>
      <c r="CC131" s="146">
        <f t="shared" si="864"/>
        <v>125084.42949999881</v>
      </c>
      <c r="CD131" s="310">
        <f t="shared" ref="CD131:CD147" si="865">IF(AND(ISNUMBER(CA131),ISNUMBER(CC131)), IF(CA131=0, 0, CC131/CA131), "")</f>
        <v>7.8039086673833261E-2</v>
      </c>
    </row>
    <row r="132" spans="1:82">
      <c r="A132" s="451"/>
      <c r="B132" s="130" t="s">
        <v>14</v>
      </c>
      <c r="C132" s="149">
        <v>1611380.8380000431</v>
      </c>
      <c r="D132" s="150">
        <v>1473057.1790000519</v>
      </c>
      <c r="E132" s="150">
        <v>130851.45400000017</v>
      </c>
      <c r="F132" s="316">
        <f t="shared" si="840"/>
        <v>8.1204548865310935E-2</v>
      </c>
      <c r="G132" s="149">
        <v>0</v>
      </c>
      <c r="H132" s="150">
        <v>0</v>
      </c>
      <c r="I132" s="150">
        <v>0</v>
      </c>
      <c r="J132" s="316">
        <f t="shared" si="841"/>
        <v>0</v>
      </c>
      <c r="K132" s="149">
        <v>24698.728999999999</v>
      </c>
      <c r="L132" s="150">
        <v>23131.166000000001</v>
      </c>
      <c r="M132" s="150">
        <v>1823.335</v>
      </c>
      <c r="N132" s="316">
        <f t="shared" si="842"/>
        <v>7.3823029517024949E-2</v>
      </c>
      <c r="O132" s="149">
        <v>96951.398315500002</v>
      </c>
      <c r="P132" s="150">
        <v>96951.398315500002</v>
      </c>
      <c r="Q132" s="150">
        <v>0</v>
      </c>
      <c r="R132" s="316">
        <f t="shared" si="843"/>
        <v>0</v>
      </c>
      <c r="S132" s="149">
        <v>49988.518841999998</v>
      </c>
      <c r="T132" s="150">
        <v>49988.518841999998</v>
      </c>
      <c r="U132" s="150">
        <v>0</v>
      </c>
      <c r="V132" s="316">
        <f t="shared" si="844"/>
        <v>0</v>
      </c>
      <c r="W132" s="319">
        <f t="shared" si="845"/>
        <v>1783019.4841575432</v>
      </c>
      <c r="X132" s="153">
        <f t="shared" si="845"/>
        <v>1643128.2621575519</v>
      </c>
      <c r="Y132" s="153">
        <f t="shared" si="845"/>
        <v>132674.78900000016</v>
      </c>
      <c r="Z132" s="316">
        <f t="shared" si="846"/>
        <v>7.4410173404631935E-2</v>
      </c>
      <c r="AC132" s="448"/>
      <c r="AD132" s="130" t="s">
        <v>14</v>
      </c>
      <c r="AE132" s="149">
        <v>430083.12500000058</v>
      </c>
      <c r="AF132" s="150">
        <v>393061.4999999979</v>
      </c>
      <c r="AG132" s="150">
        <v>34487.051999999916</v>
      </c>
      <c r="AH132" s="316">
        <f t="shared" si="847"/>
        <v>8.018694525622197E-2</v>
      </c>
      <c r="AI132" s="149">
        <v>5184.5950000000239</v>
      </c>
      <c r="AJ132" s="150">
        <v>4996.7860000000155</v>
      </c>
      <c r="AK132" s="150">
        <v>145.55700000000016</v>
      </c>
      <c r="AL132" s="316">
        <f t="shared" si="848"/>
        <v>2.8074902668385762E-2</v>
      </c>
      <c r="AM132" s="149">
        <v>0</v>
      </c>
      <c r="AN132" s="150">
        <v>0</v>
      </c>
      <c r="AO132" s="150">
        <v>0</v>
      </c>
      <c r="AP132" s="316">
        <f t="shared" si="849"/>
        <v>0</v>
      </c>
      <c r="AQ132" s="149">
        <v>2317.090917000005</v>
      </c>
      <c r="AR132" s="150">
        <v>2317.090917000005</v>
      </c>
      <c r="AS132" s="150">
        <v>0</v>
      </c>
      <c r="AT132" s="316">
        <f t="shared" si="850"/>
        <v>0</v>
      </c>
      <c r="AU132" s="149">
        <v>31029.940104999998</v>
      </c>
      <c r="AV132" s="150">
        <v>31029.940104999998</v>
      </c>
      <c r="AW132" s="150">
        <v>0</v>
      </c>
      <c r="AX132" s="316">
        <f t="shared" si="851"/>
        <v>0</v>
      </c>
      <c r="AY132" s="319">
        <f t="shared" si="852"/>
        <v>468614.75102200062</v>
      </c>
      <c r="AZ132" s="153">
        <f t="shared" si="852"/>
        <v>431405.31702199794</v>
      </c>
      <c r="BA132" s="153">
        <f t="shared" si="852"/>
        <v>34632.608999999917</v>
      </c>
      <c r="BB132" s="316">
        <f t="shared" si="853"/>
        <v>7.3904222870641093E-2</v>
      </c>
      <c r="BE132" s="448"/>
      <c r="BF132" s="130" t="s">
        <v>14</v>
      </c>
      <c r="BG132" s="320">
        <f t="shared" si="854"/>
        <v>2041463.9630000438</v>
      </c>
      <c r="BH132" s="321">
        <f t="shared" si="854"/>
        <v>1866118.6790000498</v>
      </c>
      <c r="BI132" s="321">
        <f t="shared" si="854"/>
        <v>165338.50600000008</v>
      </c>
      <c r="BJ132" s="316">
        <f t="shared" si="855"/>
        <v>8.0990166369151101E-2</v>
      </c>
      <c r="BK132" s="320">
        <f t="shared" si="856"/>
        <v>5184.5950000000239</v>
      </c>
      <c r="BL132" s="321">
        <f t="shared" si="856"/>
        <v>4996.7860000000155</v>
      </c>
      <c r="BM132" s="321">
        <f t="shared" si="856"/>
        <v>145.55700000000016</v>
      </c>
      <c r="BN132" s="316">
        <f t="shared" si="857"/>
        <v>2.8074902668385762E-2</v>
      </c>
      <c r="BO132" s="320">
        <f t="shared" si="858"/>
        <v>24698.728999999999</v>
      </c>
      <c r="BP132" s="321">
        <f t="shared" si="858"/>
        <v>23131.166000000001</v>
      </c>
      <c r="BQ132" s="321">
        <f t="shared" si="858"/>
        <v>1823.335</v>
      </c>
      <c r="BR132" s="316">
        <f t="shared" si="859"/>
        <v>7.3823029517024949E-2</v>
      </c>
      <c r="BS132" s="320">
        <f t="shared" si="860"/>
        <v>99268.489232500011</v>
      </c>
      <c r="BT132" s="321">
        <f t="shared" si="860"/>
        <v>99268.489232500011</v>
      </c>
      <c r="BU132" s="321">
        <f t="shared" si="860"/>
        <v>0</v>
      </c>
      <c r="BV132" s="316">
        <f t="shared" si="861"/>
        <v>0</v>
      </c>
      <c r="BW132" s="320">
        <f t="shared" si="862"/>
        <v>81018.458946999992</v>
      </c>
      <c r="BX132" s="321">
        <f t="shared" si="862"/>
        <v>81018.458946999992</v>
      </c>
      <c r="BY132" s="321">
        <f t="shared" si="862"/>
        <v>0</v>
      </c>
      <c r="BZ132" s="316">
        <f t="shared" si="863"/>
        <v>0</v>
      </c>
      <c r="CA132" s="319">
        <f t="shared" si="864"/>
        <v>2251634.235179544</v>
      </c>
      <c r="CB132" s="153">
        <f t="shared" si="864"/>
        <v>2074533.5791795501</v>
      </c>
      <c r="CC132" s="153">
        <f t="shared" si="864"/>
        <v>167307.39800000007</v>
      </c>
      <c r="CD132" s="316">
        <f t="shared" si="865"/>
        <v>7.4304873938221619E-2</v>
      </c>
    </row>
    <row r="133" spans="1:82">
      <c r="A133" s="451"/>
      <c r="B133" s="131" t="s">
        <v>15</v>
      </c>
      <c r="C133" s="156">
        <v>993214.00700003665</v>
      </c>
      <c r="D133" s="157">
        <v>914804.9390000269</v>
      </c>
      <c r="E133" s="157">
        <v>73889.630999999368</v>
      </c>
      <c r="F133" s="322">
        <f t="shared" si="840"/>
        <v>7.4394471361897183E-2</v>
      </c>
      <c r="G133" s="156">
        <v>0</v>
      </c>
      <c r="H133" s="157">
        <v>0</v>
      </c>
      <c r="I133" s="157">
        <v>0</v>
      </c>
      <c r="J133" s="322">
        <f t="shared" si="841"/>
        <v>0</v>
      </c>
      <c r="K133" s="156">
        <v>26833.679</v>
      </c>
      <c r="L133" s="157">
        <v>26356.698499999999</v>
      </c>
      <c r="M133" s="157">
        <v>1228.758</v>
      </c>
      <c r="N133" s="322">
        <f t="shared" si="842"/>
        <v>4.5791633715227792E-2</v>
      </c>
      <c r="O133" s="156">
        <v>88088.972813500019</v>
      </c>
      <c r="P133" s="157">
        <v>88088.972813500019</v>
      </c>
      <c r="Q133" s="157">
        <v>0</v>
      </c>
      <c r="R133" s="322">
        <f t="shared" si="843"/>
        <v>0</v>
      </c>
      <c r="S133" s="156">
        <v>56557.638899999991</v>
      </c>
      <c r="T133" s="157">
        <v>56557.638899999991</v>
      </c>
      <c r="U133" s="157">
        <v>0</v>
      </c>
      <c r="V133" s="322">
        <f t="shared" si="844"/>
        <v>0</v>
      </c>
      <c r="W133" s="325">
        <f t="shared" si="845"/>
        <v>1164694.2977135365</v>
      </c>
      <c r="X133" s="160">
        <f t="shared" si="845"/>
        <v>1085808.249213527</v>
      </c>
      <c r="Y133" s="160">
        <f t="shared" si="845"/>
        <v>75118.38899999937</v>
      </c>
      <c r="Z133" s="322">
        <f t="shared" si="846"/>
        <v>6.4496228020921573E-2</v>
      </c>
      <c r="AC133" s="448"/>
      <c r="AD133" s="131" t="s">
        <v>15</v>
      </c>
      <c r="AE133" s="156">
        <v>268796.05599999713</v>
      </c>
      <c r="AF133" s="157">
        <v>250556.66299999796</v>
      </c>
      <c r="AG133" s="157">
        <v>16251.006000000076</v>
      </c>
      <c r="AH133" s="322">
        <f t="shared" si="847"/>
        <v>6.0458498691663282E-2</v>
      </c>
      <c r="AI133" s="156">
        <v>15768.021000000017</v>
      </c>
      <c r="AJ133" s="157">
        <v>14987.530000000037</v>
      </c>
      <c r="AK133" s="157">
        <v>705.64099999999996</v>
      </c>
      <c r="AL133" s="322">
        <f t="shared" si="848"/>
        <v>4.47513990500139E-2</v>
      </c>
      <c r="AM133" s="156">
        <v>0</v>
      </c>
      <c r="AN133" s="157">
        <v>0</v>
      </c>
      <c r="AO133" s="157">
        <v>0</v>
      </c>
      <c r="AP133" s="322">
        <f t="shared" si="849"/>
        <v>0</v>
      </c>
      <c r="AQ133" s="156">
        <v>5977.4569999999985</v>
      </c>
      <c r="AR133" s="157">
        <v>5977.4569999999985</v>
      </c>
      <c r="AS133" s="157">
        <v>0</v>
      </c>
      <c r="AT133" s="322">
        <f t="shared" si="850"/>
        <v>0</v>
      </c>
      <c r="AU133" s="156">
        <v>27369.574022000004</v>
      </c>
      <c r="AV133" s="157">
        <v>27369.574022000004</v>
      </c>
      <c r="AW133" s="157">
        <v>0</v>
      </c>
      <c r="AX133" s="322">
        <f t="shared" si="851"/>
        <v>0</v>
      </c>
      <c r="AY133" s="325">
        <f t="shared" si="852"/>
        <v>317911.10802199715</v>
      </c>
      <c r="AZ133" s="160">
        <f t="shared" si="852"/>
        <v>298891.224021998</v>
      </c>
      <c r="BA133" s="160">
        <f t="shared" si="852"/>
        <v>16956.647000000077</v>
      </c>
      <c r="BB133" s="322">
        <f t="shared" si="853"/>
        <v>5.3337699036382205E-2</v>
      </c>
      <c r="BE133" s="448"/>
      <c r="BF133" s="131" t="s">
        <v>15</v>
      </c>
      <c r="BG133" s="326">
        <f t="shared" si="854"/>
        <v>1262010.0630000338</v>
      </c>
      <c r="BH133" s="327">
        <f t="shared" si="854"/>
        <v>1165361.6020000249</v>
      </c>
      <c r="BI133" s="327">
        <f t="shared" si="854"/>
        <v>90140.636999999449</v>
      </c>
      <c r="BJ133" s="322">
        <f t="shared" si="855"/>
        <v>7.1426242660631648E-2</v>
      </c>
      <c r="BK133" s="326">
        <f t="shared" si="856"/>
        <v>15768.021000000017</v>
      </c>
      <c r="BL133" s="327">
        <f t="shared" si="856"/>
        <v>14987.530000000037</v>
      </c>
      <c r="BM133" s="327">
        <f t="shared" si="856"/>
        <v>705.64099999999996</v>
      </c>
      <c r="BN133" s="322">
        <f t="shared" si="857"/>
        <v>4.47513990500139E-2</v>
      </c>
      <c r="BO133" s="326">
        <f t="shared" si="858"/>
        <v>26833.679</v>
      </c>
      <c r="BP133" s="327">
        <f t="shared" si="858"/>
        <v>26356.698499999999</v>
      </c>
      <c r="BQ133" s="327">
        <f t="shared" si="858"/>
        <v>1228.758</v>
      </c>
      <c r="BR133" s="322">
        <f t="shared" si="859"/>
        <v>4.5791633715227792E-2</v>
      </c>
      <c r="BS133" s="326">
        <f t="shared" si="860"/>
        <v>94066.429813500014</v>
      </c>
      <c r="BT133" s="327">
        <f t="shared" si="860"/>
        <v>94066.429813500014</v>
      </c>
      <c r="BU133" s="327">
        <f t="shared" si="860"/>
        <v>0</v>
      </c>
      <c r="BV133" s="322">
        <f t="shared" si="861"/>
        <v>0</v>
      </c>
      <c r="BW133" s="326">
        <f t="shared" si="862"/>
        <v>83927.212921999992</v>
      </c>
      <c r="BX133" s="327">
        <f t="shared" si="862"/>
        <v>83927.212921999992</v>
      </c>
      <c r="BY133" s="327">
        <f t="shared" si="862"/>
        <v>0</v>
      </c>
      <c r="BZ133" s="322">
        <f t="shared" si="863"/>
        <v>0</v>
      </c>
      <c r="CA133" s="325">
        <f t="shared" si="864"/>
        <v>1482605.4057355339</v>
      </c>
      <c r="CB133" s="160">
        <f t="shared" si="864"/>
        <v>1384699.473235525</v>
      </c>
      <c r="CC133" s="160">
        <f t="shared" si="864"/>
        <v>92075.035999999454</v>
      </c>
      <c r="CD133" s="322">
        <f t="shared" si="865"/>
        <v>6.2103534523618033E-2</v>
      </c>
    </row>
    <row r="134" spans="1:82">
      <c r="A134" s="451"/>
      <c r="B134" s="132" t="s">
        <v>16</v>
      </c>
      <c r="C134" s="328">
        <f t="shared" ref="C134:E134" si="866">IF(COUNT(C131:C133)=0,"",SUM(C131:C133))</f>
        <v>3675570.2240001466</v>
      </c>
      <c r="D134" s="167">
        <f t="shared" si="866"/>
        <v>3358304.9860001276</v>
      </c>
      <c r="E134" s="167">
        <f t="shared" si="866"/>
        <v>301668.02799999819</v>
      </c>
      <c r="F134" s="329">
        <f t="shared" si="840"/>
        <v>8.207380341428791E-2</v>
      </c>
      <c r="G134" s="328">
        <f t="shared" ref="G134:I134" si="867">IF(COUNT(G131:G133)=0,"",SUM(G131:G133))</f>
        <v>0</v>
      </c>
      <c r="H134" s="167">
        <f t="shared" si="867"/>
        <v>0</v>
      </c>
      <c r="I134" s="167">
        <f t="shared" si="867"/>
        <v>0</v>
      </c>
      <c r="J134" s="329">
        <f t="shared" si="841"/>
        <v>0</v>
      </c>
      <c r="K134" s="328">
        <f t="shared" ref="K134:M134" si="868">IF(COUNT(K131:K133)=0,"",SUM(K131:K133))</f>
        <v>78789.114000000001</v>
      </c>
      <c r="L134" s="167">
        <f t="shared" si="868"/>
        <v>75907.193499999994</v>
      </c>
      <c r="M134" s="167">
        <f t="shared" si="868"/>
        <v>4376.1504999999997</v>
      </c>
      <c r="N134" s="329">
        <f t="shared" si="842"/>
        <v>5.5542577874400256E-2</v>
      </c>
      <c r="O134" s="328">
        <f t="shared" ref="O134:P134" si="869">IF(COUNT(O131:O133)=0,"",SUM(O131:O133))</f>
        <v>280497.72386000003</v>
      </c>
      <c r="P134" s="167">
        <f t="shared" si="869"/>
        <v>280497.72386000003</v>
      </c>
      <c r="Q134" s="167">
        <f t="shared" ref="Q134" si="870">IF(COUNT(Q131:Q133)=0,"",SUM(Q131:Q133))</f>
        <v>0</v>
      </c>
      <c r="R134" s="329">
        <f t="shared" si="843"/>
        <v>0</v>
      </c>
      <c r="S134" s="328">
        <f t="shared" ref="S134:T134" si="871">IF(COUNT(S131:S133)=0,"",SUM(S131:S133))</f>
        <v>168297.40829124997</v>
      </c>
      <c r="T134" s="167">
        <f t="shared" si="871"/>
        <v>168297.40829124997</v>
      </c>
      <c r="U134" s="167">
        <f t="shared" ref="U134" si="872">IF(COUNT(U131:U133)=0,"",SUM(U131:U133))</f>
        <v>0</v>
      </c>
      <c r="V134" s="329">
        <f t="shared" si="844"/>
        <v>0</v>
      </c>
      <c r="W134" s="330">
        <f t="shared" ref="W134:Y134" si="873">IF(COUNT(W131:W133)=0,"",SUM(W131:W133))</f>
        <v>4203154.4701513965</v>
      </c>
      <c r="X134" s="166">
        <f t="shared" si="873"/>
        <v>3883007.3116513779</v>
      </c>
      <c r="Y134" s="166">
        <f t="shared" si="873"/>
        <v>306044.17849999818</v>
      </c>
      <c r="Z134" s="329">
        <f t="shared" si="846"/>
        <v>7.2812974320445228E-2</v>
      </c>
      <c r="AC134" s="448"/>
      <c r="AD134" s="132" t="s">
        <v>16</v>
      </c>
      <c r="AE134" s="328">
        <f t="shared" ref="AE134:AG134" si="874">IF(COUNT(AE131:AE133)=0,"",SUM(AE131:AE133))</f>
        <v>1010111.410999995</v>
      </c>
      <c r="AF134" s="167">
        <f t="shared" si="874"/>
        <v>926647.26899999147</v>
      </c>
      <c r="AG134" s="167">
        <f t="shared" si="874"/>
        <v>77473.463000000134</v>
      </c>
      <c r="AH134" s="329">
        <f t="shared" si="847"/>
        <v>7.6697938619763317E-2</v>
      </c>
      <c r="AI134" s="328">
        <f t="shared" ref="AI134:AK134" si="875">IF(COUNT(AI131:AI133)=0,"",SUM(AI131:AI133))</f>
        <v>23775.99600000005</v>
      </c>
      <c r="AJ134" s="167">
        <f t="shared" si="875"/>
        <v>22692.828000000067</v>
      </c>
      <c r="AK134" s="167">
        <f t="shared" si="875"/>
        <v>949.22200000000009</v>
      </c>
      <c r="AL134" s="329">
        <f t="shared" si="848"/>
        <v>3.9923543055777687E-2</v>
      </c>
      <c r="AM134" s="328">
        <f t="shared" ref="AM134:AO134" si="876">IF(COUNT(AM131:AM133)=0,"",SUM(AM131:AM133))</f>
        <v>0</v>
      </c>
      <c r="AN134" s="167">
        <f t="shared" si="876"/>
        <v>0</v>
      </c>
      <c r="AO134" s="167">
        <f t="shared" si="876"/>
        <v>0</v>
      </c>
      <c r="AP134" s="329">
        <f t="shared" si="849"/>
        <v>0</v>
      </c>
      <c r="AQ134" s="328">
        <f t="shared" ref="AQ134:AS134" si="877">IF(COUNT(AQ131:AQ133)=0,"",SUM(AQ131:AQ133))</f>
        <v>10353.561203000003</v>
      </c>
      <c r="AR134" s="167">
        <f t="shared" si="877"/>
        <v>10353.561203000003</v>
      </c>
      <c r="AS134" s="167">
        <f t="shared" si="877"/>
        <v>0</v>
      </c>
      <c r="AT134" s="329">
        <f t="shared" si="850"/>
        <v>0</v>
      </c>
      <c r="AU134" s="328">
        <f t="shared" ref="AU134:AW134" si="878">IF(COUNT(AU131:AU133)=0,"",SUM(AU131:AU133))</f>
        <v>89687.531862999997</v>
      </c>
      <c r="AV134" s="167">
        <f t="shared" si="878"/>
        <v>89687.531862999997</v>
      </c>
      <c r="AW134" s="167">
        <f t="shared" si="878"/>
        <v>0</v>
      </c>
      <c r="AX134" s="329">
        <f t="shared" si="851"/>
        <v>0</v>
      </c>
      <c r="AY134" s="330">
        <f t="shared" ref="AY134:BA134" si="879">IF(COUNT(AY131:AY133)=0,"",SUM(AY131:AY133))</f>
        <v>1133928.5000659951</v>
      </c>
      <c r="AZ134" s="166">
        <f t="shared" si="879"/>
        <v>1049381.1900659916</v>
      </c>
      <c r="BA134" s="166">
        <f t="shared" si="879"/>
        <v>78422.685000000143</v>
      </c>
      <c r="BB134" s="329">
        <f t="shared" si="853"/>
        <v>6.9160167502127251E-2</v>
      </c>
      <c r="BE134" s="448"/>
      <c r="BF134" s="132" t="s">
        <v>16</v>
      </c>
      <c r="BG134" s="328">
        <f t="shared" ref="BG134:BI134" si="880">IF(COUNT(BG131:BG133)=0,"",SUM(BG131:BG133))</f>
        <v>4685681.6350001423</v>
      </c>
      <c r="BH134" s="167">
        <f t="shared" si="880"/>
        <v>4284952.2550001191</v>
      </c>
      <c r="BI134" s="167">
        <f t="shared" si="880"/>
        <v>379141.49099999835</v>
      </c>
      <c r="BJ134" s="329">
        <f t="shared" si="855"/>
        <v>8.0914906417876353E-2</v>
      </c>
      <c r="BK134" s="328">
        <f t="shared" ref="BK134:BM134" si="881">IF(COUNT(BK131:BK133)=0,"",SUM(BK131:BK133))</f>
        <v>23775.99600000005</v>
      </c>
      <c r="BL134" s="167">
        <f t="shared" si="881"/>
        <v>22692.828000000067</v>
      </c>
      <c r="BM134" s="167">
        <f t="shared" si="881"/>
        <v>949.22200000000009</v>
      </c>
      <c r="BN134" s="329">
        <f t="shared" si="857"/>
        <v>3.9923543055777687E-2</v>
      </c>
      <c r="BO134" s="328">
        <f t="shared" ref="BO134:BQ134" si="882">IF(COUNT(BO131:BO133)=0,"",SUM(BO131:BO133))</f>
        <v>78789.114000000001</v>
      </c>
      <c r="BP134" s="167">
        <f t="shared" si="882"/>
        <v>75907.193499999994</v>
      </c>
      <c r="BQ134" s="167">
        <f t="shared" si="882"/>
        <v>4376.1504999999997</v>
      </c>
      <c r="BR134" s="329">
        <f t="shared" si="859"/>
        <v>5.5542577874400256E-2</v>
      </c>
      <c r="BS134" s="328">
        <f t="shared" ref="BS134:BU134" si="883">IF(COUNT(BS131:BS133)=0,"",SUM(BS131:BS133))</f>
        <v>290851.28506300005</v>
      </c>
      <c r="BT134" s="167">
        <f t="shared" si="883"/>
        <v>290851.28506300005</v>
      </c>
      <c r="BU134" s="167">
        <f t="shared" si="883"/>
        <v>0</v>
      </c>
      <c r="BV134" s="329">
        <f t="shared" si="861"/>
        <v>0</v>
      </c>
      <c r="BW134" s="328">
        <f t="shared" ref="BW134:BY134" si="884">IF(COUNT(BW131:BW133)=0,"",SUM(BW131:BW133))</f>
        <v>257984.94015424995</v>
      </c>
      <c r="BX134" s="167">
        <f t="shared" si="884"/>
        <v>257984.94015424995</v>
      </c>
      <c r="BY134" s="167">
        <f t="shared" si="884"/>
        <v>0</v>
      </c>
      <c r="BZ134" s="329">
        <f t="shared" si="863"/>
        <v>0</v>
      </c>
      <c r="CA134" s="330">
        <f t="shared" ref="CA134:CC134" si="885">IF(COUNT(CA131:CA133)=0,"",SUM(CA131:CA133))</f>
        <v>5337082.9702173928</v>
      </c>
      <c r="CB134" s="166">
        <f t="shared" si="885"/>
        <v>4932388.50171737</v>
      </c>
      <c r="CC134" s="166">
        <f t="shared" si="885"/>
        <v>384466.86349999829</v>
      </c>
      <c r="CD134" s="329">
        <f t="shared" si="865"/>
        <v>7.2036890871932241E-2</v>
      </c>
    </row>
    <row r="135" spans="1:82">
      <c r="A135" s="451"/>
      <c r="B135" s="129" t="s">
        <v>17</v>
      </c>
      <c r="C135" s="170">
        <v>872815.98500002502</v>
      </c>
      <c r="D135" s="171">
        <v>821097.06600003014</v>
      </c>
      <c r="E135" s="171">
        <v>48018.799999999857</v>
      </c>
      <c r="F135" s="331">
        <f t="shared" si="840"/>
        <v>5.5015949324070272E-2</v>
      </c>
      <c r="G135" s="170">
        <v>0</v>
      </c>
      <c r="H135" s="171">
        <v>0</v>
      </c>
      <c r="I135" s="171">
        <v>0</v>
      </c>
      <c r="J135" s="331">
        <f t="shared" si="841"/>
        <v>0</v>
      </c>
      <c r="K135" s="170">
        <v>25975.083999999999</v>
      </c>
      <c r="L135" s="171">
        <v>25038.372500000001</v>
      </c>
      <c r="M135" s="171">
        <v>1068.8554999999999</v>
      </c>
      <c r="N135" s="331">
        <f t="shared" si="842"/>
        <v>4.1149260576019697E-2</v>
      </c>
      <c r="O135" s="170">
        <v>31753.152432499999</v>
      </c>
      <c r="P135" s="171">
        <v>31753.152432499999</v>
      </c>
      <c r="Q135" s="171">
        <v>0</v>
      </c>
      <c r="R135" s="331">
        <f t="shared" si="843"/>
        <v>0</v>
      </c>
      <c r="S135" s="170">
        <v>46770.411291999997</v>
      </c>
      <c r="T135" s="171">
        <v>46770.411291999997</v>
      </c>
      <c r="U135" s="171">
        <v>0</v>
      </c>
      <c r="V135" s="331">
        <f t="shared" si="844"/>
        <v>0</v>
      </c>
      <c r="W135" s="334">
        <f t="shared" ref="W135:Y137" si="886">IF(COUNT(C135,G135,K135,O135,S135)&lt;5,"",SUM(C135,G135,K135,O135,S135))</f>
        <v>977314.63272452506</v>
      </c>
      <c r="X135" s="174">
        <f t="shared" si="886"/>
        <v>924659.00222453021</v>
      </c>
      <c r="Y135" s="174">
        <f t="shared" si="886"/>
        <v>49087.655499999855</v>
      </c>
      <c r="Z135" s="331">
        <f t="shared" si="846"/>
        <v>5.0227075146879699E-2</v>
      </c>
      <c r="AC135" s="448"/>
      <c r="AD135" s="129" t="s">
        <v>17</v>
      </c>
      <c r="AE135" s="170">
        <v>224133.82599999852</v>
      </c>
      <c r="AF135" s="171">
        <v>207861.92099999794</v>
      </c>
      <c r="AG135" s="171">
        <v>14479.849000000067</v>
      </c>
      <c r="AH135" s="331">
        <f t="shared" si="847"/>
        <v>6.4603586430546908E-2</v>
      </c>
      <c r="AI135" s="170">
        <v>17417.409000000014</v>
      </c>
      <c r="AJ135" s="171">
        <v>16205.84599999996</v>
      </c>
      <c r="AK135" s="171">
        <v>1123.1089999999999</v>
      </c>
      <c r="AL135" s="331">
        <f t="shared" si="848"/>
        <v>6.448197892120458E-2</v>
      </c>
      <c r="AM135" s="170">
        <v>0</v>
      </c>
      <c r="AN135" s="171">
        <v>0</v>
      </c>
      <c r="AO135" s="171">
        <v>0</v>
      </c>
      <c r="AP135" s="331">
        <f t="shared" si="849"/>
        <v>0</v>
      </c>
      <c r="AQ135" s="170">
        <v>9713.873000000005</v>
      </c>
      <c r="AR135" s="171">
        <v>9713.873000000005</v>
      </c>
      <c r="AS135" s="171">
        <v>0</v>
      </c>
      <c r="AT135" s="331">
        <f t="shared" si="850"/>
        <v>0</v>
      </c>
      <c r="AU135" s="170">
        <v>23633.158021999996</v>
      </c>
      <c r="AV135" s="171">
        <v>23633.158021999996</v>
      </c>
      <c r="AW135" s="171">
        <v>0</v>
      </c>
      <c r="AX135" s="331">
        <f t="shared" si="851"/>
        <v>0</v>
      </c>
      <c r="AY135" s="334">
        <f t="shared" ref="AY135:BA137" si="887">IF(COUNT(AE135,AI135,AM135,AQ135,AU135)&lt;5,"",SUM(AE135,AI135,AM135,AQ135,AU135))</f>
        <v>274898.26602199854</v>
      </c>
      <c r="AZ135" s="174">
        <f t="shared" si="887"/>
        <v>257414.79802199788</v>
      </c>
      <c r="BA135" s="174">
        <f t="shared" si="887"/>
        <v>15602.958000000068</v>
      </c>
      <c r="BB135" s="331">
        <f t="shared" si="853"/>
        <v>5.6759026623876385E-2</v>
      </c>
      <c r="BE135" s="448"/>
      <c r="BF135" s="129" t="s">
        <v>17</v>
      </c>
      <c r="BG135" s="335">
        <f t="shared" ref="BG135:BI137" si="888">IF(COUNT(C135, AE135)&lt;2, "", C135+AE135)</f>
        <v>1096949.8110000235</v>
      </c>
      <c r="BH135" s="336">
        <f t="shared" si="888"/>
        <v>1028958.9870000281</v>
      </c>
      <c r="BI135" s="336">
        <f t="shared" si="888"/>
        <v>62498.648999999925</v>
      </c>
      <c r="BJ135" s="331">
        <f t="shared" si="855"/>
        <v>5.6974939394012609E-2</v>
      </c>
      <c r="BK135" s="335">
        <f t="shared" ref="BK135:BM137" si="889">IF(COUNT(G135, AI135)&lt;2, "", G135+AI135)</f>
        <v>17417.409000000014</v>
      </c>
      <c r="BL135" s="336">
        <f t="shared" si="889"/>
        <v>16205.84599999996</v>
      </c>
      <c r="BM135" s="336">
        <f t="shared" si="889"/>
        <v>1123.1089999999999</v>
      </c>
      <c r="BN135" s="331">
        <f t="shared" si="857"/>
        <v>6.448197892120458E-2</v>
      </c>
      <c r="BO135" s="335">
        <f t="shared" ref="BO135:BQ137" si="890">IF(COUNT(K135, AM135)&lt;2, "", K135+AM135)</f>
        <v>25975.083999999999</v>
      </c>
      <c r="BP135" s="336">
        <f t="shared" si="890"/>
        <v>25038.372500000001</v>
      </c>
      <c r="BQ135" s="336">
        <f t="shared" si="890"/>
        <v>1068.8554999999999</v>
      </c>
      <c r="BR135" s="331">
        <f t="shared" si="859"/>
        <v>4.1149260576019697E-2</v>
      </c>
      <c r="BS135" s="335">
        <f t="shared" ref="BS135:BU137" si="891">IF(COUNT(O135, AQ135)&lt;2, "", O135+AQ135)</f>
        <v>41467.025432500006</v>
      </c>
      <c r="BT135" s="336">
        <f t="shared" si="891"/>
        <v>41467.025432500006</v>
      </c>
      <c r="BU135" s="336">
        <f t="shared" si="891"/>
        <v>0</v>
      </c>
      <c r="BV135" s="331">
        <f t="shared" si="861"/>
        <v>0</v>
      </c>
      <c r="BW135" s="335">
        <f t="shared" ref="BW135:BY137" si="892">IF(COUNT(S135, AU135)&lt;2, "", S135+AU135)</f>
        <v>70403.569313999993</v>
      </c>
      <c r="BX135" s="336">
        <f t="shared" si="892"/>
        <v>70403.569313999993</v>
      </c>
      <c r="BY135" s="336">
        <f t="shared" si="892"/>
        <v>0</v>
      </c>
      <c r="BZ135" s="331">
        <f t="shared" si="863"/>
        <v>0</v>
      </c>
      <c r="CA135" s="334">
        <f t="shared" ref="CA135:CC137" si="893">IF(COUNT(BG135,BK135,BO135,BS135,BW135)&lt;5,"",SUM(BG135,BK135,BO135,BS135,BW135))</f>
        <v>1252212.8987465235</v>
      </c>
      <c r="CB135" s="174">
        <f t="shared" si="893"/>
        <v>1182073.8002465281</v>
      </c>
      <c r="CC135" s="174">
        <f t="shared" si="893"/>
        <v>64690.613499999919</v>
      </c>
      <c r="CD135" s="331">
        <f t="shared" si="865"/>
        <v>5.1661034289581118E-2</v>
      </c>
    </row>
    <row r="136" spans="1:82">
      <c r="A136" s="451"/>
      <c r="B136" s="130" t="s">
        <v>18</v>
      </c>
      <c r="C136" s="149">
        <v>932884.97800002282</v>
      </c>
      <c r="D136" s="150">
        <v>834316.11900002125</v>
      </c>
      <c r="E136" s="150">
        <v>94752.879999999146</v>
      </c>
      <c r="F136" s="316">
        <f t="shared" si="840"/>
        <v>0.10156973499898808</v>
      </c>
      <c r="G136" s="149">
        <v>0</v>
      </c>
      <c r="H136" s="150">
        <v>0</v>
      </c>
      <c r="I136" s="150">
        <v>0</v>
      </c>
      <c r="J136" s="316">
        <f t="shared" si="841"/>
        <v>0</v>
      </c>
      <c r="K136" s="149">
        <v>27204.875</v>
      </c>
      <c r="L136" s="150">
        <v>26601.571499999998</v>
      </c>
      <c r="M136" s="150">
        <v>1131.3695</v>
      </c>
      <c r="N136" s="316">
        <f t="shared" si="842"/>
        <v>4.1587013356981055E-2</v>
      </c>
      <c r="O136" s="149">
        <v>20611.02595625</v>
      </c>
      <c r="P136" s="150">
        <v>20611.02595625</v>
      </c>
      <c r="Q136" s="150">
        <v>0</v>
      </c>
      <c r="R136" s="316">
        <f t="shared" si="843"/>
        <v>0</v>
      </c>
      <c r="S136" s="149">
        <v>52755.919494249989</v>
      </c>
      <c r="T136" s="150">
        <v>52755.919494249989</v>
      </c>
      <c r="U136" s="150">
        <v>0</v>
      </c>
      <c r="V136" s="316">
        <f t="shared" si="844"/>
        <v>0</v>
      </c>
      <c r="W136" s="319">
        <f t="shared" si="886"/>
        <v>1033456.7984505228</v>
      </c>
      <c r="X136" s="153">
        <f t="shared" si="886"/>
        <v>934284.63595052122</v>
      </c>
      <c r="Y136" s="153">
        <f t="shared" si="886"/>
        <v>95884.249499999147</v>
      </c>
      <c r="Z136" s="316">
        <f t="shared" si="846"/>
        <v>9.2780123604353684E-2</v>
      </c>
      <c r="AC136" s="448"/>
      <c r="AD136" s="130" t="s">
        <v>18</v>
      </c>
      <c r="AE136" s="149">
        <v>247480.13700000019</v>
      </c>
      <c r="AF136" s="150">
        <v>229676.18099999937</v>
      </c>
      <c r="AG136" s="150">
        <v>16517.50700000002</v>
      </c>
      <c r="AH136" s="316">
        <f t="shared" si="847"/>
        <v>6.674275842994222E-2</v>
      </c>
      <c r="AI136" s="149">
        <v>18272.520999999993</v>
      </c>
      <c r="AJ136" s="150">
        <v>17415.417000000001</v>
      </c>
      <c r="AK136" s="150">
        <v>625.24099999999987</v>
      </c>
      <c r="AL136" s="316">
        <f t="shared" si="848"/>
        <v>3.4217555421060954E-2</v>
      </c>
      <c r="AM136" s="149">
        <v>0</v>
      </c>
      <c r="AN136" s="150">
        <v>0</v>
      </c>
      <c r="AO136" s="150">
        <v>0</v>
      </c>
      <c r="AP136" s="316">
        <f t="shared" si="849"/>
        <v>0</v>
      </c>
      <c r="AQ136" s="149">
        <v>1099.0241980000001</v>
      </c>
      <c r="AR136" s="150">
        <v>1099.0241980000001</v>
      </c>
      <c r="AS136" s="150">
        <v>0</v>
      </c>
      <c r="AT136" s="316">
        <f t="shared" si="850"/>
        <v>0</v>
      </c>
      <c r="AU136" s="149">
        <v>21390.9326599999</v>
      </c>
      <c r="AV136" s="150">
        <v>21390.9326599999</v>
      </c>
      <c r="AW136" s="150">
        <v>0</v>
      </c>
      <c r="AX136" s="316">
        <f t="shared" si="851"/>
        <v>0</v>
      </c>
      <c r="AY136" s="319">
        <f t="shared" si="887"/>
        <v>288242.61485800007</v>
      </c>
      <c r="AZ136" s="153">
        <f t="shared" si="887"/>
        <v>269581.55485799926</v>
      </c>
      <c r="BA136" s="153">
        <f t="shared" si="887"/>
        <v>17142.748000000018</v>
      </c>
      <c r="BB136" s="316">
        <f t="shared" si="853"/>
        <v>5.9473329467418359E-2</v>
      </c>
      <c r="BE136" s="448"/>
      <c r="BF136" s="130" t="s">
        <v>18</v>
      </c>
      <c r="BG136" s="320">
        <f t="shared" si="888"/>
        <v>1180365.115000023</v>
      </c>
      <c r="BH136" s="321">
        <f t="shared" si="888"/>
        <v>1063992.3000000205</v>
      </c>
      <c r="BI136" s="321">
        <f t="shared" si="888"/>
        <v>111270.38699999917</v>
      </c>
      <c r="BJ136" s="316">
        <f t="shared" si="855"/>
        <v>9.4267769850176403E-2</v>
      </c>
      <c r="BK136" s="320">
        <f t="shared" si="889"/>
        <v>18272.520999999993</v>
      </c>
      <c r="BL136" s="321">
        <f t="shared" si="889"/>
        <v>17415.417000000001</v>
      </c>
      <c r="BM136" s="321">
        <f t="shared" si="889"/>
        <v>625.24099999999987</v>
      </c>
      <c r="BN136" s="316">
        <f t="shared" si="857"/>
        <v>3.4217555421060954E-2</v>
      </c>
      <c r="BO136" s="320">
        <f t="shared" si="890"/>
        <v>27204.875</v>
      </c>
      <c r="BP136" s="321">
        <f t="shared" si="890"/>
        <v>26601.571499999998</v>
      </c>
      <c r="BQ136" s="321">
        <f t="shared" si="890"/>
        <v>1131.3695</v>
      </c>
      <c r="BR136" s="316">
        <f t="shared" si="859"/>
        <v>4.1587013356981055E-2</v>
      </c>
      <c r="BS136" s="320">
        <f t="shared" si="891"/>
        <v>21710.050154249999</v>
      </c>
      <c r="BT136" s="321">
        <f t="shared" si="891"/>
        <v>21710.050154249999</v>
      </c>
      <c r="BU136" s="321">
        <f t="shared" si="891"/>
        <v>0</v>
      </c>
      <c r="BV136" s="316">
        <f t="shared" si="861"/>
        <v>0</v>
      </c>
      <c r="BW136" s="320">
        <f t="shared" si="892"/>
        <v>74146.852154249893</v>
      </c>
      <c r="BX136" s="321">
        <f t="shared" si="892"/>
        <v>74146.852154249893</v>
      </c>
      <c r="BY136" s="321">
        <f t="shared" si="892"/>
        <v>0</v>
      </c>
      <c r="BZ136" s="316">
        <f t="shared" si="863"/>
        <v>0</v>
      </c>
      <c r="CA136" s="319">
        <f t="shared" si="893"/>
        <v>1321699.4133085227</v>
      </c>
      <c r="CB136" s="153">
        <f t="shared" si="893"/>
        <v>1203866.1908085202</v>
      </c>
      <c r="CC136" s="153">
        <f t="shared" si="893"/>
        <v>113026.99749999917</v>
      </c>
      <c r="CD136" s="316">
        <f t="shared" si="865"/>
        <v>8.5516416487668834E-2</v>
      </c>
    </row>
    <row r="137" spans="1:82">
      <c r="A137" s="451"/>
      <c r="B137" s="131" t="s">
        <v>19</v>
      </c>
      <c r="C137" s="156">
        <v>796002.44199997373</v>
      </c>
      <c r="D137" s="157">
        <v>711697.52299998223</v>
      </c>
      <c r="E137" s="157">
        <v>80521.887999999366</v>
      </c>
      <c r="F137" s="322">
        <f t="shared" si="840"/>
        <v>0.10115784041778357</v>
      </c>
      <c r="G137" s="156">
        <v>0</v>
      </c>
      <c r="H137" s="157">
        <v>0</v>
      </c>
      <c r="I137" s="157">
        <v>0</v>
      </c>
      <c r="J137" s="322">
        <f t="shared" si="841"/>
        <v>0</v>
      </c>
      <c r="K137" s="156">
        <v>14679.4845</v>
      </c>
      <c r="L137" s="157">
        <v>13729.978999999999</v>
      </c>
      <c r="M137" s="157">
        <v>1114.538</v>
      </c>
      <c r="N137" s="322">
        <f t="shared" si="842"/>
        <v>7.5924873247422281E-2</v>
      </c>
      <c r="O137" s="156">
        <v>14278.513188750001</v>
      </c>
      <c r="P137" s="157">
        <v>14278.513188750001</v>
      </c>
      <c r="Q137" s="157">
        <v>0</v>
      </c>
      <c r="R137" s="322">
        <f t="shared" si="843"/>
        <v>0</v>
      </c>
      <c r="S137" s="156">
        <v>56537.965028499995</v>
      </c>
      <c r="T137" s="157">
        <v>56537.965028499995</v>
      </c>
      <c r="U137" s="157">
        <v>0</v>
      </c>
      <c r="V137" s="322">
        <f t="shared" si="844"/>
        <v>0</v>
      </c>
      <c r="W137" s="325">
        <f t="shared" si="886"/>
        <v>881498.40471722372</v>
      </c>
      <c r="X137" s="160">
        <f t="shared" si="886"/>
        <v>796243.98021723225</v>
      </c>
      <c r="Y137" s="160">
        <f t="shared" si="886"/>
        <v>81636.425999999366</v>
      </c>
      <c r="Z137" s="322">
        <f t="shared" si="846"/>
        <v>9.261097418115867E-2</v>
      </c>
      <c r="AC137" s="448"/>
      <c r="AD137" s="131" t="s">
        <v>19</v>
      </c>
      <c r="AE137" s="156">
        <v>215696.46599999987</v>
      </c>
      <c r="AF137" s="157">
        <v>186328.40599999999</v>
      </c>
      <c r="AG137" s="157">
        <v>28227.99499999997</v>
      </c>
      <c r="AH137" s="322">
        <f t="shared" si="847"/>
        <v>0.13086906579174082</v>
      </c>
      <c r="AI137" s="156">
        <v>18063.014000000065</v>
      </c>
      <c r="AJ137" s="157">
        <v>16807.009000000024</v>
      </c>
      <c r="AK137" s="157">
        <v>1137.8379999999981</v>
      </c>
      <c r="AL137" s="322">
        <f t="shared" si="848"/>
        <v>6.2992698782163042E-2</v>
      </c>
      <c r="AM137" s="156">
        <v>0</v>
      </c>
      <c r="AN137" s="157">
        <v>0</v>
      </c>
      <c r="AO137" s="157">
        <v>0</v>
      </c>
      <c r="AP137" s="322">
        <f t="shared" si="849"/>
        <v>0</v>
      </c>
      <c r="AQ137" s="156">
        <v>428.17832800000014</v>
      </c>
      <c r="AR137" s="157">
        <v>428.17832800000014</v>
      </c>
      <c r="AS137" s="157">
        <v>0</v>
      </c>
      <c r="AT137" s="322">
        <f t="shared" si="850"/>
        <v>0</v>
      </c>
      <c r="AU137" s="156">
        <v>20349.804297999999</v>
      </c>
      <c r="AV137" s="157">
        <v>20349.804297999999</v>
      </c>
      <c r="AW137" s="157">
        <v>0</v>
      </c>
      <c r="AX137" s="322">
        <f t="shared" si="851"/>
        <v>0</v>
      </c>
      <c r="AY137" s="325">
        <f t="shared" si="887"/>
        <v>254537.46262599993</v>
      </c>
      <c r="AZ137" s="160">
        <f t="shared" si="887"/>
        <v>223913.39762600002</v>
      </c>
      <c r="BA137" s="160">
        <f t="shared" si="887"/>
        <v>29365.83299999997</v>
      </c>
      <c r="BB137" s="322">
        <f t="shared" si="853"/>
        <v>0.11536939473286151</v>
      </c>
      <c r="BE137" s="448"/>
      <c r="BF137" s="131" t="s">
        <v>19</v>
      </c>
      <c r="BG137" s="326">
        <f t="shared" si="888"/>
        <v>1011698.9079999736</v>
      </c>
      <c r="BH137" s="327">
        <f t="shared" si="888"/>
        <v>898025.92899998219</v>
      </c>
      <c r="BI137" s="327">
        <f t="shared" si="888"/>
        <v>108749.88299999933</v>
      </c>
      <c r="BJ137" s="322">
        <f t="shared" si="855"/>
        <v>0.10749234000359538</v>
      </c>
      <c r="BK137" s="326">
        <f t="shared" si="889"/>
        <v>18063.014000000065</v>
      </c>
      <c r="BL137" s="327">
        <f t="shared" si="889"/>
        <v>16807.009000000024</v>
      </c>
      <c r="BM137" s="327">
        <f t="shared" si="889"/>
        <v>1137.8379999999981</v>
      </c>
      <c r="BN137" s="322">
        <f t="shared" si="857"/>
        <v>6.2992698782163042E-2</v>
      </c>
      <c r="BO137" s="326">
        <f t="shared" si="890"/>
        <v>14679.4845</v>
      </c>
      <c r="BP137" s="327">
        <f t="shared" si="890"/>
        <v>13729.978999999999</v>
      </c>
      <c r="BQ137" s="327">
        <f t="shared" si="890"/>
        <v>1114.538</v>
      </c>
      <c r="BR137" s="322">
        <f t="shared" si="859"/>
        <v>7.5924873247422281E-2</v>
      </c>
      <c r="BS137" s="326">
        <f t="shared" si="891"/>
        <v>14706.691516750001</v>
      </c>
      <c r="BT137" s="327">
        <f t="shared" si="891"/>
        <v>14706.691516750001</v>
      </c>
      <c r="BU137" s="327">
        <f t="shared" si="891"/>
        <v>0</v>
      </c>
      <c r="BV137" s="322">
        <f t="shared" si="861"/>
        <v>0</v>
      </c>
      <c r="BW137" s="326">
        <f t="shared" si="892"/>
        <v>76887.769326499998</v>
      </c>
      <c r="BX137" s="327">
        <f t="shared" si="892"/>
        <v>76887.769326499998</v>
      </c>
      <c r="BY137" s="327">
        <f t="shared" si="892"/>
        <v>0</v>
      </c>
      <c r="BZ137" s="322">
        <f t="shared" si="863"/>
        <v>0</v>
      </c>
      <c r="CA137" s="325">
        <f t="shared" si="893"/>
        <v>1136035.8673432237</v>
      </c>
      <c r="CB137" s="160">
        <f t="shared" si="893"/>
        <v>1020157.3778432324</v>
      </c>
      <c r="CC137" s="160">
        <f t="shared" si="893"/>
        <v>111002.25899999934</v>
      </c>
      <c r="CD137" s="322">
        <f t="shared" si="865"/>
        <v>9.7710171123023964E-2</v>
      </c>
    </row>
    <row r="138" spans="1:82">
      <c r="A138" s="451"/>
      <c r="B138" s="132" t="s">
        <v>20</v>
      </c>
      <c r="C138" s="328">
        <f t="shared" ref="C138:E138" si="894">IF(COUNT(C135:C137)=0,"",SUM(C135:C137))</f>
        <v>2601703.4050000217</v>
      </c>
      <c r="D138" s="167">
        <f t="shared" si="894"/>
        <v>2367110.7080000336</v>
      </c>
      <c r="E138" s="167">
        <f t="shared" si="894"/>
        <v>223293.56799999837</v>
      </c>
      <c r="F138" s="329">
        <f t="shared" si="840"/>
        <v>8.5825912196934875E-2</v>
      </c>
      <c r="G138" s="328">
        <f t="shared" ref="G138:I138" si="895">IF(COUNT(G135:G137)=0,"",SUM(G135:G137))</f>
        <v>0</v>
      </c>
      <c r="H138" s="167">
        <f t="shared" si="895"/>
        <v>0</v>
      </c>
      <c r="I138" s="167">
        <f t="shared" si="895"/>
        <v>0</v>
      </c>
      <c r="J138" s="329">
        <f t="shared" si="841"/>
        <v>0</v>
      </c>
      <c r="K138" s="328">
        <f t="shared" ref="K138:M138" si="896">IF(COUNT(K135:K137)=0,"",SUM(K135:K137))</f>
        <v>67859.443500000008</v>
      </c>
      <c r="L138" s="167">
        <f t="shared" si="896"/>
        <v>65369.923000000003</v>
      </c>
      <c r="M138" s="167">
        <f t="shared" si="896"/>
        <v>3314.7629999999999</v>
      </c>
      <c r="N138" s="329">
        <f t="shared" si="842"/>
        <v>4.8847482812027478E-2</v>
      </c>
      <c r="O138" s="328">
        <f t="shared" ref="O138:P138" si="897">IF(COUNT(O135:O137)=0,"",SUM(O135:O137))</f>
        <v>66642.691577499994</v>
      </c>
      <c r="P138" s="167">
        <f t="shared" si="897"/>
        <v>66642.691577499994</v>
      </c>
      <c r="Q138" s="167">
        <f t="shared" ref="Q138" si="898">IF(COUNT(Q135:Q137)=0,"",SUM(Q135:Q137))</f>
        <v>0</v>
      </c>
      <c r="R138" s="329">
        <f t="shared" si="843"/>
        <v>0</v>
      </c>
      <c r="S138" s="328">
        <f t="shared" ref="S138:T138" si="899">IF(COUNT(S135:S137)=0,"",SUM(S135:S137))</f>
        <v>156064.29581474996</v>
      </c>
      <c r="T138" s="167">
        <f t="shared" si="899"/>
        <v>156064.29581474996</v>
      </c>
      <c r="U138" s="167">
        <f t="shared" ref="U138" si="900">IF(COUNT(U135:U137)=0,"",SUM(U135:U137))</f>
        <v>0</v>
      </c>
      <c r="V138" s="329">
        <f t="shared" si="844"/>
        <v>0</v>
      </c>
      <c r="W138" s="330">
        <f t="shared" ref="W138:Y138" si="901">IF(COUNT(W135:W137)=0,"",SUM(W135:W137))</f>
        <v>2892269.8358922717</v>
      </c>
      <c r="X138" s="166">
        <f t="shared" si="901"/>
        <v>2655187.6183922836</v>
      </c>
      <c r="Y138" s="166">
        <f t="shared" si="901"/>
        <v>226608.33099999838</v>
      </c>
      <c r="Z138" s="329">
        <f t="shared" si="846"/>
        <v>7.8349650571275006E-2</v>
      </c>
      <c r="AC138" s="448"/>
      <c r="AD138" s="132" t="s">
        <v>20</v>
      </c>
      <c r="AE138" s="328">
        <f t="shared" ref="AE138:AG138" si="902">IF(COUNT(AE135:AE137)=0,"",SUM(AE135:AE137))</f>
        <v>687310.42899999861</v>
      </c>
      <c r="AF138" s="167">
        <f t="shared" si="902"/>
        <v>623866.50799999724</v>
      </c>
      <c r="AG138" s="167">
        <f t="shared" si="902"/>
        <v>59225.351000000053</v>
      </c>
      <c r="AH138" s="329">
        <f t="shared" si="847"/>
        <v>8.6169725499684185E-2</v>
      </c>
      <c r="AI138" s="328">
        <f t="shared" ref="AI138:AK138" si="903">IF(COUNT(AI135:AI137)=0,"",SUM(AI135:AI137))</f>
        <v>53752.944000000076</v>
      </c>
      <c r="AJ138" s="167">
        <f t="shared" si="903"/>
        <v>50428.271999999983</v>
      </c>
      <c r="AK138" s="167">
        <f t="shared" si="903"/>
        <v>2886.1879999999983</v>
      </c>
      <c r="AL138" s="329">
        <f t="shared" si="848"/>
        <v>5.3693580020472816E-2</v>
      </c>
      <c r="AM138" s="328">
        <f t="shared" ref="AM138:AO138" si="904">IF(COUNT(AM135:AM137)=0,"",SUM(AM135:AM137))</f>
        <v>0</v>
      </c>
      <c r="AN138" s="167">
        <f t="shared" si="904"/>
        <v>0</v>
      </c>
      <c r="AO138" s="167">
        <f t="shared" si="904"/>
        <v>0</v>
      </c>
      <c r="AP138" s="329">
        <f t="shared" si="849"/>
        <v>0</v>
      </c>
      <c r="AQ138" s="328">
        <f t="shared" ref="AQ138:AS138" si="905">IF(COUNT(AQ135:AQ137)=0,"",SUM(AQ135:AQ137))</f>
        <v>11241.075526000006</v>
      </c>
      <c r="AR138" s="167">
        <f t="shared" si="905"/>
        <v>11241.075526000006</v>
      </c>
      <c r="AS138" s="167">
        <f t="shared" si="905"/>
        <v>0</v>
      </c>
      <c r="AT138" s="329">
        <f t="shared" si="850"/>
        <v>0</v>
      </c>
      <c r="AU138" s="328">
        <f t="shared" ref="AU138:AW138" si="906">IF(COUNT(AU135:AU137)=0,"",SUM(AU135:AU137))</f>
        <v>65373.894979999895</v>
      </c>
      <c r="AV138" s="167">
        <f t="shared" si="906"/>
        <v>65373.894979999895</v>
      </c>
      <c r="AW138" s="167">
        <f t="shared" si="906"/>
        <v>0</v>
      </c>
      <c r="AX138" s="329">
        <f t="shared" si="851"/>
        <v>0</v>
      </c>
      <c r="AY138" s="330">
        <f t="shared" ref="AY138:BA138" si="907">IF(COUNT(AY135:AY137)=0,"",SUM(AY135:AY137))</f>
        <v>817678.34350599861</v>
      </c>
      <c r="AZ138" s="166">
        <f t="shared" si="907"/>
        <v>750909.7505059971</v>
      </c>
      <c r="BA138" s="166">
        <f t="shared" si="907"/>
        <v>62111.539000000055</v>
      </c>
      <c r="BB138" s="329">
        <f t="shared" si="853"/>
        <v>7.5960846331922446E-2</v>
      </c>
      <c r="BE138" s="448"/>
      <c r="BF138" s="132" t="s">
        <v>20</v>
      </c>
      <c r="BG138" s="328">
        <f t="shared" ref="BG138:BI138" si="908">IF(COUNT(BG135:BG137)=0,"",SUM(BG135:BG137))</f>
        <v>3289013.8340000203</v>
      </c>
      <c r="BH138" s="167">
        <f t="shared" si="908"/>
        <v>2990977.2160000307</v>
      </c>
      <c r="BI138" s="167">
        <f t="shared" si="908"/>
        <v>282518.91899999842</v>
      </c>
      <c r="BJ138" s="329">
        <f t="shared" si="855"/>
        <v>8.5897759407234126E-2</v>
      </c>
      <c r="BK138" s="328">
        <f t="shared" ref="BK138:BM138" si="909">IF(COUNT(BK135:BK137)=0,"",SUM(BK135:BK137))</f>
        <v>53752.944000000076</v>
      </c>
      <c r="BL138" s="167">
        <f t="shared" si="909"/>
        <v>50428.271999999983</v>
      </c>
      <c r="BM138" s="167">
        <f t="shared" si="909"/>
        <v>2886.1879999999983</v>
      </c>
      <c r="BN138" s="329">
        <f t="shared" si="857"/>
        <v>5.3693580020472816E-2</v>
      </c>
      <c r="BO138" s="328">
        <f t="shared" ref="BO138:BQ138" si="910">IF(COUNT(BO135:BO137)=0,"",SUM(BO135:BO137))</f>
        <v>67859.443500000008</v>
      </c>
      <c r="BP138" s="167">
        <f t="shared" si="910"/>
        <v>65369.923000000003</v>
      </c>
      <c r="BQ138" s="167">
        <f t="shared" si="910"/>
        <v>3314.7629999999999</v>
      </c>
      <c r="BR138" s="329">
        <f t="shared" si="859"/>
        <v>4.8847482812027478E-2</v>
      </c>
      <c r="BS138" s="328">
        <f t="shared" ref="BS138:BU138" si="911">IF(COUNT(BS135:BS137)=0,"",SUM(BS135:BS137))</f>
        <v>77883.767103500009</v>
      </c>
      <c r="BT138" s="167">
        <f t="shared" si="911"/>
        <v>77883.767103500009</v>
      </c>
      <c r="BU138" s="167">
        <f t="shared" si="911"/>
        <v>0</v>
      </c>
      <c r="BV138" s="329">
        <f t="shared" si="861"/>
        <v>0</v>
      </c>
      <c r="BW138" s="328">
        <f t="shared" ref="BW138:BY138" si="912">IF(COUNT(BW135:BW137)=0,"",SUM(BW135:BW137))</f>
        <v>221438.19079474988</v>
      </c>
      <c r="BX138" s="167">
        <f t="shared" si="912"/>
        <v>221438.19079474988</v>
      </c>
      <c r="BY138" s="167">
        <f t="shared" si="912"/>
        <v>0</v>
      </c>
      <c r="BZ138" s="329">
        <f t="shared" si="863"/>
        <v>0</v>
      </c>
      <c r="CA138" s="330">
        <f t="shared" ref="CA138:CC138" si="913">IF(COUNT(CA135:CA137)=0,"",SUM(CA135:CA137))</f>
        <v>3709948.1793982699</v>
      </c>
      <c r="CB138" s="166">
        <f t="shared" si="913"/>
        <v>3406097.3688982804</v>
      </c>
      <c r="CC138" s="166">
        <f t="shared" si="913"/>
        <v>288719.86999999842</v>
      </c>
      <c r="CD138" s="329">
        <f t="shared" si="865"/>
        <v>7.7823154405037259E-2</v>
      </c>
    </row>
    <row r="139" spans="1:82">
      <c r="A139" s="451"/>
      <c r="B139" s="129" t="s">
        <v>21</v>
      </c>
      <c r="C139" s="170">
        <v>523292.52099995484</v>
      </c>
      <c r="D139" s="171">
        <v>505534.14399995538</v>
      </c>
      <c r="E139" s="171">
        <v>16532.479000000021</v>
      </c>
      <c r="F139" s="331">
        <f t="shared" si="840"/>
        <v>3.1593188009659032E-2</v>
      </c>
      <c r="G139" s="170">
        <v>0</v>
      </c>
      <c r="H139" s="171">
        <v>0</v>
      </c>
      <c r="I139" s="171">
        <v>0</v>
      </c>
      <c r="J139" s="331">
        <f t="shared" si="841"/>
        <v>0</v>
      </c>
      <c r="K139" s="170">
        <v>28477.5615</v>
      </c>
      <c r="L139" s="171">
        <v>28333.430499999999</v>
      </c>
      <c r="M139" s="171">
        <v>749.62099999999998</v>
      </c>
      <c r="N139" s="331">
        <f t="shared" si="842"/>
        <v>2.6323215911587091E-2</v>
      </c>
      <c r="O139" s="170">
        <v>17310.771312749999</v>
      </c>
      <c r="P139" s="171">
        <v>17310.771312749999</v>
      </c>
      <c r="Q139" s="171">
        <v>0</v>
      </c>
      <c r="R139" s="331">
        <f t="shared" si="843"/>
        <v>0</v>
      </c>
      <c r="S139" s="170">
        <v>24487.643786750006</v>
      </c>
      <c r="T139" s="171">
        <v>24487.643786750006</v>
      </c>
      <c r="U139" s="171">
        <v>0</v>
      </c>
      <c r="V139" s="331">
        <f t="shared" si="844"/>
        <v>0</v>
      </c>
      <c r="W139" s="334">
        <f t="shared" ref="W139:Y141" si="914">IF(COUNT(C139,G139,K139,O139,S139)&lt;5,"",SUM(C139,G139,K139,O139,S139))</f>
        <v>593568.49759945483</v>
      </c>
      <c r="X139" s="174">
        <f t="shared" si="914"/>
        <v>575665.98959945538</v>
      </c>
      <c r="Y139" s="174">
        <f t="shared" si="914"/>
        <v>17282.10000000002</v>
      </c>
      <c r="Z139" s="331">
        <f t="shared" si="846"/>
        <v>2.9115595032238605E-2</v>
      </c>
      <c r="AC139" s="448"/>
      <c r="AD139" s="129" t="s">
        <v>21</v>
      </c>
      <c r="AE139" s="170">
        <v>147247.82099999717</v>
      </c>
      <c r="AF139" s="171">
        <v>129488.49599999689</v>
      </c>
      <c r="AG139" s="171">
        <v>16768.665999999899</v>
      </c>
      <c r="AH139" s="331">
        <f t="shared" si="847"/>
        <v>0.11388057144832195</v>
      </c>
      <c r="AI139" s="170">
        <v>17378.139000000054</v>
      </c>
      <c r="AJ139" s="171">
        <v>16589.518000000047</v>
      </c>
      <c r="AK139" s="171">
        <v>712.40799999999979</v>
      </c>
      <c r="AL139" s="331">
        <f t="shared" si="848"/>
        <v>4.0994493138764604E-2</v>
      </c>
      <c r="AM139" s="170">
        <v>0</v>
      </c>
      <c r="AN139" s="171">
        <v>0</v>
      </c>
      <c r="AO139" s="171">
        <v>0</v>
      </c>
      <c r="AP139" s="331">
        <f t="shared" si="849"/>
        <v>0</v>
      </c>
      <c r="AQ139" s="170">
        <v>431.80187499999988</v>
      </c>
      <c r="AR139" s="171">
        <v>431.80187499999988</v>
      </c>
      <c r="AS139" s="171">
        <v>0</v>
      </c>
      <c r="AT139" s="331">
        <f t="shared" si="850"/>
        <v>0</v>
      </c>
      <c r="AU139" s="170">
        <v>19674.159872</v>
      </c>
      <c r="AV139" s="171">
        <v>19674.159872</v>
      </c>
      <c r="AW139" s="171">
        <v>0</v>
      </c>
      <c r="AX139" s="331">
        <f t="shared" si="851"/>
        <v>0</v>
      </c>
      <c r="AY139" s="334">
        <f t="shared" ref="AY139:BA141" si="915">IF(COUNT(AE139,AI139,AM139,AQ139,AU139)&lt;5,"",SUM(AE139,AI139,AM139,AQ139,AU139))</f>
        <v>184731.92174699722</v>
      </c>
      <c r="AZ139" s="174">
        <f t="shared" si="915"/>
        <v>166183.97574699693</v>
      </c>
      <c r="BA139" s="174">
        <f t="shared" si="915"/>
        <v>17481.073999999899</v>
      </c>
      <c r="BB139" s="331">
        <f t="shared" si="853"/>
        <v>9.4629416695731688E-2</v>
      </c>
      <c r="BE139" s="448"/>
      <c r="BF139" s="129" t="s">
        <v>21</v>
      </c>
      <c r="BG139" s="335">
        <f t="shared" ref="BG139:BI141" si="916">IF(COUNT(C139, AE139)&lt;2, "", C139+AE139)</f>
        <v>670540.34199995198</v>
      </c>
      <c r="BH139" s="336">
        <f t="shared" si="916"/>
        <v>635022.63999995228</v>
      </c>
      <c r="BI139" s="336">
        <f t="shared" si="916"/>
        <v>33301.144999999917</v>
      </c>
      <c r="BJ139" s="331">
        <f t="shared" si="855"/>
        <v>4.9663149126383664E-2</v>
      </c>
      <c r="BK139" s="335">
        <f t="shared" ref="BK139:BM141" si="917">IF(COUNT(G139, AI139)&lt;2, "", G139+AI139)</f>
        <v>17378.139000000054</v>
      </c>
      <c r="BL139" s="336">
        <f t="shared" si="917"/>
        <v>16589.518000000047</v>
      </c>
      <c r="BM139" s="336">
        <f t="shared" si="917"/>
        <v>712.40799999999979</v>
      </c>
      <c r="BN139" s="331">
        <f t="shared" si="857"/>
        <v>4.0994493138764604E-2</v>
      </c>
      <c r="BO139" s="335">
        <f t="shared" ref="BO139:BQ141" si="918">IF(COUNT(K139, AM139)&lt;2, "", K139+AM139)</f>
        <v>28477.5615</v>
      </c>
      <c r="BP139" s="336">
        <f t="shared" si="918"/>
        <v>28333.430499999999</v>
      </c>
      <c r="BQ139" s="336">
        <f t="shared" si="918"/>
        <v>749.62099999999998</v>
      </c>
      <c r="BR139" s="331">
        <f t="shared" si="859"/>
        <v>2.6323215911587091E-2</v>
      </c>
      <c r="BS139" s="335">
        <f t="shared" ref="BS139:BU141" si="919">IF(COUNT(O139, AQ139)&lt;2, "", O139+AQ139)</f>
        <v>17742.57318775</v>
      </c>
      <c r="BT139" s="336">
        <f t="shared" si="919"/>
        <v>17742.57318775</v>
      </c>
      <c r="BU139" s="336">
        <f t="shared" si="919"/>
        <v>0</v>
      </c>
      <c r="BV139" s="331">
        <f t="shared" si="861"/>
        <v>0</v>
      </c>
      <c r="BW139" s="335">
        <f t="shared" ref="BW139:BY141" si="920">IF(COUNT(S139, AU139)&lt;2, "", S139+AU139)</f>
        <v>44161.80365875001</v>
      </c>
      <c r="BX139" s="336">
        <f t="shared" si="920"/>
        <v>44161.80365875001</v>
      </c>
      <c r="BY139" s="336">
        <f t="shared" si="920"/>
        <v>0</v>
      </c>
      <c r="BZ139" s="331">
        <f t="shared" si="863"/>
        <v>0</v>
      </c>
      <c r="CA139" s="334">
        <f t="shared" ref="CA139:CC141" si="921">IF(COUNT(BG139,BK139,BO139,BS139,BW139)&lt;5,"",SUM(BG139,BK139,BO139,BS139,BW139))</f>
        <v>778300.41934645199</v>
      </c>
      <c r="CB139" s="174">
        <f t="shared" si="921"/>
        <v>741849.96534645231</v>
      </c>
      <c r="CC139" s="174">
        <f t="shared" si="921"/>
        <v>34763.173999999919</v>
      </c>
      <c r="CD139" s="331">
        <f t="shared" si="865"/>
        <v>4.4665495656794021E-2</v>
      </c>
    </row>
    <row r="140" spans="1:82">
      <c r="A140" s="451"/>
      <c r="B140" s="130" t="s">
        <v>22</v>
      </c>
      <c r="C140" s="149">
        <v>514672.88799996488</v>
      </c>
      <c r="D140" s="150">
        <v>494482.68999997189</v>
      </c>
      <c r="E140" s="150">
        <v>18205.021000000317</v>
      </c>
      <c r="F140" s="316">
        <f t="shared" si="840"/>
        <v>3.5372022549595733E-2</v>
      </c>
      <c r="G140" s="149">
        <v>0</v>
      </c>
      <c r="H140" s="150">
        <v>0</v>
      </c>
      <c r="I140" s="150">
        <v>0</v>
      </c>
      <c r="J140" s="316">
        <f t="shared" si="841"/>
        <v>0</v>
      </c>
      <c r="K140" s="149">
        <v>26937.062999999998</v>
      </c>
      <c r="L140" s="150">
        <v>26884.569</v>
      </c>
      <c r="M140" s="150">
        <v>596.62699999999995</v>
      </c>
      <c r="N140" s="316">
        <f t="shared" si="842"/>
        <v>2.2148925441500433E-2</v>
      </c>
      <c r="O140" s="149">
        <v>5869.5130497500004</v>
      </c>
      <c r="P140" s="150">
        <v>5869.5130497500004</v>
      </c>
      <c r="Q140" s="150">
        <v>0</v>
      </c>
      <c r="R140" s="316">
        <f t="shared" si="843"/>
        <v>0</v>
      </c>
      <c r="S140" s="149">
        <v>45635.122265249986</v>
      </c>
      <c r="T140" s="150">
        <v>45635.122265249986</v>
      </c>
      <c r="U140" s="150">
        <v>0</v>
      </c>
      <c r="V140" s="316">
        <f t="shared" si="844"/>
        <v>0</v>
      </c>
      <c r="W140" s="319">
        <f t="shared" si="914"/>
        <v>593114.58631496481</v>
      </c>
      <c r="X140" s="153">
        <f t="shared" si="914"/>
        <v>572871.89431497187</v>
      </c>
      <c r="Y140" s="153">
        <f t="shared" si="914"/>
        <v>18801.648000000318</v>
      </c>
      <c r="Z140" s="316">
        <f t="shared" si="846"/>
        <v>3.1699857723640569E-2</v>
      </c>
      <c r="AC140" s="448"/>
      <c r="AD140" s="130" t="s">
        <v>22</v>
      </c>
      <c r="AE140" s="149">
        <v>134703.91399999679</v>
      </c>
      <c r="AF140" s="150">
        <v>122035.4849999983</v>
      </c>
      <c r="AG140" s="150">
        <v>11978.09600000006</v>
      </c>
      <c r="AH140" s="316">
        <f t="shared" si="847"/>
        <v>8.89216626623065E-2</v>
      </c>
      <c r="AI140" s="149">
        <v>18810.509000000064</v>
      </c>
      <c r="AJ140" s="150">
        <v>17961.570000000069</v>
      </c>
      <c r="AK140" s="150">
        <v>783.74100000000055</v>
      </c>
      <c r="AL140" s="316">
        <f t="shared" si="848"/>
        <v>4.1665060738122393E-2</v>
      </c>
      <c r="AM140" s="149">
        <v>0</v>
      </c>
      <c r="AN140" s="150">
        <v>0</v>
      </c>
      <c r="AO140" s="150">
        <v>0</v>
      </c>
      <c r="AP140" s="316">
        <f t="shared" si="849"/>
        <v>0</v>
      </c>
      <c r="AQ140" s="149">
        <v>162.34667099999965</v>
      </c>
      <c r="AR140" s="150">
        <v>162.34667099999965</v>
      </c>
      <c r="AS140" s="150">
        <v>0</v>
      </c>
      <c r="AT140" s="316">
        <f t="shared" si="850"/>
        <v>0</v>
      </c>
      <c r="AU140" s="149">
        <v>19141.374641999999</v>
      </c>
      <c r="AV140" s="150">
        <v>19141.374641999999</v>
      </c>
      <c r="AW140" s="150">
        <v>0</v>
      </c>
      <c r="AX140" s="316">
        <f t="shared" si="851"/>
        <v>0</v>
      </c>
      <c r="AY140" s="319">
        <f t="shared" si="915"/>
        <v>172818.14431299688</v>
      </c>
      <c r="AZ140" s="153">
        <f t="shared" si="915"/>
        <v>159300.77631299838</v>
      </c>
      <c r="BA140" s="153">
        <f t="shared" si="915"/>
        <v>12761.83700000006</v>
      </c>
      <c r="BB140" s="316">
        <f t="shared" si="853"/>
        <v>7.3845469471577344E-2</v>
      </c>
      <c r="BE140" s="448"/>
      <c r="BF140" s="130" t="s">
        <v>22</v>
      </c>
      <c r="BG140" s="320">
        <f t="shared" si="916"/>
        <v>649376.80199996172</v>
      </c>
      <c r="BH140" s="321">
        <f t="shared" si="916"/>
        <v>616518.17499997024</v>
      </c>
      <c r="BI140" s="321">
        <f t="shared" si="916"/>
        <v>30183.117000000377</v>
      </c>
      <c r="BJ140" s="316">
        <f t="shared" si="855"/>
        <v>4.6480128189122095E-2</v>
      </c>
      <c r="BK140" s="320">
        <f t="shared" si="917"/>
        <v>18810.509000000064</v>
      </c>
      <c r="BL140" s="321">
        <f t="shared" si="917"/>
        <v>17961.570000000069</v>
      </c>
      <c r="BM140" s="321">
        <f t="shared" si="917"/>
        <v>783.74100000000055</v>
      </c>
      <c r="BN140" s="316">
        <f t="shared" si="857"/>
        <v>4.1665060738122393E-2</v>
      </c>
      <c r="BO140" s="320">
        <f t="shared" si="918"/>
        <v>26937.062999999998</v>
      </c>
      <c r="BP140" s="321">
        <f t="shared" si="918"/>
        <v>26884.569</v>
      </c>
      <c r="BQ140" s="321">
        <f t="shared" si="918"/>
        <v>596.62699999999995</v>
      </c>
      <c r="BR140" s="316">
        <f t="shared" si="859"/>
        <v>2.2148925441500433E-2</v>
      </c>
      <c r="BS140" s="320">
        <f t="shared" si="919"/>
        <v>6031.8597207499997</v>
      </c>
      <c r="BT140" s="321">
        <f t="shared" si="919"/>
        <v>6031.8597207499997</v>
      </c>
      <c r="BU140" s="321">
        <f t="shared" si="919"/>
        <v>0</v>
      </c>
      <c r="BV140" s="316">
        <f t="shared" si="861"/>
        <v>0</v>
      </c>
      <c r="BW140" s="320">
        <f t="shared" si="920"/>
        <v>64776.496907249981</v>
      </c>
      <c r="BX140" s="321">
        <f t="shared" si="920"/>
        <v>64776.496907249981</v>
      </c>
      <c r="BY140" s="321">
        <f t="shared" si="920"/>
        <v>0</v>
      </c>
      <c r="BZ140" s="316">
        <f t="shared" si="863"/>
        <v>0</v>
      </c>
      <c r="CA140" s="319">
        <f t="shared" si="921"/>
        <v>765932.73062796181</v>
      </c>
      <c r="CB140" s="153">
        <f t="shared" si="921"/>
        <v>732172.67062797036</v>
      </c>
      <c r="CC140" s="153">
        <f t="shared" si="921"/>
        <v>31563.485000000379</v>
      </c>
      <c r="CD140" s="316">
        <f t="shared" si="865"/>
        <v>4.1209212947620824E-2</v>
      </c>
    </row>
    <row r="141" spans="1:82">
      <c r="A141" s="451"/>
      <c r="B141" s="131" t="s">
        <v>23</v>
      </c>
      <c r="C141" s="156">
        <v>682706.99699997413</v>
      </c>
      <c r="D141" s="157">
        <v>632033.785999969</v>
      </c>
      <c r="E141" s="157">
        <v>47988.226000000184</v>
      </c>
      <c r="F141" s="322">
        <f t="shared" si="840"/>
        <v>7.0291100297602493E-2</v>
      </c>
      <c r="G141" s="156">
        <v>0</v>
      </c>
      <c r="H141" s="157">
        <v>0</v>
      </c>
      <c r="I141" s="157">
        <v>0</v>
      </c>
      <c r="J141" s="322">
        <f t="shared" si="841"/>
        <v>0</v>
      </c>
      <c r="K141" s="156">
        <v>28090.857</v>
      </c>
      <c r="L141" s="157">
        <v>27135.842499999999</v>
      </c>
      <c r="M141" s="157">
        <v>663.78099999999995</v>
      </c>
      <c r="N141" s="322">
        <f t="shared" si="842"/>
        <v>2.3629788154914604E-2</v>
      </c>
      <c r="O141" s="156">
        <v>23852.502147249994</v>
      </c>
      <c r="P141" s="157">
        <v>23852.502147249994</v>
      </c>
      <c r="Q141" s="157">
        <v>0</v>
      </c>
      <c r="R141" s="322">
        <f t="shared" si="843"/>
        <v>0</v>
      </c>
      <c r="S141" s="156">
        <v>57639.753510999981</v>
      </c>
      <c r="T141" s="157">
        <v>57639.753510999981</v>
      </c>
      <c r="U141" s="157">
        <v>0</v>
      </c>
      <c r="V141" s="322">
        <f t="shared" si="844"/>
        <v>0</v>
      </c>
      <c r="W141" s="325">
        <f t="shared" si="914"/>
        <v>792290.10965822404</v>
      </c>
      <c r="X141" s="160">
        <f t="shared" si="914"/>
        <v>740661.88415821898</v>
      </c>
      <c r="Y141" s="160">
        <f t="shared" si="914"/>
        <v>48652.007000000187</v>
      </c>
      <c r="Z141" s="322">
        <f t="shared" si="846"/>
        <v>6.1406808449227718E-2</v>
      </c>
      <c r="AC141" s="448"/>
      <c r="AD141" s="131" t="s">
        <v>23</v>
      </c>
      <c r="AE141" s="156">
        <v>162355.00599999941</v>
      </c>
      <c r="AF141" s="157">
        <v>148582.2849999984</v>
      </c>
      <c r="AG141" s="157">
        <v>13083.376000000029</v>
      </c>
      <c r="AH141" s="322">
        <f t="shared" si="847"/>
        <v>8.0584986704999265E-2</v>
      </c>
      <c r="AI141" s="156">
        <v>11908.268000000096</v>
      </c>
      <c r="AJ141" s="157">
        <v>11568.420000000111</v>
      </c>
      <c r="AK141" s="157">
        <v>296.66999999999973</v>
      </c>
      <c r="AL141" s="322">
        <f t="shared" si="848"/>
        <v>2.4912942839378265E-2</v>
      </c>
      <c r="AM141" s="156">
        <v>0</v>
      </c>
      <c r="AN141" s="157">
        <v>0</v>
      </c>
      <c r="AO141" s="157">
        <v>0</v>
      </c>
      <c r="AP141" s="322">
        <f t="shared" si="849"/>
        <v>0</v>
      </c>
      <c r="AQ141" s="156">
        <v>508.37192000000084</v>
      </c>
      <c r="AR141" s="157">
        <v>508.37192000000084</v>
      </c>
      <c r="AS141" s="157">
        <v>0</v>
      </c>
      <c r="AT141" s="322">
        <f t="shared" si="850"/>
        <v>0</v>
      </c>
      <c r="AU141" s="156">
        <v>19432.666598999964</v>
      </c>
      <c r="AV141" s="157">
        <v>19432.666598999964</v>
      </c>
      <c r="AW141" s="157">
        <v>0</v>
      </c>
      <c r="AX141" s="322">
        <f t="shared" si="851"/>
        <v>0</v>
      </c>
      <c r="AY141" s="325">
        <f t="shared" si="915"/>
        <v>194204.31251899948</v>
      </c>
      <c r="AZ141" s="160">
        <f t="shared" si="915"/>
        <v>180091.74351899847</v>
      </c>
      <c r="BA141" s="160">
        <f t="shared" si="915"/>
        <v>13380.046000000029</v>
      </c>
      <c r="BB141" s="322">
        <f t="shared" si="853"/>
        <v>6.8896750161977105E-2</v>
      </c>
      <c r="BE141" s="448"/>
      <c r="BF141" s="131" t="s">
        <v>23</v>
      </c>
      <c r="BG141" s="326">
        <f t="shared" si="916"/>
        <v>845062.00299997348</v>
      </c>
      <c r="BH141" s="327">
        <f t="shared" si="916"/>
        <v>780616.0709999674</v>
      </c>
      <c r="BI141" s="327">
        <f t="shared" si="916"/>
        <v>61071.602000000217</v>
      </c>
      <c r="BJ141" s="322">
        <f t="shared" si="855"/>
        <v>7.2268782388979491E-2</v>
      </c>
      <c r="BK141" s="326">
        <f t="shared" si="917"/>
        <v>11908.268000000096</v>
      </c>
      <c r="BL141" s="327">
        <f t="shared" si="917"/>
        <v>11568.420000000111</v>
      </c>
      <c r="BM141" s="327">
        <f t="shared" si="917"/>
        <v>296.66999999999973</v>
      </c>
      <c r="BN141" s="322">
        <f t="shared" si="857"/>
        <v>2.4912942839378265E-2</v>
      </c>
      <c r="BO141" s="326">
        <f t="shared" si="918"/>
        <v>28090.857</v>
      </c>
      <c r="BP141" s="327">
        <f t="shared" si="918"/>
        <v>27135.842499999999</v>
      </c>
      <c r="BQ141" s="327">
        <f t="shared" si="918"/>
        <v>663.78099999999995</v>
      </c>
      <c r="BR141" s="322">
        <f t="shared" si="859"/>
        <v>2.3629788154914604E-2</v>
      </c>
      <c r="BS141" s="326">
        <f t="shared" si="919"/>
        <v>24360.874067249995</v>
      </c>
      <c r="BT141" s="327">
        <f t="shared" si="919"/>
        <v>24360.874067249995</v>
      </c>
      <c r="BU141" s="327">
        <f t="shared" si="919"/>
        <v>0</v>
      </c>
      <c r="BV141" s="322">
        <f t="shared" si="861"/>
        <v>0</v>
      </c>
      <c r="BW141" s="326">
        <f t="shared" si="920"/>
        <v>77072.420109999948</v>
      </c>
      <c r="BX141" s="327">
        <f t="shared" si="920"/>
        <v>77072.420109999948</v>
      </c>
      <c r="BY141" s="327">
        <f t="shared" si="920"/>
        <v>0</v>
      </c>
      <c r="BZ141" s="322">
        <f t="shared" si="863"/>
        <v>0</v>
      </c>
      <c r="CA141" s="325">
        <f t="shared" si="921"/>
        <v>986494.42217722337</v>
      </c>
      <c r="CB141" s="160">
        <f t="shared" si="921"/>
        <v>920753.62767721748</v>
      </c>
      <c r="CC141" s="160">
        <f t="shared" si="921"/>
        <v>62032.053000000218</v>
      </c>
      <c r="CD141" s="322">
        <f t="shared" si="865"/>
        <v>6.2881301308418527E-2</v>
      </c>
    </row>
    <row r="142" spans="1:82">
      <c r="A142" s="451"/>
      <c r="B142" s="132" t="s">
        <v>24</v>
      </c>
      <c r="C142" s="328">
        <f t="shared" ref="C142:E142" si="922">IF(COUNT(C139:C141)=0,"",SUM(C139:C141))</f>
        <v>1720672.4059998938</v>
      </c>
      <c r="D142" s="167">
        <f t="shared" si="922"/>
        <v>1632050.6199998963</v>
      </c>
      <c r="E142" s="167">
        <f t="shared" si="922"/>
        <v>82725.726000000519</v>
      </c>
      <c r="F142" s="329">
        <f t="shared" si="840"/>
        <v>4.8077557187260214E-2</v>
      </c>
      <c r="G142" s="328">
        <f t="shared" ref="G142:I142" si="923">IF(COUNT(G139:G141)=0,"",SUM(G139:G141))</f>
        <v>0</v>
      </c>
      <c r="H142" s="167">
        <f t="shared" si="923"/>
        <v>0</v>
      </c>
      <c r="I142" s="167">
        <f t="shared" si="923"/>
        <v>0</v>
      </c>
      <c r="J142" s="329">
        <f t="shared" si="841"/>
        <v>0</v>
      </c>
      <c r="K142" s="328">
        <f t="shared" ref="K142:M142" si="924">IF(COUNT(K139:K141)=0,"",SUM(K139:K141))</f>
        <v>83505.481499999994</v>
      </c>
      <c r="L142" s="167">
        <f t="shared" si="924"/>
        <v>82353.842000000004</v>
      </c>
      <c r="M142" s="167">
        <f t="shared" si="924"/>
        <v>2010.029</v>
      </c>
      <c r="N142" s="329">
        <f t="shared" si="842"/>
        <v>2.407062343566033E-2</v>
      </c>
      <c r="O142" s="328">
        <f t="shared" ref="O142:P142" si="925">IF(COUNT(O139:O141)=0,"",SUM(O139:O141))</f>
        <v>47032.786509749989</v>
      </c>
      <c r="P142" s="167">
        <f t="shared" si="925"/>
        <v>47032.786509749989</v>
      </c>
      <c r="Q142" s="167">
        <f t="shared" ref="Q142" si="926">IF(COUNT(Q139:Q141)=0,"",SUM(Q139:Q141))</f>
        <v>0</v>
      </c>
      <c r="R142" s="329">
        <f t="shared" si="843"/>
        <v>0</v>
      </c>
      <c r="S142" s="328">
        <f t="shared" ref="S142:T142" si="927">IF(COUNT(S139:S141)=0,"",SUM(S139:S141))</f>
        <v>127762.51956299998</v>
      </c>
      <c r="T142" s="167">
        <f t="shared" si="927"/>
        <v>127762.51956299998</v>
      </c>
      <c r="U142" s="167">
        <f t="shared" ref="U142" si="928">IF(COUNT(U139:U141)=0,"",SUM(U139:U141))</f>
        <v>0</v>
      </c>
      <c r="V142" s="329">
        <f t="shared" si="844"/>
        <v>0</v>
      </c>
      <c r="W142" s="330">
        <f t="shared" ref="W142:Y142" si="929">IF(COUNT(W139:W141)=0,"",SUM(W139:W141))</f>
        <v>1978973.1935726437</v>
      </c>
      <c r="X142" s="166">
        <f t="shared" si="929"/>
        <v>1889199.7680726463</v>
      </c>
      <c r="Y142" s="166">
        <f t="shared" si="929"/>
        <v>84735.755000000529</v>
      </c>
      <c r="Z142" s="329">
        <f t="shared" si="846"/>
        <v>4.2818040828045238E-2</v>
      </c>
      <c r="AC142" s="448"/>
      <c r="AD142" s="132" t="s">
        <v>24</v>
      </c>
      <c r="AE142" s="328">
        <f t="shared" ref="AE142:AG142" si="930">IF(COUNT(AE139:AE141)=0,"",SUM(AE139:AE141))</f>
        <v>444306.74099999334</v>
      </c>
      <c r="AF142" s="167">
        <f t="shared" si="930"/>
        <v>400106.2659999936</v>
      </c>
      <c r="AG142" s="167">
        <f t="shared" si="930"/>
        <v>41830.137999999992</v>
      </c>
      <c r="AH142" s="329">
        <f t="shared" si="847"/>
        <v>9.4146980317817458E-2</v>
      </c>
      <c r="AI142" s="328">
        <f t="shared" ref="AI142:AK142" si="931">IF(COUNT(AI139:AI141)=0,"",SUM(AI139:AI141))</f>
        <v>48096.916000000216</v>
      </c>
      <c r="AJ142" s="167">
        <f t="shared" si="931"/>
        <v>46119.508000000234</v>
      </c>
      <c r="AK142" s="167">
        <f t="shared" si="931"/>
        <v>1792.819</v>
      </c>
      <c r="AL142" s="329">
        <f t="shared" si="848"/>
        <v>3.7275134231059472E-2</v>
      </c>
      <c r="AM142" s="328">
        <f t="shared" ref="AM142:AO142" si="932">IF(COUNT(AM139:AM141)=0,"",SUM(AM139:AM141))</f>
        <v>0</v>
      </c>
      <c r="AN142" s="167">
        <f t="shared" si="932"/>
        <v>0</v>
      </c>
      <c r="AO142" s="167">
        <f t="shared" si="932"/>
        <v>0</v>
      </c>
      <c r="AP142" s="329">
        <f t="shared" si="849"/>
        <v>0</v>
      </c>
      <c r="AQ142" s="328">
        <f t="shared" ref="AQ142:AS142" si="933">IF(COUNT(AQ139:AQ141)=0,"",SUM(AQ139:AQ141))</f>
        <v>1102.5204660000004</v>
      </c>
      <c r="AR142" s="167">
        <f t="shared" si="933"/>
        <v>1102.5204660000004</v>
      </c>
      <c r="AS142" s="167">
        <f t="shared" si="933"/>
        <v>0</v>
      </c>
      <c r="AT142" s="329">
        <f t="shared" si="850"/>
        <v>0</v>
      </c>
      <c r="AU142" s="328">
        <f t="shared" ref="AU142:AW142" si="934">IF(COUNT(AU139:AU141)=0,"",SUM(AU139:AU141))</f>
        <v>58248.201112999959</v>
      </c>
      <c r="AV142" s="167">
        <f t="shared" si="934"/>
        <v>58248.201112999959</v>
      </c>
      <c r="AW142" s="167">
        <f t="shared" si="934"/>
        <v>0</v>
      </c>
      <c r="AX142" s="329">
        <f t="shared" si="851"/>
        <v>0</v>
      </c>
      <c r="AY142" s="330">
        <f t="shared" ref="AY142:BA142" si="935">IF(COUNT(AY139:AY141)=0,"",SUM(AY139:AY141))</f>
        <v>551754.37857899361</v>
      </c>
      <c r="AZ142" s="166">
        <f t="shared" si="935"/>
        <v>505576.49557899381</v>
      </c>
      <c r="BA142" s="166">
        <f t="shared" si="935"/>
        <v>43622.956999999988</v>
      </c>
      <c r="BB142" s="329">
        <f t="shared" si="853"/>
        <v>7.9062276066295997E-2</v>
      </c>
      <c r="BE142" s="448"/>
      <c r="BF142" s="132" t="s">
        <v>24</v>
      </c>
      <c r="BG142" s="328">
        <f t="shared" ref="BG142:BI142" si="936">IF(COUNT(BG139:BG141)=0,"",SUM(BG139:BG141))</f>
        <v>2164979.1469998872</v>
      </c>
      <c r="BH142" s="167">
        <f t="shared" si="936"/>
        <v>2032156.88599989</v>
      </c>
      <c r="BI142" s="167">
        <f t="shared" si="936"/>
        <v>124555.86400000051</v>
      </c>
      <c r="BJ142" s="329">
        <f t="shared" si="855"/>
        <v>5.7532131047360616E-2</v>
      </c>
      <c r="BK142" s="328">
        <f t="shared" ref="BK142:BM142" si="937">IF(COUNT(BK139:BK141)=0,"",SUM(BK139:BK141))</f>
        <v>48096.916000000216</v>
      </c>
      <c r="BL142" s="167">
        <f t="shared" si="937"/>
        <v>46119.508000000234</v>
      </c>
      <c r="BM142" s="167">
        <f t="shared" si="937"/>
        <v>1792.819</v>
      </c>
      <c r="BN142" s="329">
        <f t="shared" si="857"/>
        <v>3.7275134231059472E-2</v>
      </c>
      <c r="BO142" s="328">
        <f t="shared" ref="BO142:BQ142" si="938">IF(COUNT(BO139:BO141)=0,"",SUM(BO139:BO141))</f>
        <v>83505.481499999994</v>
      </c>
      <c r="BP142" s="167">
        <f t="shared" si="938"/>
        <v>82353.842000000004</v>
      </c>
      <c r="BQ142" s="167">
        <f t="shared" si="938"/>
        <v>2010.029</v>
      </c>
      <c r="BR142" s="329">
        <f t="shared" si="859"/>
        <v>2.407062343566033E-2</v>
      </c>
      <c r="BS142" s="328">
        <f t="shared" ref="BS142:BU142" si="939">IF(COUNT(BS139:BS141)=0,"",SUM(BS139:BS141))</f>
        <v>48135.306975749991</v>
      </c>
      <c r="BT142" s="167">
        <f t="shared" si="939"/>
        <v>48135.306975749991</v>
      </c>
      <c r="BU142" s="167">
        <f t="shared" si="939"/>
        <v>0</v>
      </c>
      <c r="BV142" s="329">
        <f t="shared" si="861"/>
        <v>0</v>
      </c>
      <c r="BW142" s="328">
        <f t="shared" ref="BW142:BY142" si="940">IF(COUNT(BW139:BW141)=0,"",SUM(BW139:BW141))</f>
        <v>186010.72067599994</v>
      </c>
      <c r="BX142" s="167">
        <f t="shared" si="940"/>
        <v>186010.72067599994</v>
      </c>
      <c r="BY142" s="167">
        <f t="shared" si="940"/>
        <v>0</v>
      </c>
      <c r="BZ142" s="329">
        <f t="shared" si="863"/>
        <v>0</v>
      </c>
      <c r="CA142" s="330">
        <f t="shared" ref="CA142:CC142" si="941">IF(COUNT(CA139:CA141)=0,"",SUM(CA139:CA141))</f>
        <v>2530727.5721516372</v>
      </c>
      <c r="CB142" s="166">
        <f t="shared" si="941"/>
        <v>2394776.2636516402</v>
      </c>
      <c r="CC142" s="166">
        <f t="shared" si="941"/>
        <v>128358.71200000052</v>
      </c>
      <c r="CD142" s="329">
        <f t="shared" si="865"/>
        <v>5.0720082798508932E-2</v>
      </c>
    </row>
    <row r="143" spans="1:82">
      <c r="A143" s="451"/>
      <c r="B143" s="129" t="s">
        <v>25</v>
      </c>
      <c r="C143" s="170">
        <v>1399193.7770000056</v>
      </c>
      <c r="D143" s="171">
        <v>1226830.8050000069</v>
      </c>
      <c r="E143" s="171">
        <v>165210.32900000078</v>
      </c>
      <c r="F143" s="331">
        <f t="shared" si="840"/>
        <v>0.11807537434466457</v>
      </c>
      <c r="G143" s="170">
        <v>0</v>
      </c>
      <c r="H143" s="171">
        <v>0</v>
      </c>
      <c r="I143" s="171">
        <v>0</v>
      </c>
      <c r="J143" s="331">
        <f t="shared" si="841"/>
        <v>0</v>
      </c>
      <c r="K143" s="170">
        <v>25317.3505</v>
      </c>
      <c r="L143" s="171">
        <v>22522.851999999999</v>
      </c>
      <c r="M143" s="171">
        <v>2654.5450000000001</v>
      </c>
      <c r="N143" s="331">
        <f t="shared" si="842"/>
        <v>0.10485082157392418</v>
      </c>
      <c r="O143" s="170">
        <v>93350.404223000005</v>
      </c>
      <c r="P143" s="171">
        <v>93350.404223000005</v>
      </c>
      <c r="Q143" s="171">
        <v>0</v>
      </c>
      <c r="R143" s="331">
        <f t="shared" si="843"/>
        <v>0</v>
      </c>
      <c r="S143" s="170">
        <v>46926.586846750011</v>
      </c>
      <c r="T143" s="171">
        <v>46926.586846750011</v>
      </c>
      <c r="U143" s="171">
        <v>0</v>
      </c>
      <c r="V143" s="331">
        <f t="shared" si="844"/>
        <v>0</v>
      </c>
      <c r="W143" s="334">
        <f t="shared" ref="W143:Y145" si="942">IF(COUNT(C143,G143,K143,O143,S143)&lt;5,"",SUM(C143,G143,K143,O143,S143))</f>
        <v>1564788.1185697555</v>
      </c>
      <c r="X143" s="174">
        <f t="shared" si="942"/>
        <v>1389630.6480697568</v>
      </c>
      <c r="Y143" s="174">
        <f t="shared" si="942"/>
        <v>167864.8740000008</v>
      </c>
      <c r="Z143" s="331">
        <f t="shared" si="846"/>
        <v>0.10727642420587416</v>
      </c>
      <c r="AC143" s="448"/>
      <c r="AD143" s="129" t="s">
        <v>25</v>
      </c>
      <c r="AE143" s="170">
        <v>351010.2369999963</v>
      </c>
      <c r="AF143" s="171">
        <v>299321.35399999731</v>
      </c>
      <c r="AG143" s="171">
        <v>48488.690999999635</v>
      </c>
      <c r="AH143" s="331">
        <f t="shared" si="847"/>
        <v>0.13814038990549482</v>
      </c>
      <c r="AI143" s="170">
        <v>7407.763999999991</v>
      </c>
      <c r="AJ143" s="171">
        <v>6780.6240000000016</v>
      </c>
      <c r="AK143" s="171">
        <v>600.5679999999993</v>
      </c>
      <c r="AL143" s="331">
        <f t="shared" si="848"/>
        <v>8.1072777156507694E-2</v>
      </c>
      <c r="AM143" s="170">
        <v>0</v>
      </c>
      <c r="AN143" s="171">
        <v>0</v>
      </c>
      <c r="AO143" s="171">
        <v>0</v>
      </c>
      <c r="AP143" s="331">
        <f t="shared" si="849"/>
        <v>0</v>
      </c>
      <c r="AQ143" s="170">
        <v>1539.4014995000023</v>
      </c>
      <c r="AR143" s="171">
        <v>1539.4014995000023</v>
      </c>
      <c r="AS143" s="171">
        <v>0</v>
      </c>
      <c r="AT143" s="331">
        <f t="shared" si="850"/>
        <v>0</v>
      </c>
      <c r="AU143" s="170">
        <v>21678.139917999997</v>
      </c>
      <c r="AV143" s="171">
        <v>21678.139917999997</v>
      </c>
      <c r="AW143" s="171">
        <v>0</v>
      </c>
      <c r="AX143" s="331">
        <f t="shared" si="851"/>
        <v>0</v>
      </c>
      <c r="AY143" s="334">
        <f t="shared" ref="AY143:BA145" si="943">IF(COUNT(AE143,AI143,AM143,AQ143,AU143)&lt;5,"",SUM(AE143,AI143,AM143,AQ143,AU143))</f>
        <v>381635.54241749621</v>
      </c>
      <c r="AZ143" s="174">
        <f t="shared" si="943"/>
        <v>329319.51941749727</v>
      </c>
      <c r="BA143" s="174">
        <f t="shared" si="943"/>
        <v>49089.258999999634</v>
      </c>
      <c r="BB143" s="331">
        <f t="shared" si="853"/>
        <v>0.12862863529177707</v>
      </c>
      <c r="BE143" s="448"/>
      <c r="BF143" s="129" t="s">
        <v>25</v>
      </c>
      <c r="BG143" s="335">
        <f t="shared" ref="BG143:BI145" si="944">IF(COUNT(C143, AE143)&lt;2, "", C143+AE143)</f>
        <v>1750204.0140000018</v>
      </c>
      <c r="BH143" s="336">
        <f t="shared" si="944"/>
        <v>1526152.1590000042</v>
      </c>
      <c r="BI143" s="336">
        <f t="shared" si="944"/>
        <v>213699.02000000043</v>
      </c>
      <c r="BJ143" s="331">
        <f t="shared" si="855"/>
        <v>0.1220994914253466</v>
      </c>
      <c r="BK143" s="335">
        <f t="shared" ref="BK143:BM145" si="945">IF(COUNT(G143, AI143)&lt;2, "", G143+AI143)</f>
        <v>7407.763999999991</v>
      </c>
      <c r="BL143" s="336">
        <f t="shared" si="945"/>
        <v>6780.6240000000016</v>
      </c>
      <c r="BM143" s="336">
        <f t="shared" si="945"/>
        <v>600.5679999999993</v>
      </c>
      <c r="BN143" s="331">
        <f t="shared" si="857"/>
        <v>8.1072777156507694E-2</v>
      </c>
      <c r="BO143" s="335">
        <f t="shared" ref="BO143:BQ145" si="946">IF(COUNT(K143, AM143)&lt;2, "", K143+AM143)</f>
        <v>25317.3505</v>
      </c>
      <c r="BP143" s="336">
        <f t="shared" si="946"/>
        <v>22522.851999999999</v>
      </c>
      <c r="BQ143" s="336">
        <f t="shared" si="946"/>
        <v>2654.5450000000001</v>
      </c>
      <c r="BR143" s="331">
        <f t="shared" si="859"/>
        <v>0.10485082157392418</v>
      </c>
      <c r="BS143" s="335">
        <f t="shared" ref="BS143:BU145" si="947">IF(COUNT(O143, AQ143)&lt;2, "", O143+AQ143)</f>
        <v>94889.805722500008</v>
      </c>
      <c r="BT143" s="336">
        <f t="shared" si="947"/>
        <v>94889.805722500008</v>
      </c>
      <c r="BU143" s="336">
        <f t="shared" si="947"/>
        <v>0</v>
      </c>
      <c r="BV143" s="331">
        <f t="shared" si="861"/>
        <v>0</v>
      </c>
      <c r="BW143" s="335">
        <f t="shared" ref="BW143:BY145" si="948">IF(COUNT(S143, AU143)&lt;2, "", S143+AU143)</f>
        <v>68604.726764750012</v>
      </c>
      <c r="BX143" s="336">
        <f t="shared" si="948"/>
        <v>68604.726764750012</v>
      </c>
      <c r="BY143" s="336">
        <f t="shared" si="948"/>
        <v>0</v>
      </c>
      <c r="BZ143" s="331">
        <f t="shared" si="863"/>
        <v>0</v>
      </c>
      <c r="CA143" s="334">
        <f t="shared" ref="CA143:CC145" si="949">IF(COUNT(BG143,BK143,BO143,BS143,BW143)&lt;5,"",SUM(BG143,BK143,BO143,BS143,BW143))</f>
        <v>1946423.6609872517</v>
      </c>
      <c r="CB143" s="174">
        <f t="shared" si="949"/>
        <v>1718950.1674872541</v>
      </c>
      <c r="CC143" s="174">
        <f t="shared" si="949"/>
        <v>216954.13300000044</v>
      </c>
      <c r="CD143" s="331">
        <f t="shared" si="865"/>
        <v>0.11146295503310849</v>
      </c>
    </row>
    <row r="144" spans="1:82">
      <c r="A144" s="451"/>
      <c r="B144" s="130" t="s">
        <v>26</v>
      </c>
      <c r="C144" s="149">
        <v>1448555.7520000318</v>
      </c>
      <c r="D144" s="150">
        <v>1307303.4670000128</v>
      </c>
      <c r="E144" s="150">
        <v>134420.79399999883</v>
      </c>
      <c r="F144" s="316">
        <f t="shared" si="840"/>
        <v>9.2796424172423495E-2</v>
      </c>
      <c r="G144" s="149">
        <v>0</v>
      </c>
      <c r="H144" s="150">
        <v>0</v>
      </c>
      <c r="I144" s="150">
        <v>0</v>
      </c>
      <c r="J144" s="316">
        <f t="shared" si="841"/>
        <v>0</v>
      </c>
      <c r="K144" s="149">
        <v>26473.790499999999</v>
      </c>
      <c r="L144" s="150">
        <v>24449.825000000001</v>
      </c>
      <c r="M144" s="150">
        <v>1861.5070000000001</v>
      </c>
      <c r="N144" s="316">
        <f t="shared" si="842"/>
        <v>7.0315091448653722E-2</v>
      </c>
      <c r="O144" s="149">
        <v>120648.36557549999</v>
      </c>
      <c r="P144" s="150">
        <v>120648.36557549999</v>
      </c>
      <c r="Q144" s="150">
        <v>0</v>
      </c>
      <c r="R144" s="316">
        <f t="shared" si="843"/>
        <v>0</v>
      </c>
      <c r="S144" s="149">
        <v>49595.809349499999</v>
      </c>
      <c r="T144" s="150">
        <v>49595.809349499999</v>
      </c>
      <c r="U144" s="150">
        <v>0</v>
      </c>
      <c r="V144" s="316">
        <f t="shared" si="844"/>
        <v>0</v>
      </c>
      <c r="W144" s="319">
        <f t="shared" si="942"/>
        <v>1645273.7174250318</v>
      </c>
      <c r="X144" s="153">
        <f t="shared" si="942"/>
        <v>1501997.4669250129</v>
      </c>
      <c r="Y144" s="153">
        <f t="shared" si="942"/>
        <v>136282.30099999884</v>
      </c>
      <c r="Z144" s="316">
        <f t="shared" si="846"/>
        <v>8.2832600774350271E-2</v>
      </c>
      <c r="AC144" s="448"/>
      <c r="AD144" s="130" t="s">
        <v>26</v>
      </c>
      <c r="AE144" s="149">
        <v>350279.77999999549</v>
      </c>
      <c r="AF144" s="150">
        <v>308053.39899999899</v>
      </c>
      <c r="AG144" s="150">
        <v>39459.027000000126</v>
      </c>
      <c r="AH144" s="316">
        <f t="shared" si="847"/>
        <v>0.11265002792910465</v>
      </c>
      <c r="AI144" s="149">
        <v>4171.6450000000077</v>
      </c>
      <c r="AJ144" s="150">
        <v>4082.7440000000129</v>
      </c>
      <c r="AK144" s="150">
        <v>77.465999999999994</v>
      </c>
      <c r="AL144" s="316">
        <f t="shared" si="848"/>
        <v>1.8569652978621107E-2</v>
      </c>
      <c r="AM144" s="149">
        <v>0</v>
      </c>
      <c r="AN144" s="150">
        <v>0</v>
      </c>
      <c r="AO144" s="150">
        <v>0</v>
      </c>
      <c r="AP144" s="316">
        <f t="shared" si="849"/>
        <v>0</v>
      </c>
      <c r="AQ144" s="149">
        <v>1736.719615</v>
      </c>
      <c r="AR144" s="150">
        <v>1736.719615</v>
      </c>
      <c r="AS144" s="150">
        <v>0</v>
      </c>
      <c r="AT144" s="316">
        <f t="shared" si="850"/>
        <v>0</v>
      </c>
      <c r="AU144" s="149">
        <v>19044.658428000002</v>
      </c>
      <c r="AV144" s="150">
        <v>19044.658428000002</v>
      </c>
      <c r="AW144" s="150">
        <v>0</v>
      </c>
      <c r="AX144" s="316">
        <f t="shared" si="851"/>
        <v>0</v>
      </c>
      <c r="AY144" s="319">
        <f t="shared" si="943"/>
        <v>375232.80304299551</v>
      </c>
      <c r="AZ144" s="153">
        <f t="shared" si="943"/>
        <v>332917.521042999</v>
      </c>
      <c r="BA144" s="153">
        <f t="shared" si="943"/>
        <v>39536.493000000126</v>
      </c>
      <c r="BB144" s="316">
        <f t="shared" si="853"/>
        <v>0.10536523640623684</v>
      </c>
      <c r="BE144" s="448"/>
      <c r="BF144" s="130" t="s">
        <v>26</v>
      </c>
      <c r="BG144" s="320">
        <f t="shared" si="944"/>
        <v>1798835.5320000271</v>
      </c>
      <c r="BH144" s="321">
        <f t="shared" si="944"/>
        <v>1615356.8660000118</v>
      </c>
      <c r="BI144" s="321">
        <f t="shared" si="944"/>
        <v>173879.82099999895</v>
      </c>
      <c r="BJ144" s="316">
        <f t="shared" si="855"/>
        <v>9.6662434061813005E-2</v>
      </c>
      <c r="BK144" s="320">
        <f t="shared" si="945"/>
        <v>4171.6450000000077</v>
      </c>
      <c r="BL144" s="321">
        <f t="shared" si="945"/>
        <v>4082.7440000000129</v>
      </c>
      <c r="BM144" s="321">
        <f t="shared" si="945"/>
        <v>77.465999999999994</v>
      </c>
      <c r="BN144" s="316">
        <f t="shared" si="857"/>
        <v>1.8569652978621107E-2</v>
      </c>
      <c r="BO144" s="320">
        <f t="shared" si="946"/>
        <v>26473.790499999999</v>
      </c>
      <c r="BP144" s="321">
        <f t="shared" si="946"/>
        <v>24449.825000000001</v>
      </c>
      <c r="BQ144" s="321">
        <f t="shared" si="946"/>
        <v>1861.5070000000001</v>
      </c>
      <c r="BR144" s="316">
        <f t="shared" si="859"/>
        <v>7.0315091448653722E-2</v>
      </c>
      <c r="BS144" s="320">
        <f t="shared" si="947"/>
        <v>122385.08519049999</v>
      </c>
      <c r="BT144" s="321">
        <f t="shared" si="947"/>
        <v>122385.08519049999</v>
      </c>
      <c r="BU144" s="321">
        <f t="shared" si="947"/>
        <v>0</v>
      </c>
      <c r="BV144" s="316">
        <f t="shared" si="861"/>
        <v>0</v>
      </c>
      <c r="BW144" s="320">
        <f t="shared" si="948"/>
        <v>68640.467777500002</v>
      </c>
      <c r="BX144" s="321">
        <f t="shared" si="948"/>
        <v>68640.467777500002</v>
      </c>
      <c r="BY144" s="321">
        <f t="shared" si="948"/>
        <v>0</v>
      </c>
      <c r="BZ144" s="316">
        <f t="shared" si="863"/>
        <v>0</v>
      </c>
      <c r="CA144" s="319">
        <f t="shared" si="949"/>
        <v>2020506.5204680269</v>
      </c>
      <c r="CB144" s="153">
        <f t="shared" si="949"/>
        <v>1834914.9879680115</v>
      </c>
      <c r="CC144" s="153">
        <f t="shared" si="949"/>
        <v>175818.79399999895</v>
      </c>
      <c r="CD144" s="316">
        <f t="shared" si="865"/>
        <v>8.7017187135467675E-2</v>
      </c>
    </row>
    <row r="145" spans="1:82">
      <c r="A145" s="451"/>
      <c r="B145" s="131" t="s">
        <v>27</v>
      </c>
      <c r="C145" s="156">
        <v>1088785.2019999975</v>
      </c>
      <c r="D145" s="157">
        <v>1002949.446000008</v>
      </c>
      <c r="E145" s="157">
        <v>81159.457999999577</v>
      </c>
      <c r="F145" s="322">
        <f t="shared" si="840"/>
        <v>7.4541294142239603E-2</v>
      </c>
      <c r="G145" s="156">
        <v>0</v>
      </c>
      <c r="H145" s="157">
        <v>0</v>
      </c>
      <c r="I145" s="157">
        <v>0</v>
      </c>
      <c r="J145" s="322">
        <f t="shared" si="841"/>
        <v>0</v>
      </c>
      <c r="K145" s="156">
        <v>28556.735499999999</v>
      </c>
      <c r="L145" s="157">
        <v>25700.456999999999</v>
      </c>
      <c r="M145" s="157">
        <v>2859.4654999999998</v>
      </c>
      <c r="N145" s="322">
        <f t="shared" si="842"/>
        <v>0.10013278653647227</v>
      </c>
      <c r="O145" s="156">
        <v>85840.225405000005</v>
      </c>
      <c r="P145" s="157">
        <v>85840.225405000005</v>
      </c>
      <c r="Q145" s="157">
        <v>0</v>
      </c>
      <c r="R145" s="322">
        <f t="shared" si="843"/>
        <v>0</v>
      </c>
      <c r="S145" s="156">
        <v>51802.999972749996</v>
      </c>
      <c r="T145" s="157">
        <v>51802.999972749996</v>
      </c>
      <c r="U145" s="157">
        <v>0</v>
      </c>
      <c r="V145" s="322">
        <f t="shared" si="844"/>
        <v>0</v>
      </c>
      <c r="W145" s="325">
        <f t="shared" si="942"/>
        <v>1254985.1628777473</v>
      </c>
      <c r="X145" s="160">
        <f t="shared" si="942"/>
        <v>1166293.128377758</v>
      </c>
      <c r="Y145" s="160">
        <f t="shared" si="942"/>
        <v>84018.923499999582</v>
      </c>
      <c r="Z145" s="322">
        <f t="shared" si="846"/>
        <v>6.69481408906379E-2</v>
      </c>
      <c r="AC145" s="448"/>
      <c r="AD145" s="131" t="s">
        <v>27</v>
      </c>
      <c r="AE145" s="156">
        <v>249551.29800000001</v>
      </c>
      <c r="AF145" s="157">
        <v>223411.99300000179</v>
      </c>
      <c r="AG145" s="157">
        <v>24976.170000000016</v>
      </c>
      <c r="AH145" s="322">
        <f t="shared" si="847"/>
        <v>0.10008431212407484</v>
      </c>
      <c r="AI145" s="156">
        <v>2410.373999999998</v>
      </c>
      <c r="AJ145" s="157">
        <v>2215.2730000000024</v>
      </c>
      <c r="AK145" s="157">
        <v>181.19699999999992</v>
      </c>
      <c r="AL145" s="322">
        <f t="shared" si="848"/>
        <v>7.5173811201083351E-2</v>
      </c>
      <c r="AM145" s="156">
        <v>0</v>
      </c>
      <c r="AN145" s="157">
        <v>0</v>
      </c>
      <c r="AO145" s="157">
        <v>0</v>
      </c>
      <c r="AP145" s="322">
        <f t="shared" si="849"/>
        <v>0</v>
      </c>
      <c r="AQ145" s="156">
        <v>1374.1801119999993</v>
      </c>
      <c r="AR145" s="157">
        <v>1374.1801119999993</v>
      </c>
      <c r="AS145" s="157">
        <v>0</v>
      </c>
      <c r="AT145" s="322">
        <f t="shared" si="850"/>
        <v>0</v>
      </c>
      <c r="AU145" s="156">
        <v>21960.164398000001</v>
      </c>
      <c r="AV145" s="157">
        <v>21960.164398000001</v>
      </c>
      <c r="AW145" s="157">
        <v>0</v>
      </c>
      <c r="AX145" s="322">
        <f t="shared" si="851"/>
        <v>0</v>
      </c>
      <c r="AY145" s="325">
        <f t="shared" si="943"/>
        <v>275296.01651000004</v>
      </c>
      <c r="AZ145" s="160">
        <f t="shared" si="943"/>
        <v>248961.6105100018</v>
      </c>
      <c r="BA145" s="160">
        <f t="shared" si="943"/>
        <v>25157.367000000017</v>
      </c>
      <c r="BB145" s="322">
        <f t="shared" si="853"/>
        <v>9.1382967755678307E-2</v>
      </c>
      <c r="BE145" s="448"/>
      <c r="BF145" s="131" t="s">
        <v>27</v>
      </c>
      <c r="BG145" s="326">
        <f t="shared" si="944"/>
        <v>1338336.4999999974</v>
      </c>
      <c r="BH145" s="327">
        <f t="shared" si="944"/>
        <v>1226361.4390000098</v>
      </c>
      <c r="BI145" s="327">
        <f t="shared" si="944"/>
        <v>106135.62799999959</v>
      </c>
      <c r="BJ145" s="322">
        <f t="shared" si="855"/>
        <v>7.9304142119713386E-2</v>
      </c>
      <c r="BK145" s="326">
        <f t="shared" si="945"/>
        <v>2410.373999999998</v>
      </c>
      <c r="BL145" s="327">
        <f t="shared" si="945"/>
        <v>2215.2730000000024</v>
      </c>
      <c r="BM145" s="327">
        <f t="shared" si="945"/>
        <v>181.19699999999992</v>
      </c>
      <c r="BN145" s="322">
        <f t="shared" si="857"/>
        <v>7.5173811201083351E-2</v>
      </c>
      <c r="BO145" s="326">
        <f t="shared" si="946"/>
        <v>28556.735499999999</v>
      </c>
      <c r="BP145" s="327">
        <f t="shared" si="946"/>
        <v>25700.456999999999</v>
      </c>
      <c r="BQ145" s="327">
        <f t="shared" si="946"/>
        <v>2859.4654999999998</v>
      </c>
      <c r="BR145" s="322">
        <f t="shared" si="859"/>
        <v>0.10013278653647227</v>
      </c>
      <c r="BS145" s="326">
        <f t="shared" si="947"/>
        <v>87214.405517000007</v>
      </c>
      <c r="BT145" s="327">
        <f t="shared" si="947"/>
        <v>87214.405517000007</v>
      </c>
      <c r="BU145" s="327">
        <f t="shared" si="947"/>
        <v>0</v>
      </c>
      <c r="BV145" s="322">
        <f t="shared" si="861"/>
        <v>0</v>
      </c>
      <c r="BW145" s="326">
        <f t="shared" si="948"/>
        <v>73763.16437074999</v>
      </c>
      <c r="BX145" s="327">
        <f t="shared" si="948"/>
        <v>73763.16437074999</v>
      </c>
      <c r="BY145" s="327">
        <f t="shared" si="948"/>
        <v>0</v>
      </c>
      <c r="BZ145" s="322">
        <f t="shared" si="863"/>
        <v>0</v>
      </c>
      <c r="CA145" s="325">
        <f t="shared" si="949"/>
        <v>1530281.1793877475</v>
      </c>
      <c r="CB145" s="160">
        <f t="shared" si="949"/>
        <v>1415254.7388877599</v>
      </c>
      <c r="CC145" s="160">
        <f t="shared" si="949"/>
        <v>109176.2904999996</v>
      </c>
      <c r="CD145" s="322">
        <f t="shared" si="865"/>
        <v>7.1343941211954323E-2</v>
      </c>
    </row>
    <row r="146" spans="1:82">
      <c r="A146" s="451"/>
      <c r="B146" s="132" t="s">
        <v>28</v>
      </c>
      <c r="C146" s="328">
        <f t="shared" ref="C146:E146" si="950">IF(COUNT(C143:C145)=0,"",SUM(C143:C145))</f>
        <v>3936534.7310000351</v>
      </c>
      <c r="D146" s="167">
        <f t="shared" si="950"/>
        <v>3537083.7180000274</v>
      </c>
      <c r="E146" s="167">
        <f t="shared" si="950"/>
        <v>380790.58099999919</v>
      </c>
      <c r="F146" s="329">
        <f t="shared" si="840"/>
        <v>9.6732432715832622E-2</v>
      </c>
      <c r="G146" s="328">
        <f t="shared" ref="G146:I146" si="951">IF(COUNT(G143:G145)=0,"",SUM(G143:G145))</f>
        <v>0</v>
      </c>
      <c r="H146" s="167">
        <f t="shared" si="951"/>
        <v>0</v>
      </c>
      <c r="I146" s="167">
        <f t="shared" si="951"/>
        <v>0</v>
      </c>
      <c r="J146" s="329">
        <f t="shared" si="841"/>
        <v>0</v>
      </c>
      <c r="K146" s="328">
        <f t="shared" ref="K146:M146" si="952">IF(COUNT(K143:K145)=0,"",SUM(K143:K145))</f>
        <v>80347.876499999998</v>
      </c>
      <c r="L146" s="167">
        <f t="shared" si="952"/>
        <v>72673.133999999991</v>
      </c>
      <c r="M146" s="167">
        <f t="shared" si="952"/>
        <v>7375.5174999999999</v>
      </c>
      <c r="N146" s="329">
        <f t="shared" si="842"/>
        <v>9.1794803064894945E-2</v>
      </c>
      <c r="O146" s="328">
        <f t="shared" ref="O146:P146" si="953">IF(COUNT(O143:O145)=0,"",SUM(O143:O145))</f>
        <v>299838.99520350003</v>
      </c>
      <c r="P146" s="167">
        <f t="shared" si="953"/>
        <v>299838.99520350003</v>
      </c>
      <c r="Q146" s="167">
        <f t="shared" ref="Q146" si="954">IF(COUNT(Q143:Q145)=0,"",SUM(Q143:Q145))</f>
        <v>0</v>
      </c>
      <c r="R146" s="329">
        <f t="shared" si="843"/>
        <v>0</v>
      </c>
      <c r="S146" s="328">
        <f t="shared" ref="S146:T146" si="955">IF(COUNT(S143:S145)=0,"",SUM(S143:S145))</f>
        <v>148325.39616900001</v>
      </c>
      <c r="T146" s="167">
        <f t="shared" si="955"/>
        <v>148325.39616900001</v>
      </c>
      <c r="U146" s="167">
        <f t="shared" ref="U146" si="956">IF(COUNT(U143:U145)=0,"",SUM(U143:U145))</f>
        <v>0</v>
      </c>
      <c r="V146" s="329">
        <f t="shared" si="844"/>
        <v>0</v>
      </c>
      <c r="W146" s="330">
        <f t="shared" ref="W146:Y146" si="957">IF(COUNT(W143:W145)=0,"",SUM(W143:W145))</f>
        <v>4465046.9988725353</v>
      </c>
      <c r="X146" s="166">
        <f t="shared" si="957"/>
        <v>4057921.2433725279</v>
      </c>
      <c r="Y146" s="166">
        <f t="shared" si="957"/>
        <v>388166.09849999921</v>
      </c>
      <c r="Z146" s="329">
        <f t="shared" si="846"/>
        <v>8.6934381339774172E-2</v>
      </c>
      <c r="AC146" s="448"/>
      <c r="AD146" s="132" t="s">
        <v>28</v>
      </c>
      <c r="AE146" s="328">
        <f t="shared" ref="AE146:AG146" si="958">IF(COUNT(AE143:AE145)=0,"",SUM(AE143:AE145))</f>
        <v>950841.3149999918</v>
      </c>
      <c r="AF146" s="167">
        <f t="shared" si="958"/>
        <v>830786.74599999806</v>
      </c>
      <c r="AG146" s="167">
        <f t="shared" si="958"/>
        <v>112923.88799999977</v>
      </c>
      <c r="AH146" s="329">
        <f t="shared" si="847"/>
        <v>0.11876207545735509</v>
      </c>
      <c r="AI146" s="328">
        <f t="shared" ref="AI146:AK146" si="959">IF(COUNT(AI143:AI145)=0,"",SUM(AI143:AI145))</f>
        <v>13989.782999999998</v>
      </c>
      <c r="AJ146" s="167">
        <f t="shared" si="959"/>
        <v>13078.641000000018</v>
      </c>
      <c r="AK146" s="167">
        <f t="shared" si="959"/>
        <v>859.2309999999992</v>
      </c>
      <c r="AL146" s="329">
        <f t="shared" si="848"/>
        <v>6.1418465175621335E-2</v>
      </c>
      <c r="AM146" s="328">
        <f t="shared" ref="AM146:AO146" si="960">IF(COUNT(AM143:AM145)=0,"",SUM(AM143:AM145))</f>
        <v>0</v>
      </c>
      <c r="AN146" s="167">
        <f t="shared" si="960"/>
        <v>0</v>
      </c>
      <c r="AO146" s="167">
        <f t="shared" si="960"/>
        <v>0</v>
      </c>
      <c r="AP146" s="329">
        <f t="shared" si="849"/>
        <v>0</v>
      </c>
      <c r="AQ146" s="328">
        <f t="shared" ref="AQ146:AS146" si="961">IF(COUNT(AQ143:AQ145)=0,"",SUM(AQ143:AQ145))</f>
        <v>4650.3012265000016</v>
      </c>
      <c r="AR146" s="167">
        <f t="shared" si="961"/>
        <v>4650.3012265000016</v>
      </c>
      <c r="AS146" s="167">
        <f t="shared" si="961"/>
        <v>0</v>
      </c>
      <c r="AT146" s="329">
        <f t="shared" si="850"/>
        <v>0</v>
      </c>
      <c r="AU146" s="328">
        <f t="shared" ref="AU146:AW146" si="962">IF(COUNT(AU143:AU145)=0,"",SUM(AU143:AU145))</f>
        <v>62682.962743999997</v>
      </c>
      <c r="AV146" s="167">
        <f t="shared" si="962"/>
        <v>62682.962743999997</v>
      </c>
      <c r="AW146" s="167">
        <f t="shared" si="962"/>
        <v>0</v>
      </c>
      <c r="AX146" s="329">
        <f t="shared" si="851"/>
        <v>0</v>
      </c>
      <c r="AY146" s="330">
        <f t="shared" ref="AY146:BA146" si="963">IF(COUNT(AY143:AY145)=0,"",SUM(AY143:AY145))</f>
        <v>1032164.3619704917</v>
      </c>
      <c r="AZ146" s="166">
        <f t="shared" si="963"/>
        <v>911198.65097049798</v>
      </c>
      <c r="BA146" s="166">
        <f t="shared" si="963"/>
        <v>113783.11899999977</v>
      </c>
      <c r="BB146" s="329">
        <f t="shared" si="853"/>
        <v>0.11023740325889365</v>
      </c>
      <c r="BE146" s="448"/>
      <c r="BF146" s="132" t="s">
        <v>28</v>
      </c>
      <c r="BG146" s="328">
        <f t="shared" ref="BG146:BI146" si="964">IF(COUNT(BG143:BG145)=0,"",SUM(BG143:BG145))</f>
        <v>4887376.0460000262</v>
      </c>
      <c r="BH146" s="167">
        <f t="shared" si="964"/>
        <v>4367870.4640000258</v>
      </c>
      <c r="BI146" s="167">
        <f t="shared" si="964"/>
        <v>493714.46899999899</v>
      </c>
      <c r="BJ146" s="329">
        <f t="shared" si="855"/>
        <v>0.10101831010201673</v>
      </c>
      <c r="BK146" s="328">
        <f t="shared" ref="BK146:BM146" si="965">IF(COUNT(BK143:BK145)=0,"",SUM(BK143:BK145))</f>
        <v>13989.782999999998</v>
      </c>
      <c r="BL146" s="167">
        <f t="shared" si="965"/>
        <v>13078.641000000018</v>
      </c>
      <c r="BM146" s="167">
        <f t="shared" si="965"/>
        <v>859.2309999999992</v>
      </c>
      <c r="BN146" s="329">
        <f t="shared" si="857"/>
        <v>6.1418465175621335E-2</v>
      </c>
      <c r="BO146" s="328">
        <f t="shared" ref="BO146:BQ146" si="966">IF(COUNT(BO143:BO145)=0,"",SUM(BO143:BO145))</f>
        <v>80347.876499999998</v>
      </c>
      <c r="BP146" s="167">
        <f t="shared" si="966"/>
        <v>72673.133999999991</v>
      </c>
      <c r="BQ146" s="167">
        <f t="shared" si="966"/>
        <v>7375.5174999999999</v>
      </c>
      <c r="BR146" s="329">
        <f t="shared" si="859"/>
        <v>9.1794803064894945E-2</v>
      </c>
      <c r="BS146" s="328">
        <f t="shared" ref="BS146:BU146" si="967">IF(COUNT(BS143:BS145)=0,"",SUM(BS143:BS145))</f>
        <v>304489.29642999999</v>
      </c>
      <c r="BT146" s="167">
        <f t="shared" si="967"/>
        <v>304489.29642999999</v>
      </c>
      <c r="BU146" s="167">
        <f t="shared" si="967"/>
        <v>0</v>
      </c>
      <c r="BV146" s="329">
        <f t="shared" si="861"/>
        <v>0</v>
      </c>
      <c r="BW146" s="328">
        <f t="shared" ref="BW146:BY146" si="968">IF(COUNT(BW143:BW145)=0,"",SUM(BW143:BW145))</f>
        <v>211008.358913</v>
      </c>
      <c r="BX146" s="167">
        <f t="shared" si="968"/>
        <v>211008.358913</v>
      </c>
      <c r="BY146" s="167">
        <f t="shared" si="968"/>
        <v>0</v>
      </c>
      <c r="BZ146" s="329">
        <f t="shared" si="863"/>
        <v>0</v>
      </c>
      <c r="CA146" s="330">
        <f t="shared" ref="CA146:CC146" si="969">IF(COUNT(CA143:CA145)=0,"",SUM(CA143:CA145))</f>
        <v>5497211.3608430261</v>
      </c>
      <c r="CB146" s="166">
        <f t="shared" si="969"/>
        <v>4969119.894343026</v>
      </c>
      <c r="CC146" s="166">
        <f t="shared" si="969"/>
        <v>501949.21749999898</v>
      </c>
      <c r="CD146" s="329">
        <f t="shared" si="865"/>
        <v>9.1309790464928098E-2</v>
      </c>
    </row>
    <row r="147" spans="1:82" ht="14.5" thickBot="1">
      <c r="A147" s="452"/>
      <c r="B147" s="133" t="s">
        <v>55</v>
      </c>
      <c r="C147" s="337">
        <f t="shared" ref="C147:E147" si="970">SUM(C146,C142,C138,C134)</f>
        <v>11934480.766000098</v>
      </c>
      <c r="D147" s="180">
        <f t="shared" si="970"/>
        <v>10894550.032000085</v>
      </c>
      <c r="E147" s="180">
        <f t="shared" si="970"/>
        <v>988477.90299999621</v>
      </c>
      <c r="F147" s="338">
        <f t="shared" si="840"/>
        <v>8.282537987040467E-2</v>
      </c>
      <c r="G147" s="337">
        <f t="shared" ref="G147:I147" si="971">SUM(G146,G142,G138,G134)</f>
        <v>0</v>
      </c>
      <c r="H147" s="180">
        <f t="shared" si="971"/>
        <v>0</v>
      </c>
      <c r="I147" s="180">
        <f t="shared" si="971"/>
        <v>0</v>
      </c>
      <c r="J147" s="338">
        <f t="shared" si="841"/>
        <v>0</v>
      </c>
      <c r="K147" s="337">
        <f t="shared" ref="K147:M147" si="972">SUM(K146,K142,K138,K134)</f>
        <v>310501.9155</v>
      </c>
      <c r="L147" s="180">
        <f t="shared" si="972"/>
        <v>296304.09250000003</v>
      </c>
      <c r="M147" s="180">
        <f t="shared" si="972"/>
        <v>17076.46</v>
      </c>
      <c r="N147" s="338">
        <f t="shared" si="842"/>
        <v>5.499631128684615E-2</v>
      </c>
      <c r="O147" s="337">
        <f t="shared" ref="O147:Q147" si="973">SUM(O146,O142,O138,O134)</f>
        <v>694012.19715075009</v>
      </c>
      <c r="P147" s="180">
        <f t="shared" si="973"/>
        <v>694012.19715075009</v>
      </c>
      <c r="Q147" s="180">
        <f t="shared" si="973"/>
        <v>0</v>
      </c>
      <c r="R147" s="338">
        <f t="shared" si="843"/>
        <v>0</v>
      </c>
      <c r="S147" s="337">
        <f t="shared" ref="S147:U147" si="974">SUM(S146,S142,S138,S134)</f>
        <v>600449.61983799993</v>
      </c>
      <c r="T147" s="180">
        <f t="shared" si="974"/>
        <v>600449.61983799993</v>
      </c>
      <c r="U147" s="180">
        <f t="shared" si="974"/>
        <v>0</v>
      </c>
      <c r="V147" s="338">
        <f t="shared" si="844"/>
        <v>0</v>
      </c>
      <c r="W147" s="337">
        <f t="shared" ref="W147:Y147" si="975">SUM(W146,W142,W138,W134)</f>
        <v>13539444.498488847</v>
      </c>
      <c r="X147" s="180">
        <f t="shared" si="975"/>
        <v>12485315.941488836</v>
      </c>
      <c r="Y147" s="180">
        <f t="shared" si="975"/>
        <v>1005554.3629999963</v>
      </c>
      <c r="Z147" s="338">
        <f t="shared" si="846"/>
        <v>7.4268509547214243E-2</v>
      </c>
      <c r="AC147" s="449"/>
      <c r="AD147" s="133" t="s">
        <v>55</v>
      </c>
      <c r="AE147" s="337">
        <f t="shared" ref="AE147:AG147" si="976">SUM(AE146,AE142,AE138,AE134)</f>
        <v>3092569.8959999788</v>
      </c>
      <c r="AF147" s="180">
        <f t="shared" si="976"/>
        <v>2781406.7889999803</v>
      </c>
      <c r="AG147" s="180">
        <f t="shared" si="976"/>
        <v>291452.83999999997</v>
      </c>
      <c r="AH147" s="338">
        <f t="shared" si="847"/>
        <v>9.4242927339160121E-2</v>
      </c>
      <c r="AI147" s="337">
        <f t="shared" ref="AI147:AK147" si="977">SUM(AI146,AI142,AI138,AI134)</f>
        <v>139615.63900000034</v>
      </c>
      <c r="AJ147" s="180">
        <f t="shared" si="977"/>
        <v>132319.2490000003</v>
      </c>
      <c r="AK147" s="180">
        <f t="shared" si="977"/>
        <v>6487.4599999999973</v>
      </c>
      <c r="AL147" s="338">
        <f t="shared" si="848"/>
        <v>4.6466570983498358E-2</v>
      </c>
      <c r="AM147" s="337">
        <f t="shared" ref="AM147:AO147" si="978">SUM(AM146,AM142,AM138,AM134)</f>
        <v>0</v>
      </c>
      <c r="AN147" s="180">
        <f t="shared" si="978"/>
        <v>0</v>
      </c>
      <c r="AO147" s="180">
        <f t="shared" si="978"/>
        <v>0</v>
      </c>
      <c r="AP147" s="338">
        <f t="shared" si="849"/>
        <v>0</v>
      </c>
      <c r="AQ147" s="337">
        <f t="shared" ref="AQ147:AS147" si="979">SUM(AQ146,AQ142,AQ138,AQ134)</f>
        <v>27347.458421500014</v>
      </c>
      <c r="AR147" s="180">
        <f t="shared" si="979"/>
        <v>27347.458421500014</v>
      </c>
      <c r="AS147" s="180">
        <f t="shared" si="979"/>
        <v>0</v>
      </c>
      <c r="AT147" s="338">
        <f t="shared" si="850"/>
        <v>0</v>
      </c>
      <c r="AU147" s="337">
        <f t="shared" ref="AU147:AW147" si="980">SUM(AU146,AU142,AU138,AU134)</f>
        <v>275992.59069999983</v>
      </c>
      <c r="AV147" s="180">
        <f t="shared" si="980"/>
        <v>275992.59069999983</v>
      </c>
      <c r="AW147" s="180">
        <f t="shared" si="980"/>
        <v>0</v>
      </c>
      <c r="AX147" s="338">
        <f t="shared" si="851"/>
        <v>0</v>
      </c>
      <c r="AY147" s="337">
        <f t="shared" ref="AY147:BA147" si="981">SUM(AY146,AY142,AY138,AY134)</f>
        <v>3535525.5841214787</v>
      </c>
      <c r="AZ147" s="180">
        <f t="shared" si="981"/>
        <v>3217066.0871214806</v>
      </c>
      <c r="BA147" s="180">
        <f t="shared" si="981"/>
        <v>297940.29999999993</v>
      </c>
      <c r="BB147" s="338">
        <f t="shared" si="853"/>
        <v>8.4270440960204029E-2</v>
      </c>
      <c r="BE147" s="449"/>
      <c r="BF147" s="133" t="s">
        <v>55</v>
      </c>
      <c r="BG147" s="337">
        <f t="shared" ref="BG147:BI147" si="982">SUM(BG146,BG142,BG138,BG134)</f>
        <v>15027050.662000075</v>
      </c>
      <c r="BH147" s="180">
        <f t="shared" si="982"/>
        <v>13675956.821000066</v>
      </c>
      <c r="BI147" s="180">
        <f t="shared" si="982"/>
        <v>1279930.7429999963</v>
      </c>
      <c r="BJ147" s="338">
        <f t="shared" si="855"/>
        <v>8.5175113319917409E-2</v>
      </c>
      <c r="BK147" s="337">
        <f t="shared" ref="BK147:BM147" si="983">SUM(BK146,BK142,BK138,BK134)</f>
        <v>139615.63900000034</v>
      </c>
      <c r="BL147" s="180">
        <f t="shared" si="983"/>
        <v>132319.2490000003</v>
      </c>
      <c r="BM147" s="180">
        <f t="shared" si="983"/>
        <v>6487.4599999999973</v>
      </c>
      <c r="BN147" s="338">
        <f t="shared" si="857"/>
        <v>4.6466570983498358E-2</v>
      </c>
      <c r="BO147" s="337">
        <f t="shared" ref="BO147:BQ147" si="984">SUM(BO146,BO142,BO138,BO134)</f>
        <v>310501.9155</v>
      </c>
      <c r="BP147" s="180">
        <f t="shared" si="984"/>
        <v>296304.09250000003</v>
      </c>
      <c r="BQ147" s="180">
        <f t="shared" si="984"/>
        <v>17076.46</v>
      </c>
      <c r="BR147" s="338">
        <f t="shared" si="859"/>
        <v>5.499631128684615E-2</v>
      </c>
      <c r="BS147" s="337">
        <f t="shared" ref="BS147:BU147" si="985">SUM(BS146,BS142,BS138,BS134)</f>
        <v>721359.65557225002</v>
      </c>
      <c r="BT147" s="180">
        <f t="shared" si="985"/>
        <v>721359.65557225002</v>
      </c>
      <c r="BU147" s="180">
        <f t="shared" si="985"/>
        <v>0</v>
      </c>
      <c r="BV147" s="338">
        <f t="shared" si="861"/>
        <v>0</v>
      </c>
      <c r="BW147" s="337">
        <f t="shared" ref="BW147:BY147" si="986">SUM(BW146,BW142,BW138,BW134)</f>
        <v>876442.21053799987</v>
      </c>
      <c r="BX147" s="180">
        <f t="shared" si="986"/>
        <v>876442.21053799987</v>
      </c>
      <c r="BY147" s="180">
        <f t="shared" si="986"/>
        <v>0</v>
      </c>
      <c r="BZ147" s="338">
        <f t="shared" si="863"/>
        <v>0</v>
      </c>
      <c r="CA147" s="337">
        <f t="shared" ref="CA147:CC147" si="987">SUM(CA146,CA142,CA138,CA134)</f>
        <v>17074970.082610328</v>
      </c>
      <c r="CB147" s="180">
        <f t="shared" si="987"/>
        <v>15702382.028610317</v>
      </c>
      <c r="CC147" s="180">
        <f t="shared" si="987"/>
        <v>1303494.6629999962</v>
      </c>
      <c r="CD147" s="338">
        <f t="shared" si="865"/>
        <v>7.6339499085126661E-2</v>
      </c>
    </row>
    <row r="148" spans="1:82">
      <c r="A148" t="s">
        <v>434</v>
      </c>
    </row>
    <row r="149" spans="1:82" ht="14.5" thickBot="1"/>
    <row r="150" spans="1:82" ht="19" thickBot="1">
      <c r="A150" s="476" t="s">
        <v>392</v>
      </c>
      <c r="B150" s="477"/>
      <c r="C150" s="473" t="s">
        <v>0</v>
      </c>
      <c r="D150" s="474"/>
      <c r="E150" s="474"/>
      <c r="F150" s="475"/>
      <c r="G150" s="473" t="s">
        <v>9</v>
      </c>
      <c r="H150" s="474"/>
      <c r="I150" s="474"/>
      <c r="J150" s="475"/>
      <c r="K150" s="473" t="s">
        <v>393</v>
      </c>
      <c r="L150" s="474"/>
      <c r="M150" s="474"/>
      <c r="N150" s="475"/>
      <c r="O150" s="473" t="s">
        <v>375</v>
      </c>
      <c r="P150" s="474"/>
      <c r="Q150" s="474"/>
      <c r="R150" s="475"/>
      <c r="S150" s="473" t="s">
        <v>377</v>
      </c>
      <c r="T150" s="474"/>
      <c r="U150" s="474"/>
      <c r="V150" s="475"/>
      <c r="W150" s="473" t="s">
        <v>376</v>
      </c>
      <c r="X150" s="474"/>
      <c r="Y150" s="474"/>
      <c r="Z150" s="475"/>
      <c r="AC150" s="476" t="s">
        <v>394</v>
      </c>
      <c r="AD150" s="477"/>
      <c r="AE150" s="473" t="s">
        <v>0</v>
      </c>
      <c r="AF150" s="474"/>
      <c r="AG150" s="474"/>
      <c r="AH150" s="475"/>
      <c r="AI150" s="473" t="s">
        <v>9</v>
      </c>
      <c r="AJ150" s="474"/>
      <c r="AK150" s="474"/>
      <c r="AL150" s="475"/>
      <c r="AM150" s="473" t="s">
        <v>393</v>
      </c>
      <c r="AN150" s="474"/>
      <c r="AO150" s="474"/>
      <c r="AP150" s="475"/>
      <c r="AQ150" s="473" t="s">
        <v>375</v>
      </c>
      <c r="AR150" s="474"/>
      <c r="AS150" s="474"/>
      <c r="AT150" s="475"/>
      <c r="AU150" s="473" t="s">
        <v>377</v>
      </c>
      <c r="AV150" s="474"/>
      <c r="AW150" s="474"/>
      <c r="AX150" s="475"/>
      <c r="AY150" s="473" t="s">
        <v>376</v>
      </c>
      <c r="AZ150" s="474"/>
      <c r="BA150" s="474"/>
      <c r="BB150" s="475"/>
      <c r="BE150" s="476" t="s">
        <v>395</v>
      </c>
      <c r="BF150" s="477"/>
      <c r="BG150" s="473" t="s">
        <v>0</v>
      </c>
      <c r="BH150" s="474"/>
      <c r="BI150" s="474"/>
      <c r="BJ150" s="475"/>
      <c r="BK150" s="473" t="s">
        <v>9</v>
      </c>
      <c r="BL150" s="474"/>
      <c r="BM150" s="474"/>
      <c r="BN150" s="475"/>
      <c r="BO150" s="473" t="s">
        <v>393</v>
      </c>
      <c r="BP150" s="474"/>
      <c r="BQ150" s="474"/>
      <c r="BR150" s="475"/>
      <c r="BS150" s="473" t="s">
        <v>375</v>
      </c>
      <c r="BT150" s="474"/>
      <c r="BU150" s="474"/>
      <c r="BV150" s="475"/>
      <c r="BW150" s="473" t="s">
        <v>377</v>
      </c>
      <c r="BX150" s="474"/>
      <c r="BY150" s="474"/>
      <c r="BZ150" s="475"/>
      <c r="CA150" s="473" t="s">
        <v>376</v>
      </c>
      <c r="CB150" s="474"/>
      <c r="CC150" s="474"/>
      <c r="CD150" s="475"/>
    </row>
    <row r="151" spans="1:82" ht="75.5" thickBot="1">
      <c r="A151" s="478"/>
      <c r="B151" s="479"/>
      <c r="C151" s="307" t="s">
        <v>52</v>
      </c>
      <c r="D151" s="308" t="s">
        <v>53</v>
      </c>
      <c r="E151" s="308" t="s">
        <v>51</v>
      </c>
      <c r="F151" s="309" t="s">
        <v>51</v>
      </c>
      <c r="G151" s="307" t="s">
        <v>52</v>
      </c>
      <c r="H151" s="308" t="s">
        <v>53</v>
      </c>
      <c r="I151" s="308" t="s">
        <v>51</v>
      </c>
      <c r="J151" s="309" t="s">
        <v>51</v>
      </c>
      <c r="K151" s="307" t="s">
        <v>52</v>
      </c>
      <c r="L151" s="308" t="s">
        <v>53</v>
      </c>
      <c r="M151" s="308" t="s">
        <v>51</v>
      </c>
      <c r="N151" s="309" t="s">
        <v>51</v>
      </c>
      <c r="O151" s="307" t="s">
        <v>52</v>
      </c>
      <c r="P151" s="308" t="s">
        <v>53</v>
      </c>
      <c r="Q151" s="308" t="s">
        <v>51</v>
      </c>
      <c r="R151" s="309" t="s">
        <v>51</v>
      </c>
      <c r="S151" s="307" t="s">
        <v>52</v>
      </c>
      <c r="T151" s="308" t="s">
        <v>53</v>
      </c>
      <c r="U151" s="308" t="s">
        <v>51</v>
      </c>
      <c r="V151" s="309" t="s">
        <v>51</v>
      </c>
      <c r="W151" s="307" t="s">
        <v>52</v>
      </c>
      <c r="X151" s="308" t="s">
        <v>53</v>
      </c>
      <c r="Y151" s="308" t="s">
        <v>51</v>
      </c>
      <c r="Z151" s="309" t="s">
        <v>51</v>
      </c>
      <c r="AC151" s="478"/>
      <c r="AD151" s="479"/>
      <c r="AE151" s="307" t="s">
        <v>52</v>
      </c>
      <c r="AF151" s="308" t="s">
        <v>53</v>
      </c>
      <c r="AG151" s="308" t="s">
        <v>51</v>
      </c>
      <c r="AH151" s="309" t="s">
        <v>51</v>
      </c>
      <c r="AI151" s="307" t="s">
        <v>52</v>
      </c>
      <c r="AJ151" s="308" t="s">
        <v>53</v>
      </c>
      <c r="AK151" s="308" t="s">
        <v>51</v>
      </c>
      <c r="AL151" s="309" t="s">
        <v>51</v>
      </c>
      <c r="AM151" s="307" t="s">
        <v>52</v>
      </c>
      <c r="AN151" s="308" t="s">
        <v>53</v>
      </c>
      <c r="AO151" s="308" t="s">
        <v>51</v>
      </c>
      <c r="AP151" s="309" t="s">
        <v>51</v>
      </c>
      <c r="AQ151" s="307" t="s">
        <v>52</v>
      </c>
      <c r="AR151" s="308" t="s">
        <v>53</v>
      </c>
      <c r="AS151" s="308" t="s">
        <v>51</v>
      </c>
      <c r="AT151" s="309" t="s">
        <v>51</v>
      </c>
      <c r="AU151" s="307" t="s">
        <v>52</v>
      </c>
      <c r="AV151" s="308" t="s">
        <v>53</v>
      </c>
      <c r="AW151" s="308" t="s">
        <v>51</v>
      </c>
      <c r="AX151" s="309" t="s">
        <v>51</v>
      </c>
      <c r="AY151" s="307" t="s">
        <v>52</v>
      </c>
      <c r="AZ151" s="308" t="s">
        <v>53</v>
      </c>
      <c r="BA151" s="308" t="s">
        <v>51</v>
      </c>
      <c r="BB151" s="309" t="s">
        <v>51</v>
      </c>
      <c r="BE151" s="478"/>
      <c r="BF151" s="479"/>
      <c r="BG151" s="307" t="s">
        <v>52</v>
      </c>
      <c r="BH151" s="308" t="s">
        <v>53</v>
      </c>
      <c r="BI151" s="308" t="s">
        <v>51</v>
      </c>
      <c r="BJ151" s="309" t="s">
        <v>51</v>
      </c>
      <c r="BK151" s="307" t="s">
        <v>52</v>
      </c>
      <c r="BL151" s="308" t="s">
        <v>53</v>
      </c>
      <c r="BM151" s="308" t="s">
        <v>51</v>
      </c>
      <c r="BN151" s="309" t="s">
        <v>51</v>
      </c>
      <c r="BO151" s="307" t="s">
        <v>52</v>
      </c>
      <c r="BP151" s="308" t="s">
        <v>53</v>
      </c>
      <c r="BQ151" s="308" t="s">
        <v>51</v>
      </c>
      <c r="BR151" s="309" t="s">
        <v>51</v>
      </c>
      <c r="BS151" s="307" t="s">
        <v>52</v>
      </c>
      <c r="BT151" s="308" t="s">
        <v>53</v>
      </c>
      <c r="BU151" s="308" t="s">
        <v>51</v>
      </c>
      <c r="BV151" s="309" t="s">
        <v>51</v>
      </c>
      <c r="BW151" s="307" t="s">
        <v>52</v>
      </c>
      <c r="BX151" s="308" t="s">
        <v>53</v>
      </c>
      <c r="BY151" s="308" t="s">
        <v>51</v>
      </c>
      <c r="BZ151" s="309" t="s">
        <v>51</v>
      </c>
      <c r="CA151" s="307" t="s">
        <v>52</v>
      </c>
      <c r="CB151" s="308" t="s">
        <v>53</v>
      </c>
      <c r="CC151" s="308" t="s">
        <v>51</v>
      </c>
      <c r="CD151" s="309" t="s">
        <v>51</v>
      </c>
    </row>
    <row r="152" spans="1:82">
      <c r="A152" s="447">
        <v>2023</v>
      </c>
      <c r="B152" s="134" t="s">
        <v>13</v>
      </c>
      <c r="C152" s="142">
        <v>1326327.1810000313</v>
      </c>
      <c r="D152" s="143">
        <v>1186285.7570000431</v>
      </c>
      <c r="E152" s="143">
        <v>131896.24699999951</v>
      </c>
      <c r="F152" s="310">
        <f t="shared" ref="F152:F168" si="988">IF(AND(ISNUMBER(C152),ISNUMBER(E152)), IF(C152=0, 0, E152/C152), "")</f>
        <v>9.9444728939771604E-2</v>
      </c>
      <c r="G152" s="142">
        <v>0</v>
      </c>
      <c r="H152" s="143">
        <v>0</v>
      </c>
      <c r="I152" s="143">
        <v>0</v>
      </c>
      <c r="J152" s="310">
        <f t="shared" ref="J152:J168" si="989">IF(AND(ISNUMBER(G152),ISNUMBER(I152)), IF(G152=0, 0, I152/G152), "")</f>
        <v>0</v>
      </c>
      <c r="K152" s="142">
        <v>28945.303</v>
      </c>
      <c r="L152" s="143">
        <v>26770.686000000002</v>
      </c>
      <c r="M152" s="143">
        <v>2103.355</v>
      </c>
      <c r="N152" s="310">
        <f t="shared" ref="N152:N168" si="990">IF(AND(ISNUMBER(K152),ISNUMBER(M152)), IF(K152=0, 0, M152/K152), "")</f>
        <v>7.2666539369099017E-2</v>
      </c>
      <c r="O152" s="142">
        <v>120852.16887975</v>
      </c>
      <c r="P152" s="143">
        <v>120852.16887975</v>
      </c>
      <c r="Q152" s="143">
        <v>0</v>
      </c>
      <c r="R152" s="310">
        <f t="shared" ref="R152:R168" si="991">IF(AND(ISNUMBER(O152),ISNUMBER(Q152)), IF(O152=0, 0, Q152/O152), "")</f>
        <v>0</v>
      </c>
      <c r="S152" s="142">
        <v>39998.591467249935</v>
      </c>
      <c r="T152" s="143">
        <v>39998.591467249935</v>
      </c>
      <c r="U152" s="143">
        <v>0</v>
      </c>
      <c r="V152" s="310">
        <f t="shared" ref="V152:V168" si="992">IF(AND(ISNUMBER(S152),ISNUMBER(U152)), IF(S152=0, 0, U152/S152), "")</f>
        <v>0</v>
      </c>
      <c r="W152" s="313">
        <f t="shared" ref="W152:Y154" si="993">IF(COUNT(C152,G152,K152,O152,S152)&lt;5,"",SUM(C152,G152,K152,O152,S152))</f>
        <v>1516123.2443470312</v>
      </c>
      <c r="X152" s="146">
        <f t="shared" si="993"/>
        <v>1373907.2033470429</v>
      </c>
      <c r="Y152" s="146">
        <f t="shared" si="993"/>
        <v>133999.60199999952</v>
      </c>
      <c r="Z152" s="310">
        <f t="shared" ref="Z152:Z168" si="994">IF(AND(ISNUMBER(W152),ISNUMBER(Y152)), IF(W152=0, 0, Y152/W152), "")</f>
        <v>8.8383053620229204E-2</v>
      </c>
      <c r="AC152" s="447">
        <v>2023</v>
      </c>
      <c r="AD152" s="134" t="s">
        <v>13</v>
      </c>
      <c r="AE152" s="142">
        <v>346504.41599999467</v>
      </c>
      <c r="AF152" s="143">
        <v>295251.03399999801</v>
      </c>
      <c r="AG152" s="143">
        <v>48818.403999999777</v>
      </c>
      <c r="AH152" s="310">
        <f t="shared" ref="AH152:AH168" si="995">IF(AND(ISNUMBER(AE152),ISNUMBER(AG152)), IF(AE152=0, 0, AG152/AE152), "")</f>
        <v>0.14088825927113299</v>
      </c>
      <c r="AI152" s="142">
        <v>2992.1050000000018</v>
      </c>
      <c r="AJ152" s="143">
        <v>2597.288000000005</v>
      </c>
      <c r="AK152" s="143">
        <v>373.6049999999999</v>
      </c>
      <c r="AL152" s="310">
        <f t="shared" ref="AL152:AL168" si="996">IF(AND(ISNUMBER(AI152),ISNUMBER(AK152)), IF(AI152=0, 0, AK152/AI152), "")</f>
        <v>0.12486359937234812</v>
      </c>
      <c r="AM152" s="142">
        <v>0</v>
      </c>
      <c r="AN152" s="143">
        <v>0</v>
      </c>
      <c r="AO152" s="143">
        <v>0</v>
      </c>
      <c r="AP152" s="310">
        <f t="shared" ref="AP152:AP168" si="997">IF(AND(ISNUMBER(AM152),ISNUMBER(AO152)), IF(AM152=0, 0, AO152/AM152), "")</f>
        <v>0</v>
      </c>
      <c r="AQ152" s="142">
        <v>1884.7806970000026</v>
      </c>
      <c r="AR152" s="143">
        <v>1884.7806970000026</v>
      </c>
      <c r="AS152" s="143">
        <v>0</v>
      </c>
      <c r="AT152" s="310">
        <f t="shared" ref="AT152:AT168" si="998">IF(AND(ISNUMBER(AQ152),ISNUMBER(AS152)), IF(AQ152=0, 0, AS152/AQ152), "")</f>
        <v>0</v>
      </c>
      <c r="AU152" s="142">
        <v>30718.317507999996</v>
      </c>
      <c r="AV152" s="143">
        <v>30718.317507999996</v>
      </c>
      <c r="AW152" s="143">
        <v>0</v>
      </c>
      <c r="AX152" s="310">
        <f t="shared" ref="AX152:AX168" si="999">IF(AND(ISNUMBER(AU152),ISNUMBER(AW152)), IF(AU152=0, 0, AW152/AU152), "")</f>
        <v>0</v>
      </c>
      <c r="AY152" s="313">
        <f t="shared" ref="AY152:BA154" si="1000">IF(COUNT(AE152,AI152,AM152,AQ152,AU152)&lt;5,"",SUM(AE152,AI152,AM152,AQ152,AU152))</f>
        <v>382099.61920499464</v>
      </c>
      <c r="AZ152" s="146">
        <f t="shared" si="1000"/>
        <v>330451.42020499799</v>
      </c>
      <c r="BA152" s="146">
        <f t="shared" si="1000"/>
        <v>49192.00899999978</v>
      </c>
      <c r="BB152" s="310">
        <f t="shared" ref="BB152:BB168" si="1001">IF(AND(ISNUMBER(AY152),ISNUMBER(BA152)), IF(AY152=0, 0, BA152/AY152), "")</f>
        <v>0.1287413190893773</v>
      </c>
      <c r="BE152" s="447">
        <v>2023</v>
      </c>
      <c r="BF152" s="134" t="s">
        <v>13</v>
      </c>
      <c r="BG152" s="314">
        <f t="shared" ref="BG152:BI154" si="1002">IF(COUNT(C152, AE152)&lt;2, "", C152+AE152)</f>
        <v>1672831.5970000259</v>
      </c>
      <c r="BH152" s="315">
        <f t="shared" si="1002"/>
        <v>1481536.7910000412</v>
      </c>
      <c r="BI152" s="315">
        <f t="shared" si="1002"/>
        <v>180714.65099999928</v>
      </c>
      <c r="BJ152" s="310">
        <f t="shared" ref="BJ152:BJ168" si="1003">IF(AND(ISNUMBER(BG152),ISNUMBER(BI152)), IF(BG152=0, 0, BI152/BG152), "")</f>
        <v>0.10802919512285879</v>
      </c>
      <c r="BK152" s="314">
        <f t="shared" ref="BK152:BM154" si="1004">IF(COUNT(G152, AI152)&lt;2, "", G152+AI152)</f>
        <v>2992.1050000000018</v>
      </c>
      <c r="BL152" s="315">
        <f t="shared" si="1004"/>
        <v>2597.288000000005</v>
      </c>
      <c r="BM152" s="315">
        <f t="shared" si="1004"/>
        <v>373.6049999999999</v>
      </c>
      <c r="BN152" s="310">
        <f t="shared" ref="BN152:BN168" si="1005">IF(AND(ISNUMBER(BK152),ISNUMBER(BM152)), IF(BK152=0, 0, BM152/BK152), "")</f>
        <v>0.12486359937234812</v>
      </c>
      <c r="BO152" s="314">
        <f t="shared" ref="BO152:BQ154" si="1006">IF(COUNT(K152, AM152)&lt;2, "", K152+AM152)</f>
        <v>28945.303</v>
      </c>
      <c r="BP152" s="315">
        <f t="shared" si="1006"/>
        <v>26770.686000000002</v>
      </c>
      <c r="BQ152" s="315">
        <f t="shared" si="1006"/>
        <v>2103.355</v>
      </c>
      <c r="BR152" s="310">
        <f t="shared" ref="BR152:BR168" si="1007">IF(AND(ISNUMBER(BO152),ISNUMBER(BQ152)), IF(BO152=0, 0, BQ152/BO152), "")</f>
        <v>7.2666539369099017E-2</v>
      </c>
      <c r="BS152" s="314">
        <f t="shared" ref="BS152:BU154" si="1008">IF(COUNT(O152, AQ152)&lt;2, "", O152+AQ152)</f>
        <v>122736.94957675</v>
      </c>
      <c r="BT152" s="315">
        <f t="shared" si="1008"/>
        <v>122736.94957675</v>
      </c>
      <c r="BU152" s="315">
        <f t="shared" si="1008"/>
        <v>0</v>
      </c>
      <c r="BV152" s="310">
        <f t="shared" ref="BV152:BV168" si="1009">IF(AND(ISNUMBER(BS152),ISNUMBER(BU152)), IF(BS152=0, 0, BU152/BS152), "")</f>
        <v>0</v>
      </c>
      <c r="BW152" s="314">
        <f t="shared" ref="BW152:BY154" si="1010">IF(COUNT(S152, AU152)&lt;2, "", S152+AU152)</f>
        <v>70716.908975249928</v>
      </c>
      <c r="BX152" s="315">
        <f t="shared" si="1010"/>
        <v>70716.908975249928</v>
      </c>
      <c r="BY152" s="315">
        <f t="shared" si="1010"/>
        <v>0</v>
      </c>
      <c r="BZ152" s="310">
        <f t="shared" ref="BZ152:BZ168" si="1011">IF(AND(ISNUMBER(BW152),ISNUMBER(BY152)), IF(BW152=0, 0, BY152/BW152), "")</f>
        <v>0</v>
      </c>
      <c r="CA152" s="313">
        <f t="shared" ref="CA152:CC154" si="1012">IF(COUNT(BG152,BK152,BO152,BS152,BW152)&lt;5,"",SUM(BG152,BK152,BO152,BS152,BW152))</f>
        <v>1898222.8635520258</v>
      </c>
      <c r="CB152" s="146">
        <f t="shared" si="1012"/>
        <v>1704358.6235520409</v>
      </c>
      <c r="CC152" s="146">
        <f t="shared" si="1012"/>
        <v>183191.61099999931</v>
      </c>
      <c r="CD152" s="310">
        <f t="shared" ref="CD152:CD168" si="1013">IF(AND(ISNUMBER(CA152),ISNUMBER(CC152)), IF(CA152=0, 0, CC152/CA152), "")</f>
        <v>9.6506903650504086E-2</v>
      </c>
    </row>
    <row r="153" spans="1:82">
      <c r="A153" s="448"/>
      <c r="B153" s="130" t="s">
        <v>14</v>
      </c>
      <c r="C153" s="149">
        <v>1144738.2530000554</v>
      </c>
      <c r="D153" s="150">
        <v>1086183.2830000629</v>
      </c>
      <c r="E153" s="150">
        <v>55615.891000000353</v>
      </c>
      <c r="F153" s="316">
        <f t="shared" si="988"/>
        <v>4.8583936855648747E-2</v>
      </c>
      <c r="G153" s="149">
        <v>0</v>
      </c>
      <c r="H153" s="150">
        <v>0</v>
      </c>
      <c r="I153" s="150">
        <v>0</v>
      </c>
      <c r="J153" s="316">
        <f t="shared" si="989"/>
        <v>0</v>
      </c>
      <c r="K153" s="149">
        <v>20096.3505</v>
      </c>
      <c r="L153" s="150">
        <v>19167.834500000001</v>
      </c>
      <c r="M153" s="150">
        <v>1045.9069999999999</v>
      </c>
      <c r="N153" s="316">
        <f t="shared" si="990"/>
        <v>5.2044623724093582E-2</v>
      </c>
      <c r="O153" s="149">
        <v>54950.398640249899</v>
      </c>
      <c r="P153" s="150">
        <v>54950.398640249899</v>
      </c>
      <c r="Q153" s="150">
        <v>0</v>
      </c>
      <c r="R153" s="316">
        <f t="shared" si="991"/>
        <v>0</v>
      </c>
      <c r="S153" s="149">
        <v>40471.11091499999</v>
      </c>
      <c r="T153" s="150">
        <v>40471.11091499999</v>
      </c>
      <c r="U153" s="150">
        <v>0</v>
      </c>
      <c r="V153" s="316">
        <f t="shared" si="992"/>
        <v>0</v>
      </c>
      <c r="W153" s="319">
        <f t="shared" si="993"/>
        <v>1260256.1130553053</v>
      </c>
      <c r="X153" s="153">
        <f t="shared" si="993"/>
        <v>1200772.627055313</v>
      </c>
      <c r="Y153" s="153">
        <f t="shared" si="993"/>
        <v>56661.798000000352</v>
      </c>
      <c r="Z153" s="316">
        <f t="shared" si="994"/>
        <v>4.4960542077936975E-2</v>
      </c>
      <c r="AC153" s="448"/>
      <c r="AD153" s="130" t="s">
        <v>14</v>
      </c>
      <c r="AE153" s="149">
        <v>302965.80199999595</v>
      </c>
      <c r="AF153" s="150">
        <v>276439.58999999717</v>
      </c>
      <c r="AG153" s="150">
        <v>25083.394000000051</v>
      </c>
      <c r="AH153" s="316">
        <f t="shared" si="995"/>
        <v>8.279282293385834E-2</v>
      </c>
      <c r="AI153" s="149">
        <v>4720.9289999999992</v>
      </c>
      <c r="AJ153" s="150">
        <v>4407.806999999998</v>
      </c>
      <c r="AK153" s="150">
        <v>268.09200000000004</v>
      </c>
      <c r="AL153" s="316">
        <f t="shared" si="996"/>
        <v>5.6787975417550249E-2</v>
      </c>
      <c r="AM153" s="149">
        <v>0</v>
      </c>
      <c r="AN153" s="150">
        <v>0</v>
      </c>
      <c r="AO153" s="150">
        <v>0</v>
      </c>
      <c r="AP153" s="316">
        <f t="shared" si="997"/>
        <v>0</v>
      </c>
      <c r="AQ153" s="149">
        <v>954.77320299999928</v>
      </c>
      <c r="AR153" s="150">
        <v>954.77320299999928</v>
      </c>
      <c r="AS153" s="150">
        <v>0</v>
      </c>
      <c r="AT153" s="316">
        <f t="shared" si="998"/>
        <v>0</v>
      </c>
      <c r="AU153" s="149">
        <v>28763.098009000005</v>
      </c>
      <c r="AV153" s="150">
        <v>28763.098009000005</v>
      </c>
      <c r="AW153" s="150">
        <v>0</v>
      </c>
      <c r="AX153" s="316">
        <f t="shared" si="999"/>
        <v>0</v>
      </c>
      <c r="AY153" s="319">
        <f t="shared" si="1000"/>
        <v>337404.60221199598</v>
      </c>
      <c r="AZ153" s="153">
        <f t="shared" si="1000"/>
        <v>310565.26821199717</v>
      </c>
      <c r="BA153" s="153">
        <f t="shared" si="1000"/>
        <v>25351.486000000052</v>
      </c>
      <c r="BB153" s="316">
        <f t="shared" si="1001"/>
        <v>7.5136752236922247E-2</v>
      </c>
      <c r="BE153" s="448"/>
      <c r="BF153" s="130" t="s">
        <v>14</v>
      </c>
      <c r="BG153" s="320">
        <f t="shared" si="1002"/>
        <v>1447704.0550000514</v>
      </c>
      <c r="BH153" s="321">
        <f t="shared" si="1002"/>
        <v>1362622.8730000602</v>
      </c>
      <c r="BI153" s="321">
        <f t="shared" si="1002"/>
        <v>80699.285000000411</v>
      </c>
      <c r="BJ153" s="316">
        <f t="shared" si="1003"/>
        <v>5.5742943263357471E-2</v>
      </c>
      <c r="BK153" s="320">
        <f t="shared" si="1004"/>
        <v>4720.9289999999992</v>
      </c>
      <c r="BL153" s="321">
        <f t="shared" si="1004"/>
        <v>4407.806999999998</v>
      </c>
      <c r="BM153" s="321">
        <f t="shared" si="1004"/>
        <v>268.09200000000004</v>
      </c>
      <c r="BN153" s="316">
        <f t="shared" si="1005"/>
        <v>5.6787975417550249E-2</v>
      </c>
      <c r="BO153" s="320">
        <f t="shared" si="1006"/>
        <v>20096.3505</v>
      </c>
      <c r="BP153" s="321">
        <f t="shared" si="1006"/>
        <v>19167.834500000001</v>
      </c>
      <c r="BQ153" s="321">
        <f t="shared" si="1006"/>
        <v>1045.9069999999999</v>
      </c>
      <c r="BR153" s="316">
        <f t="shared" si="1007"/>
        <v>5.2044623724093582E-2</v>
      </c>
      <c r="BS153" s="320">
        <f t="shared" si="1008"/>
        <v>55905.171843249896</v>
      </c>
      <c r="BT153" s="321">
        <f t="shared" si="1008"/>
        <v>55905.171843249896</v>
      </c>
      <c r="BU153" s="321">
        <f t="shared" si="1008"/>
        <v>0</v>
      </c>
      <c r="BV153" s="316">
        <f t="shared" si="1009"/>
        <v>0</v>
      </c>
      <c r="BW153" s="320">
        <f t="shared" si="1010"/>
        <v>69234.208923999991</v>
      </c>
      <c r="BX153" s="321">
        <f t="shared" si="1010"/>
        <v>69234.208923999991</v>
      </c>
      <c r="BY153" s="321">
        <f t="shared" si="1010"/>
        <v>0</v>
      </c>
      <c r="BZ153" s="316">
        <f t="shared" si="1011"/>
        <v>0</v>
      </c>
      <c r="CA153" s="319">
        <f t="shared" si="1012"/>
        <v>1597660.7152673011</v>
      </c>
      <c r="CB153" s="153">
        <f t="shared" si="1012"/>
        <v>1511337.8952673101</v>
      </c>
      <c r="CC153" s="153">
        <f t="shared" si="1012"/>
        <v>82013.284000000422</v>
      </c>
      <c r="CD153" s="316">
        <f t="shared" si="1013"/>
        <v>5.1333354582909024E-2</v>
      </c>
    </row>
    <row r="154" spans="1:82">
      <c r="A154" s="448"/>
      <c r="B154" s="131" t="s">
        <v>15</v>
      </c>
      <c r="C154" s="156">
        <v>1185073.4950000034</v>
      </c>
      <c r="D154" s="157">
        <v>1108174.6969999885</v>
      </c>
      <c r="E154" s="157">
        <v>72381.51799999956</v>
      </c>
      <c r="F154" s="322">
        <f t="shared" si="988"/>
        <v>6.1077661685446233E-2</v>
      </c>
      <c r="G154" s="156">
        <v>0</v>
      </c>
      <c r="H154" s="157">
        <v>0</v>
      </c>
      <c r="I154" s="157">
        <v>0</v>
      </c>
      <c r="J154" s="322">
        <f t="shared" si="989"/>
        <v>0</v>
      </c>
      <c r="K154" s="156">
        <v>24882.947499999998</v>
      </c>
      <c r="L154" s="157">
        <v>23738.677</v>
      </c>
      <c r="M154" s="157">
        <v>1770.3695</v>
      </c>
      <c r="N154" s="322">
        <f t="shared" si="990"/>
        <v>7.1147901590034701E-2</v>
      </c>
      <c r="O154" s="156">
        <v>81540.577239249804</v>
      </c>
      <c r="P154" s="157">
        <v>81540.577239249804</v>
      </c>
      <c r="Q154" s="157">
        <v>0</v>
      </c>
      <c r="R154" s="322">
        <f t="shared" si="991"/>
        <v>0</v>
      </c>
      <c r="S154" s="156">
        <v>52883.99494805</v>
      </c>
      <c r="T154" s="157">
        <v>52883.99494805</v>
      </c>
      <c r="U154" s="157">
        <v>0</v>
      </c>
      <c r="V154" s="322">
        <f t="shared" si="992"/>
        <v>0</v>
      </c>
      <c r="W154" s="325">
        <f t="shared" si="993"/>
        <v>1344381.0146873032</v>
      </c>
      <c r="X154" s="160">
        <f t="shared" si="993"/>
        <v>1266337.9461872883</v>
      </c>
      <c r="Y154" s="160">
        <f t="shared" si="993"/>
        <v>74151.887499999561</v>
      </c>
      <c r="Z154" s="322">
        <f t="shared" si="994"/>
        <v>5.5156898743654863E-2</v>
      </c>
      <c r="AC154" s="448"/>
      <c r="AD154" s="131" t="s">
        <v>15</v>
      </c>
      <c r="AE154" s="156">
        <v>220678.41900000395</v>
      </c>
      <c r="AF154" s="157">
        <v>194891.39900000475</v>
      </c>
      <c r="AG154" s="157">
        <v>24461.822000000218</v>
      </c>
      <c r="AH154" s="322">
        <f t="shared" si="995"/>
        <v>0.11084827465616283</v>
      </c>
      <c r="AI154" s="156">
        <v>10506.245999999997</v>
      </c>
      <c r="AJ154" s="157">
        <v>9623.743000000004</v>
      </c>
      <c r="AK154" s="157">
        <v>755.42999999999915</v>
      </c>
      <c r="AL154" s="322">
        <f t="shared" si="996"/>
        <v>7.1902942306890524E-2</v>
      </c>
      <c r="AM154" s="156">
        <v>0</v>
      </c>
      <c r="AN154" s="157">
        <v>0</v>
      </c>
      <c r="AO154" s="157">
        <v>0</v>
      </c>
      <c r="AP154" s="322">
        <f t="shared" si="997"/>
        <v>0</v>
      </c>
      <c r="AQ154" s="156">
        <v>1460.7864730000003</v>
      </c>
      <c r="AR154" s="157">
        <v>1460.7864730000003</v>
      </c>
      <c r="AS154" s="157">
        <v>0</v>
      </c>
      <c r="AT154" s="322">
        <f t="shared" si="998"/>
        <v>0</v>
      </c>
      <c r="AU154" s="156">
        <v>23933.915603999991</v>
      </c>
      <c r="AV154" s="157">
        <v>23933.915603999991</v>
      </c>
      <c r="AW154" s="157">
        <v>0</v>
      </c>
      <c r="AX154" s="322">
        <f t="shared" si="999"/>
        <v>0</v>
      </c>
      <c r="AY154" s="325">
        <f t="shared" si="1000"/>
        <v>256579.36707700393</v>
      </c>
      <c r="AZ154" s="160">
        <f t="shared" si="1000"/>
        <v>229909.84407700476</v>
      </c>
      <c r="BA154" s="160">
        <f t="shared" si="1000"/>
        <v>25217.252000000219</v>
      </c>
      <c r="BB154" s="322">
        <f t="shared" si="1001"/>
        <v>9.828246241028446E-2</v>
      </c>
      <c r="BE154" s="448"/>
      <c r="BF154" s="131" t="s">
        <v>15</v>
      </c>
      <c r="BG154" s="326">
        <f t="shared" si="1002"/>
        <v>1405751.9140000073</v>
      </c>
      <c r="BH154" s="327">
        <f t="shared" si="1002"/>
        <v>1303066.0959999934</v>
      </c>
      <c r="BI154" s="327">
        <f t="shared" si="1002"/>
        <v>96843.339999999778</v>
      </c>
      <c r="BJ154" s="322">
        <f t="shared" si="1003"/>
        <v>6.8890775844249907E-2</v>
      </c>
      <c r="BK154" s="326">
        <f t="shared" si="1004"/>
        <v>10506.245999999997</v>
      </c>
      <c r="BL154" s="327">
        <f t="shared" si="1004"/>
        <v>9623.743000000004</v>
      </c>
      <c r="BM154" s="327">
        <f t="shared" si="1004"/>
        <v>755.42999999999915</v>
      </c>
      <c r="BN154" s="322">
        <f t="shared" si="1005"/>
        <v>7.1902942306890524E-2</v>
      </c>
      <c r="BO154" s="326">
        <f t="shared" si="1006"/>
        <v>24882.947499999998</v>
      </c>
      <c r="BP154" s="327">
        <f t="shared" si="1006"/>
        <v>23738.677</v>
      </c>
      <c r="BQ154" s="327">
        <f t="shared" si="1006"/>
        <v>1770.3695</v>
      </c>
      <c r="BR154" s="322">
        <f t="shared" si="1007"/>
        <v>7.1147901590034701E-2</v>
      </c>
      <c r="BS154" s="326">
        <f t="shared" si="1008"/>
        <v>83001.363712249804</v>
      </c>
      <c r="BT154" s="327">
        <f t="shared" si="1008"/>
        <v>83001.363712249804</v>
      </c>
      <c r="BU154" s="327">
        <f t="shared" si="1008"/>
        <v>0</v>
      </c>
      <c r="BV154" s="322">
        <f t="shared" si="1009"/>
        <v>0</v>
      </c>
      <c r="BW154" s="326">
        <f t="shared" si="1010"/>
        <v>76817.910552049987</v>
      </c>
      <c r="BX154" s="327">
        <f t="shared" si="1010"/>
        <v>76817.910552049987</v>
      </c>
      <c r="BY154" s="327">
        <f t="shared" si="1010"/>
        <v>0</v>
      </c>
      <c r="BZ154" s="322">
        <f t="shared" si="1011"/>
        <v>0</v>
      </c>
      <c r="CA154" s="325">
        <f t="shared" si="1012"/>
        <v>1600960.3817643072</v>
      </c>
      <c r="CB154" s="160">
        <f t="shared" si="1012"/>
        <v>1496247.7902642931</v>
      </c>
      <c r="CC154" s="160">
        <f t="shared" si="1012"/>
        <v>99369.139499999772</v>
      </c>
      <c r="CD154" s="322">
        <f t="shared" si="1013"/>
        <v>6.2068456304016688E-2</v>
      </c>
    </row>
    <row r="155" spans="1:82">
      <c r="A155" s="448"/>
      <c r="B155" s="132" t="s">
        <v>16</v>
      </c>
      <c r="C155" s="328">
        <f t="shared" ref="C155:E155" si="1014">IF(COUNT(C152:C154)=0,"",SUM(C152:C154))</f>
        <v>3656138.9290000903</v>
      </c>
      <c r="D155" s="167">
        <f t="shared" si="1014"/>
        <v>3380643.7370000947</v>
      </c>
      <c r="E155" s="167">
        <f t="shared" si="1014"/>
        <v>259893.65599999944</v>
      </c>
      <c r="F155" s="329">
        <f t="shared" si="988"/>
        <v>7.1084184995967095E-2</v>
      </c>
      <c r="G155" s="328">
        <f t="shared" ref="G155:I155" si="1015">IF(COUNT(G152:G154)=0,"",SUM(G152:G154))</f>
        <v>0</v>
      </c>
      <c r="H155" s="167">
        <f t="shared" si="1015"/>
        <v>0</v>
      </c>
      <c r="I155" s="167">
        <f t="shared" si="1015"/>
        <v>0</v>
      </c>
      <c r="J155" s="329">
        <f t="shared" si="989"/>
        <v>0</v>
      </c>
      <c r="K155" s="328">
        <f t="shared" ref="K155:M155" si="1016">IF(COUNT(K152:K154)=0,"",SUM(K152:K154))</f>
        <v>73924.600999999995</v>
      </c>
      <c r="L155" s="167">
        <f t="shared" si="1016"/>
        <v>69677.197499999995</v>
      </c>
      <c r="M155" s="167">
        <f t="shared" si="1016"/>
        <v>4919.6314999999995</v>
      </c>
      <c r="N155" s="329">
        <f t="shared" si="990"/>
        <v>6.6549314212734134E-2</v>
      </c>
      <c r="O155" s="328">
        <f t="shared" ref="O155:P155" si="1017">IF(COUNT(O152:O154)=0,"",SUM(O152:O154))</f>
        <v>257343.1447592497</v>
      </c>
      <c r="P155" s="167">
        <f t="shared" si="1017"/>
        <v>257343.1447592497</v>
      </c>
      <c r="Q155" s="167">
        <f t="shared" ref="Q155" si="1018">IF(COUNT(Q152:Q154)=0,"",SUM(Q152:Q154))</f>
        <v>0</v>
      </c>
      <c r="R155" s="329">
        <f t="shared" si="991"/>
        <v>0</v>
      </c>
      <c r="S155" s="328">
        <f t="shared" ref="S155:T155" si="1019">IF(COUNT(S152:S154)=0,"",SUM(S152:S154))</f>
        <v>133353.69733029994</v>
      </c>
      <c r="T155" s="167">
        <f t="shared" si="1019"/>
        <v>133353.69733029994</v>
      </c>
      <c r="U155" s="167">
        <f t="shared" ref="U155" si="1020">IF(COUNT(U152:U154)=0,"",SUM(U152:U154))</f>
        <v>0</v>
      </c>
      <c r="V155" s="329">
        <f t="shared" si="992"/>
        <v>0</v>
      </c>
      <c r="W155" s="330">
        <f t="shared" ref="W155:Y155" si="1021">IF(COUNT(W152:W154)=0,"",SUM(W152:W154))</f>
        <v>4120760.3720896402</v>
      </c>
      <c r="X155" s="166">
        <f t="shared" si="1021"/>
        <v>3841017.7765896441</v>
      </c>
      <c r="Y155" s="166">
        <f t="shared" si="1021"/>
        <v>264813.28749999945</v>
      </c>
      <c r="Z155" s="329">
        <f t="shared" si="994"/>
        <v>6.4263209599278989E-2</v>
      </c>
      <c r="AC155" s="448"/>
      <c r="AD155" s="132" t="s">
        <v>16</v>
      </c>
      <c r="AE155" s="328">
        <f t="shared" ref="AE155:AG155" si="1022">IF(COUNT(AE152:AE154)=0,"",SUM(AE152:AE154))</f>
        <v>870148.63699999452</v>
      </c>
      <c r="AF155" s="167">
        <f t="shared" si="1022"/>
        <v>766582.02299999993</v>
      </c>
      <c r="AG155" s="167">
        <f t="shared" si="1022"/>
        <v>98363.620000000054</v>
      </c>
      <c r="AH155" s="329">
        <f t="shared" si="995"/>
        <v>0.11304231922850289</v>
      </c>
      <c r="AI155" s="328">
        <f t="shared" ref="AI155:AK155" si="1023">IF(COUNT(AI152:AI154)=0,"",SUM(AI152:AI154))</f>
        <v>18219.28</v>
      </c>
      <c r="AJ155" s="167">
        <f t="shared" si="1023"/>
        <v>16628.838000000007</v>
      </c>
      <c r="AK155" s="167">
        <f t="shared" si="1023"/>
        <v>1397.126999999999</v>
      </c>
      <c r="AL155" s="329">
        <f t="shared" si="996"/>
        <v>7.6683985316653519E-2</v>
      </c>
      <c r="AM155" s="328">
        <f t="shared" ref="AM155:AO155" si="1024">IF(COUNT(AM152:AM154)=0,"",SUM(AM152:AM154))</f>
        <v>0</v>
      </c>
      <c r="AN155" s="167">
        <f t="shared" si="1024"/>
        <v>0</v>
      </c>
      <c r="AO155" s="167">
        <f t="shared" si="1024"/>
        <v>0</v>
      </c>
      <c r="AP155" s="329">
        <f t="shared" si="997"/>
        <v>0</v>
      </c>
      <c r="AQ155" s="328">
        <f t="shared" ref="AQ155:AS155" si="1025">IF(COUNT(AQ152:AQ154)=0,"",SUM(AQ152:AQ154))</f>
        <v>4300.3403730000018</v>
      </c>
      <c r="AR155" s="167">
        <f t="shared" si="1025"/>
        <v>4300.3403730000018</v>
      </c>
      <c r="AS155" s="167">
        <f t="shared" si="1025"/>
        <v>0</v>
      </c>
      <c r="AT155" s="329">
        <f t="shared" si="998"/>
        <v>0</v>
      </c>
      <c r="AU155" s="328">
        <f t="shared" ref="AU155:AW155" si="1026">IF(COUNT(AU152:AU154)=0,"",SUM(AU152:AU154))</f>
        <v>83415.331120999996</v>
      </c>
      <c r="AV155" s="167">
        <f t="shared" si="1026"/>
        <v>83415.331120999996</v>
      </c>
      <c r="AW155" s="167">
        <f t="shared" si="1026"/>
        <v>0</v>
      </c>
      <c r="AX155" s="329">
        <f t="shared" si="999"/>
        <v>0</v>
      </c>
      <c r="AY155" s="330">
        <f t="shared" ref="AY155:BA155" si="1027">IF(COUNT(AY152:AY154)=0,"",SUM(AY152:AY154))</f>
        <v>976083.58849399455</v>
      </c>
      <c r="AZ155" s="166">
        <f t="shared" si="1027"/>
        <v>870926.53249399993</v>
      </c>
      <c r="BA155" s="166">
        <f t="shared" si="1027"/>
        <v>99760.747000000061</v>
      </c>
      <c r="BB155" s="329">
        <f t="shared" si="1001"/>
        <v>0.10220512687230152</v>
      </c>
      <c r="BE155" s="448"/>
      <c r="BF155" s="132" t="s">
        <v>16</v>
      </c>
      <c r="BG155" s="328">
        <f t="shared" ref="BG155:BI155" si="1028">IF(COUNT(BG152:BG154)=0,"",SUM(BG152:BG154))</f>
        <v>4526287.5660000844</v>
      </c>
      <c r="BH155" s="167">
        <f t="shared" si="1028"/>
        <v>4147225.7600000948</v>
      </c>
      <c r="BI155" s="167">
        <f t="shared" si="1028"/>
        <v>358257.27599999949</v>
      </c>
      <c r="BJ155" s="329">
        <f t="shared" si="1003"/>
        <v>7.915035683793159E-2</v>
      </c>
      <c r="BK155" s="328">
        <f t="shared" ref="BK155:BM155" si="1029">IF(COUNT(BK152:BK154)=0,"",SUM(BK152:BK154))</f>
        <v>18219.28</v>
      </c>
      <c r="BL155" s="167">
        <f t="shared" si="1029"/>
        <v>16628.838000000007</v>
      </c>
      <c r="BM155" s="167">
        <f t="shared" si="1029"/>
        <v>1397.126999999999</v>
      </c>
      <c r="BN155" s="329">
        <f t="shared" si="1005"/>
        <v>7.6683985316653519E-2</v>
      </c>
      <c r="BO155" s="328">
        <f t="shared" ref="BO155:BQ155" si="1030">IF(COUNT(BO152:BO154)=0,"",SUM(BO152:BO154))</f>
        <v>73924.600999999995</v>
      </c>
      <c r="BP155" s="167">
        <f t="shared" si="1030"/>
        <v>69677.197499999995</v>
      </c>
      <c r="BQ155" s="167">
        <f t="shared" si="1030"/>
        <v>4919.6314999999995</v>
      </c>
      <c r="BR155" s="329">
        <f t="shared" si="1007"/>
        <v>6.6549314212734134E-2</v>
      </c>
      <c r="BS155" s="328">
        <f t="shared" ref="BS155:BU155" si="1031">IF(COUNT(BS152:BS154)=0,"",SUM(BS152:BS154))</f>
        <v>261643.48513224971</v>
      </c>
      <c r="BT155" s="167">
        <f t="shared" si="1031"/>
        <v>261643.48513224971</v>
      </c>
      <c r="BU155" s="167">
        <f t="shared" si="1031"/>
        <v>0</v>
      </c>
      <c r="BV155" s="329">
        <f t="shared" si="1009"/>
        <v>0</v>
      </c>
      <c r="BW155" s="328">
        <f t="shared" ref="BW155:BY155" si="1032">IF(COUNT(BW152:BW154)=0,"",SUM(BW152:BW154))</f>
        <v>216769.02845129991</v>
      </c>
      <c r="BX155" s="167">
        <f t="shared" si="1032"/>
        <v>216769.02845129991</v>
      </c>
      <c r="BY155" s="167">
        <f t="shared" si="1032"/>
        <v>0</v>
      </c>
      <c r="BZ155" s="329">
        <f t="shared" si="1011"/>
        <v>0</v>
      </c>
      <c r="CA155" s="330">
        <f t="shared" ref="CA155:CC155" si="1033">IF(COUNT(CA152:CA154)=0,"",SUM(CA152:CA154))</f>
        <v>5096843.9605836347</v>
      </c>
      <c r="CB155" s="166">
        <f t="shared" si="1033"/>
        <v>4711944.3090836443</v>
      </c>
      <c r="CC155" s="166">
        <f t="shared" si="1033"/>
        <v>364574.03449999948</v>
      </c>
      <c r="CD155" s="329">
        <f t="shared" si="1013"/>
        <v>7.1529369413587549E-2</v>
      </c>
    </row>
    <row r="156" spans="1:82">
      <c r="A156" s="448"/>
      <c r="B156" s="129" t="s">
        <v>17</v>
      </c>
      <c r="C156" s="170">
        <v>985568.67600003036</v>
      </c>
      <c r="D156" s="171">
        <v>922439.95500002592</v>
      </c>
      <c r="E156" s="171">
        <v>58901.870999999446</v>
      </c>
      <c r="F156" s="331">
        <f t="shared" si="988"/>
        <v>5.9764349694082231E-2</v>
      </c>
      <c r="G156" s="170">
        <v>32282.622000000214</v>
      </c>
      <c r="H156" s="171">
        <v>32237.208000000199</v>
      </c>
      <c r="I156" s="171">
        <v>42.449999999999996</v>
      </c>
      <c r="J156" s="331">
        <f t="shared" si="989"/>
        <v>1.3149489530311297E-3</v>
      </c>
      <c r="K156" s="170">
        <v>24681.339499999998</v>
      </c>
      <c r="L156" s="171">
        <v>23495.593499999999</v>
      </c>
      <c r="M156" s="171">
        <v>1678.8225</v>
      </c>
      <c r="N156" s="331">
        <f t="shared" si="990"/>
        <v>6.8019910345627724E-2</v>
      </c>
      <c r="O156" s="170">
        <v>85616.4862177498</v>
      </c>
      <c r="P156" s="171">
        <v>85616.4862177498</v>
      </c>
      <c r="Q156" s="171">
        <v>0</v>
      </c>
      <c r="R156" s="331">
        <f t="shared" si="991"/>
        <v>0</v>
      </c>
      <c r="S156" s="170">
        <v>49293.292731499925</v>
      </c>
      <c r="T156" s="171">
        <v>49293.292731499925</v>
      </c>
      <c r="U156" s="171">
        <v>0</v>
      </c>
      <c r="V156" s="331">
        <f t="shared" si="992"/>
        <v>0</v>
      </c>
      <c r="W156" s="334">
        <f t="shared" ref="W156:Y158" si="1034">IF(COUNT(C156,G156,K156,O156,S156)&lt;5,"",SUM(C156,G156,K156,O156,S156))</f>
        <v>1177442.4164492805</v>
      </c>
      <c r="X156" s="174">
        <f t="shared" si="1034"/>
        <v>1113082.535449276</v>
      </c>
      <c r="Y156" s="174">
        <f t="shared" si="1034"/>
        <v>60623.143499999445</v>
      </c>
      <c r="Z156" s="331">
        <f t="shared" si="994"/>
        <v>5.1487140817311337E-2</v>
      </c>
      <c r="AC156" s="448"/>
      <c r="AD156" s="129" t="s">
        <v>17</v>
      </c>
      <c r="AE156" s="170">
        <v>223338.23199999882</v>
      </c>
      <c r="AF156" s="171">
        <v>192105.38999999771</v>
      </c>
      <c r="AG156" s="171">
        <v>29251.41900000014</v>
      </c>
      <c r="AH156" s="331">
        <f t="shared" si="995"/>
        <v>0.1309736301664656</v>
      </c>
      <c r="AI156" s="170">
        <v>13863.39700000023</v>
      </c>
      <c r="AJ156" s="171">
        <v>12376.656000000201</v>
      </c>
      <c r="AK156" s="171">
        <v>1287.3169999999989</v>
      </c>
      <c r="AL156" s="331">
        <f t="shared" si="996"/>
        <v>9.2857255692813057E-2</v>
      </c>
      <c r="AM156" s="170">
        <v>0</v>
      </c>
      <c r="AN156" s="171">
        <v>0</v>
      </c>
      <c r="AO156" s="171">
        <v>0</v>
      </c>
      <c r="AP156" s="331">
        <f t="shared" si="997"/>
        <v>0</v>
      </c>
      <c r="AQ156" s="170">
        <v>1367.8314259999972</v>
      </c>
      <c r="AR156" s="171">
        <v>1367.8314259999972</v>
      </c>
      <c r="AS156" s="171">
        <v>0</v>
      </c>
      <c r="AT156" s="331">
        <f t="shared" si="998"/>
        <v>0</v>
      </c>
      <c r="AU156" s="170">
        <v>28393.294232000018</v>
      </c>
      <c r="AV156" s="171">
        <v>28393.294232000018</v>
      </c>
      <c r="AW156" s="171">
        <v>0</v>
      </c>
      <c r="AX156" s="331">
        <f t="shared" si="999"/>
        <v>0</v>
      </c>
      <c r="AY156" s="334">
        <f t="shared" ref="AY156:BA158" si="1035">IF(COUNT(AE156,AI156,AM156,AQ156,AU156)&lt;5,"",SUM(AE156,AI156,AM156,AQ156,AU156))</f>
        <v>266962.75465799909</v>
      </c>
      <c r="AZ156" s="174">
        <f t="shared" si="1035"/>
        <v>234243.17165799791</v>
      </c>
      <c r="BA156" s="174">
        <f t="shared" si="1035"/>
        <v>30538.736000000139</v>
      </c>
      <c r="BB156" s="331">
        <f t="shared" si="1001"/>
        <v>0.1143932457511638</v>
      </c>
      <c r="BE156" s="448"/>
      <c r="BF156" s="129" t="s">
        <v>17</v>
      </c>
      <c r="BG156" s="335">
        <f t="shared" ref="BG156:BI158" si="1036">IF(COUNT(C156, AE156)&lt;2, "", C156+AE156)</f>
        <v>1208906.9080000292</v>
      </c>
      <c r="BH156" s="336">
        <f t="shared" si="1036"/>
        <v>1114545.3450000237</v>
      </c>
      <c r="BI156" s="336">
        <f t="shared" si="1036"/>
        <v>88153.289999999586</v>
      </c>
      <c r="BJ156" s="331">
        <f t="shared" si="1003"/>
        <v>7.2919833129117553E-2</v>
      </c>
      <c r="BK156" s="335">
        <f t="shared" ref="BK156:BM158" si="1037">IF(COUNT(G156, AI156)&lt;2, "", G156+AI156)</f>
        <v>46146.019000000444</v>
      </c>
      <c r="BL156" s="336">
        <f t="shared" si="1037"/>
        <v>44613.864000000402</v>
      </c>
      <c r="BM156" s="336">
        <f t="shared" si="1037"/>
        <v>1329.7669999999989</v>
      </c>
      <c r="BN156" s="331">
        <f t="shared" si="1005"/>
        <v>2.8816505276435353E-2</v>
      </c>
      <c r="BO156" s="335">
        <f t="shared" ref="BO156:BQ158" si="1038">IF(COUNT(K156, AM156)&lt;2, "", K156+AM156)</f>
        <v>24681.339499999998</v>
      </c>
      <c r="BP156" s="336">
        <f t="shared" si="1038"/>
        <v>23495.593499999999</v>
      </c>
      <c r="BQ156" s="336">
        <f t="shared" si="1038"/>
        <v>1678.8225</v>
      </c>
      <c r="BR156" s="331">
        <f t="shared" si="1007"/>
        <v>6.8019910345627724E-2</v>
      </c>
      <c r="BS156" s="335">
        <f t="shared" ref="BS156:BU158" si="1039">IF(COUNT(O156, AQ156)&lt;2, "", O156+AQ156)</f>
        <v>86984.317643749804</v>
      </c>
      <c r="BT156" s="336">
        <f t="shared" si="1039"/>
        <v>86984.317643749804</v>
      </c>
      <c r="BU156" s="336">
        <f t="shared" si="1039"/>
        <v>0</v>
      </c>
      <c r="BV156" s="331">
        <f t="shared" si="1009"/>
        <v>0</v>
      </c>
      <c r="BW156" s="335">
        <f t="shared" ref="BW156:BY158" si="1040">IF(COUNT(S156, AU156)&lt;2, "", S156+AU156)</f>
        <v>77686.58696349994</v>
      </c>
      <c r="BX156" s="336">
        <f t="shared" si="1040"/>
        <v>77686.58696349994</v>
      </c>
      <c r="BY156" s="336">
        <f t="shared" si="1040"/>
        <v>0</v>
      </c>
      <c r="BZ156" s="331">
        <f t="shared" si="1011"/>
        <v>0</v>
      </c>
      <c r="CA156" s="334">
        <f t="shared" ref="CA156:CC158" si="1041">IF(COUNT(BG156,BK156,BO156,BS156,BW156)&lt;5,"",SUM(BG156,BK156,BO156,BS156,BW156))</f>
        <v>1444405.1711072794</v>
      </c>
      <c r="CB156" s="174">
        <f t="shared" si="1041"/>
        <v>1347325.7071072736</v>
      </c>
      <c r="CC156" s="174">
        <f t="shared" si="1041"/>
        <v>91161.879499999573</v>
      </c>
      <c r="CD156" s="331">
        <f t="shared" si="1013"/>
        <v>6.3113786438548244E-2</v>
      </c>
    </row>
    <row r="157" spans="1:82">
      <c r="A157" s="448"/>
      <c r="B157" s="130" t="s">
        <v>18</v>
      </c>
      <c r="C157" s="149">
        <v>579117.68099998904</v>
      </c>
      <c r="D157" s="150">
        <v>561230.7729999841</v>
      </c>
      <c r="E157" s="150">
        <v>16603.99800000008</v>
      </c>
      <c r="F157" s="316">
        <f t="shared" si="988"/>
        <v>2.8671198522775537E-2</v>
      </c>
      <c r="G157" s="149">
        <v>64180.877999998636</v>
      </c>
      <c r="H157" s="150">
        <v>61097.91999999879</v>
      </c>
      <c r="I157" s="150">
        <v>2947.4989999999993</v>
      </c>
      <c r="J157" s="316">
        <f t="shared" si="989"/>
        <v>4.5924878123357271E-2</v>
      </c>
      <c r="K157" s="149">
        <v>27269.102999999999</v>
      </c>
      <c r="L157" s="150">
        <v>27849.4565</v>
      </c>
      <c r="M157" s="150">
        <v>121.1375</v>
      </c>
      <c r="N157" s="316">
        <f t="shared" si="990"/>
        <v>4.4422986704036431E-3</v>
      </c>
      <c r="O157" s="149">
        <v>40134.4145522498</v>
      </c>
      <c r="P157" s="150">
        <v>40134.4145522498</v>
      </c>
      <c r="Q157" s="150">
        <v>0</v>
      </c>
      <c r="R157" s="316">
        <f t="shared" si="991"/>
        <v>0</v>
      </c>
      <c r="S157" s="149">
        <v>53697.595415749995</v>
      </c>
      <c r="T157" s="150">
        <v>53697.595415749995</v>
      </c>
      <c r="U157" s="150">
        <v>0</v>
      </c>
      <c r="V157" s="316">
        <f t="shared" si="992"/>
        <v>0</v>
      </c>
      <c r="W157" s="319">
        <f t="shared" si="1034"/>
        <v>764399.67196798744</v>
      </c>
      <c r="X157" s="153">
        <f t="shared" si="1034"/>
        <v>744010.15946798259</v>
      </c>
      <c r="Y157" s="153">
        <f t="shared" si="1034"/>
        <v>19672.63450000008</v>
      </c>
      <c r="Z157" s="316">
        <f t="shared" si="994"/>
        <v>2.5736058270867439E-2</v>
      </c>
      <c r="AC157" s="448"/>
      <c r="AD157" s="130" t="s">
        <v>18</v>
      </c>
      <c r="AE157" s="149">
        <v>116730.0479999964</v>
      </c>
      <c r="AF157" s="150">
        <v>109413.61399999549</v>
      </c>
      <c r="AG157" s="150">
        <v>6393.4119999999784</v>
      </c>
      <c r="AH157" s="316">
        <f t="shared" si="995"/>
        <v>5.4770918966812861E-2</v>
      </c>
      <c r="AI157" s="149">
        <v>20810.360999999961</v>
      </c>
      <c r="AJ157" s="150">
        <v>20408.482999999997</v>
      </c>
      <c r="AK157" s="150">
        <v>370.18499999999972</v>
      </c>
      <c r="AL157" s="316">
        <f t="shared" si="996"/>
        <v>1.7788494875221071E-2</v>
      </c>
      <c r="AM157" s="149">
        <v>0</v>
      </c>
      <c r="AN157" s="150">
        <v>0</v>
      </c>
      <c r="AO157" s="150">
        <v>0</v>
      </c>
      <c r="AP157" s="316">
        <f t="shared" si="997"/>
        <v>0</v>
      </c>
      <c r="AQ157" s="149">
        <v>785.33185899999785</v>
      </c>
      <c r="AR157" s="150">
        <v>785.33185899999785</v>
      </c>
      <c r="AS157" s="150">
        <v>0</v>
      </c>
      <c r="AT157" s="316">
        <f t="shared" si="998"/>
        <v>0</v>
      </c>
      <c r="AU157" s="149">
        <v>31410.814471000012</v>
      </c>
      <c r="AV157" s="150">
        <v>31410.814471000012</v>
      </c>
      <c r="AW157" s="150">
        <v>0</v>
      </c>
      <c r="AX157" s="316">
        <f t="shared" si="999"/>
        <v>0</v>
      </c>
      <c r="AY157" s="319">
        <f t="shared" si="1035"/>
        <v>169736.55532999639</v>
      </c>
      <c r="AZ157" s="153">
        <f t="shared" si="1035"/>
        <v>162018.24332999549</v>
      </c>
      <c r="BA157" s="153">
        <f t="shared" si="1035"/>
        <v>6763.5969999999779</v>
      </c>
      <c r="BB157" s="316">
        <f t="shared" si="1001"/>
        <v>3.9847615540744355E-2</v>
      </c>
      <c r="BE157" s="448"/>
      <c r="BF157" s="130" t="s">
        <v>18</v>
      </c>
      <c r="BG157" s="320">
        <f t="shared" si="1036"/>
        <v>695847.72899998538</v>
      </c>
      <c r="BH157" s="321">
        <f t="shared" si="1036"/>
        <v>670644.38699997962</v>
      </c>
      <c r="BI157" s="321">
        <f t="shared" si="1036"/>
        <v>22997.410000000058</v>
      </c>
      <c r="BJ157" s="316">
        <f t="shared" si="1003"/>
        <v>3.3049486319442371E-2</v>
      </c>
      <c r="BK157" s="320">
        <f t="shared" si="1037"/>
        <v>84991.238999998604</v>
      </c>
      <c r="BL157" s="321">
        <f t="shared" si="1037"/>
        <v>81506.402999998783</v>
      </c>
      <c r="BM157" s="321">
        <f t="shared" si="1037"/>
        <v>3317.6839999999993</v>
      </c>
      <c r="BN157" s="316">
        <f t="shared" si="1005"/>
        <v>3.9035599892831938E-2</v>
      </c>
      <c r="BO157" s="320">
        <f t="shared" si="1038"/>
        <v>27269.102999999999</v>
      </c>
      <c r="BP157" s="321">
        <f t="shared" si="1038"/>
        <v>27849.4565</v>
      </c>
      <c r="BQ157" s="321">
        <f t="shared" si="1038"/>
        <v>121.1375</v>
      </c>
      <c r="BR157" s="316">
        <f t="shared" si="1007"/>
        <v>4.4422986704036431E-3</v>
      </c>
      <c r="BS157" s="320">
        <f t="shared" si="1039"/>
        <v>40919.746411249798</v>
      </c>
      <c r="BT157" s="321">
        <f t="shared" si="1039"/>
        <v>40919.746411249798</v>
      </c>
      <c r="BU157" s="321">
        <f t="shared" si="1039"/>
        <v>0</v>
      </c>
      <c r="BV157" s="316">
        <f t="shared" si="1009"/>
        <v>0</v>
      </c>
      <c r="BW157" s="320">
        <f t="shared" si="1040"/>
        <v>85108.409886750014</v>
      </c>
      <c r="BX157" s="321">
        <f t="shared" si="1040"/>
        <v>85108.409886750014</v>
      </c>
      <c r="BY157" s="321">
        <f t="shared" si="1040"/>
        <v>0</v>
      </c>
      <c r="BZ157" s="316">
        <f t="shared" si="1011"/>
        <v>0</v>
      </c>
      <c r="CA157" s="319">
        <f t="shared" si="1041"/>
        <v>934136.22729798395</v>
      </c>
      <c r="CB157" s="153">
        <f t="shared" si="1041"/>
        <v>906028.40279797825</v>
      </c>
      <c r="CC157" s="153">
        <f t="shared" si="1041"/>
        <v>26436.231500000056</v>
      </c>
      <c r="CD157" s="316">
        <f t="shared" si="1013"/>
        <v>2.8300188695676239E-2</v>
      </c>
    </row>
    <row r="158" spans="1:82">
      <c r="A158" s="448"/>
      <c r="B158" s="131" t="s">
        <v>19</v>
      </c>
      <c r="C158" s="156">
        <v>550251.51900000428</v>
      </c>
      <c r="D158" s="157">
        <v>531119.24199999997</v>
      </c>
      <c r="E158" s="157">
        <v>18124.932000000012</v>
      </c>
      <c r="F158" s="322">
        <f t="shared" si="988"/>
        <v>3.2939358410021713E-2</v>
      </c>
      <c r="G158" s="156">
        <v>72877.405999997733</v>
      </c>
      <c r="H158" s="157">
        <v>63051.058999997003</v>
      </c>
      <c r="I158" s="157">
        <v>9692.3490000000038</v>
      </c>
      <c r="J158" s="322">
        <f t="shared" si="989"/>
        <v>0.13299525232827725</v>
      </c>
      <c r="K158" s="156">
        <v>22298.27</v>
      </c>
      <c r="L158" s="157">
        <v>21997.5095</v>
      </c>
      <c r="M158" s="157">
        <v>334.12849999999997</v>
      </c>
      <c r="N158" s="322">
        <f t="shared" si="990"/>
        <v>1.4984503282093184E-2</v>
      </c>
      <c r="O158" s="156">
        <v>7415.9816174999796</v>
      </c>
      <c r="P158" s="157">
        <v>7415.9816174999796</v>
      </c>
      <c r="Q158" s="157">
        <v>0</v>
      </c>
      <c r="R158" s="322">
        <f t="shared" si="991"/>
        <v>0</v>
      </c>
      <c r="S158" s="156">
        <v>50623.612070499999</v>
      </c>
      <c r="T158" s="157">
        <v>50623.612070499999</v>
      </c>
      <c r="U158" s="157">
        <v>0</v>
      </c>
      <c r="V158" s="322">
        <f t="shared" si="992"/>
        <v>0</v>
      </c>
      <c r="W158" s="325">
        <f t="shared" si="1034"/>
        <v>703466.78868800204</v>
      </c>
      <c r="X158" s="160">
        <f t="shared" si="1034"/>
        <v>674207.40418799699</v>
      </c>
      <c r="Y158" s="160">
        <f t="shared" si="1034"/>
        <v>28151.409500000016</v>
      </c>
      <c r="Z158" s="322">
        <f t="shared" si="994"/>
        <v>4.0018107397086493E-2</v>
      </c>
      <c r="AC158" s="448"/>
      <c r="AD158" s="131" t="s">
        <v>19</v>
      </c>
      <c r="AE158" s="156">
        <v>112389.88199999883</v>
      </c>
      <c r="AF158" s="157">
        <v>106033.38299999903</v>
      </c>
      <c r="AG158" s="157">
        <v>5802.7600000000339</v>
      </c>
      <c r="AH158" s="322">
        <f t="shared" si="995"/>
        <v>5.1630626322751137E-2</v>
      </c>
      <c r="AI158" s="156">
        <v>21572.951000000034</v>
      </c>
      <c r="AJ158" s="157">
        <v>21189.162000000058</v>
      </c>
      <c r="AK158" s="157">
        <v>309.62099999999992</v>
      </c>
      <c r="AL158" s="322">
        <f t="shared" si="996"/>
        <v>1.4352278462042557E-2</v>
      </c>
      <c r="AM158" s="156">
        <v>0</v>
      </c>
      <c r="AN158" s="157">
        <v>0</v>
      </c>
      <c r="AO158" s="157">
        <v>0</v>
      </c>
      <c r="AP158" s="322">
        <f t="shared" si="997"/>
        <v>0</v>
      </c>
      <c r="AQ158" s="156">
        <v>285.32257700000031</v>
      </c>
      <c r="AR158" s="157">
        <v>285.32257700000031</v>
      </c>
      <c r="AS158" s="157">
        <v>0</v>
      </c>
      <c r="AT158" s="322">
        <f t="shared" si="998"/>
        <v>0</v>
      </c>
      <c r="AU158" s="156">
        <v>29434.995846000005</v>
      </c>
      <c r="AV158" s="157">
        <v>29434.995846000005</v>
      </c>
      <c r="AW158" s="157">
        <v>0</v>
      </c>
      <c r="AX158" s="322">
        <f t="shared" si="999"/>
        <v>0</v>
      </c>
      <c r="AY158" s="325">
        <f t="shared" si="1035"/>
        <v>163683.1514229989</v>
      </c>
      <c r="AZ158" s="160">
        <f t="shared" si="1035"/>
        <v>156942.8634229991</v>
      </c>
      <c r="BA158" s="160">
        <f t="shared" si="1035"/>
        <v>6112.381000000034</v>
      </c>
      <c r="BB158" s="322">
        <f t="shared" si="1001"/>
        <v>3.7342762201615282E-2</v>
      </c>
      <c r="BE158" s="448"/>
      <c r="BF158" s="131" t="s">
        <v>19</v>
      </c>
      <c r="BG158" s="326">
        <f t="shared" si="1036"/>
        <v>662641.4010000031</v>
      </c>
      <c r="BH158" s="327">
        <f t="shared" si="1036"/>
        <v>637152.62499999895</v>
      </c>
      <c r="BI158" s="327">
        <f t="shared" si="1036"/>
        <v>23927.692000000046</v>
      </c>
      <c r="BJ158" s="322">
        <f t="shared" si="1003"/>
        <v>3.6109563881596245E-2</v>
      </c>
      <c r="BK158" s="326">
        <f t="shared" si="1037"/>
        <v>94450.356999997763</v>
      </c>
      <c r="BL158" s="327">
        <f t="shared" si="1037"/>
        <v>84240.220999997066</v>
      </c>
      <c r="BM158" s="327">
        <f t="shared" si="1037"/>
        <v>10001.970000000003</v>
      </c>
      <c r="BN158" s="322">
        <f t="shared" si="1005"/>
        <v>0.105896582264906</v>
      </c>
      <c r="BO158" s="326">
        <f t="shared" si="1038"/>
        <v>22298.27</v>
      </c>
      <c r="BP158" s="327">
        <f t="shared" si="1038"/>
        <v>21997.5095</v>
      </c>
      <c r="BQ158" s="327">
        <f t="shared" si="1038"/>
        <v>334.12849999999997</v>
      </c>
      <c r="BR158" s="322">
        <f t="shared" si="1007"/>
        <v>1.4984503282093184E-2</v>
      </c>
      <c r="BS158" s="326">
        <f t="shared" si="1039"/>
        <v>7701.3041944999795</v>
      </c>
      <c r="BT158" s="327">
        <f t="shared" si="1039"/>
        <v>7701.3041944999795</v>
      </c>
      <c r="BU158" s="327">
        <f t="shared" si="1039"/>
        <v>0</v>
      </c>
      <c r="BV158" s="322">
        <f t="shared" si="1009"/>
        <v>0</v>
      </c>
      <c r="BW158" s="326">
        <f t="shared" si="1040"/>
        <v>80058.607916500012</v>
      </c>
      <c r="BX158" s="327">
        <f t="shared" si="1040"/>
        <v>80058.607916500012</v>
      </c>
      <c r="BY158" s="327">
        <f t="shared" si="1040"/>
        <v>0</v>
      </c>
      <c r="BZ158" s="322">
        <f t="shared" si="1011"/>
        <v>0</v>
      </c>
      <c r="CA158" s="325">
        <f t="shared" si="1041"/>
        <v>867149.94011100079</v>
      </c>
      <c r="CB158" s="160">
        <f t="shared" si="1041"/>
        <v>831150.26761099603</v>
      </c>
      <c r="CC158" s="160">
        <f t="shared" si="1041"/>
        <v>34263.790500000046</v>
      </c>
      <c r="CD158" s="322">
        <f t="shared" si="1013"/>
        <v>3.9513109457879982E-2</v>
      </c>
    </row>
    <row r="159" spans="1:82">
      <c r="A159" s="448"/>
      <c r="B159" s="132" t="s">
        <v>20</v>
      </c>
      <c r="C159" s="328">
        <f t="shared" ref="C159:E159" si="1042">IF(COUNT(C156:C158)=0,"",SUM(C156:C158))</f>
        <v>2114937.8760000234</v>
      </c>
      <c r="D159" s="167">
        <f t="shared" si="1042"/>
        <v>2014789.97000001</v>
      </c>
      <c r="E159" s="167">
        <f t="shared" si="1042"/>
        <v>93630.800999999541</v>
      </c>
      <c r="F159" s="329">
        <f t="shared" si="988"/>
        <v>4.4271182649148651E-2</v>
      </c>
      <c r="G159" s="328">
        <f t="shared" ref="G159:I159" si="1043">IF(COUNT(G156:G158)=0,"",SUM(G156:G158))</f>
        <v>169340.90599999658</v>
      </c>
      <c r="H159" s="167">
        <f t="shared" si="1043"/>
        <v>156386.18699999599</v>
      </c>
      <c r="I159" s="167">
        <f t="shared" si="1043"/>
        <v>12682.298000000003</v>
      </c>
      <c r="J159" s="329">
        <f t="shared" si="989"/>
        <v>7.4892111419318008E-2</v>
      </c>
      <c r="K159" s="328">
        <f t="shared" ref="K159:M159" si="1044">IF(COUNT(K156:K158)=0,"",SUM(K156:K158))</f>
        <v>74248.712499999994</v>
      </c>
      <c r="L159" s="167">
        <f t="shared" si="1044"/>
        <v>73342.559500000003</v>
      </c>
      <c r="M159" s="167">
        <f t="shared" si="1044"/>
        <v>2134.0884999999998</v>
      </c>
      <c r="N159" s="329">
        <f t="shared" si="990"/>
        <v>2.8742431055622682E-2</v>
      </c>
      <c r="O159" s="328">
        <f t="shared" ref="O159:P159" si="1045">IF(COUNT(O156:O158)=0,"",SUM(O156:O158))</f>
        <v>133166.88238749959</v>
      </c>
      <c r="P159" s="167">
        <f t="shared" si="1045"/>
        <v>133166.88238749959</v>
      </c>
      <c r="Q159" s="167">
        <f t="shared" ref="Q159" si="1046">IF(COUNT(Q156:Q158)=0,"",SUM(Q156:Q158))</f>
        <v>0</v>
      </c>
      <c r="R159" s="329">
        <f t="shared" si="991"/>
        <v>0</v>
      </c>
      <c r="S159" s="328">
        <f t="shared" ref="S159:T159" si="1047">IF(COUNT(S156:S158)=0,"",SUM(S156:S158))</f>
        <v>153614.50021774991</v>
      </c>
      <c r="T159" s="167">
        <f t="shared" si="1047"/>
        <v>153614.50021774991</v>
      </c>
      <c r="U159" s="167">
        <f t="shared" ref="U159" si="1048">IF(COUNT(U156:U158)=0,"",SUM(U156:U158))</f>
        <v>0</v>
      </c>
      <c r="V159" s="329">
        <f t="shared" si="992"/>
        <v>0</v>
      </c>
      <c r="W159" s="330">
        <f t="shared" ref="W159:Y159" si="1049">IF(COUNT(W156:W158)=0,"",SUM(W156:W158))</f>
        <v>2645308.87710527</v>
      </c>
      <c r="X159" s="166">
        <f t="shared" si="1049"/>
        <v>2531300.0991052557</v>
      </c>
      <c r="Y159" s="166">
        <f t="shared" si="1049"/>
        <v>108447.18749999953</v>
      </c>
      <c r="Z159" s="329">
        <f t="shared" si="994"/>
        <v>4.0996039607545567E-2</v>
      </c>
      <c r="AC159" s="448"/>
      <c r="AD159" s="132" t="s">
        <v>20</v>
      </c>
      <c r="AE159" s="328">
        <f t="shared" ref="AE159:AG159" si="1050">IF(COUNT(AE156:AE158)=0,"",SUM(AE156:AE158))</f>
        <v>452458.16199999407</v>
      </c>
      <c r="AF159" s="167">
        <f t="shared" si="1050"/>
        <v>407552.38699999225</v>
      </c>
      <c r="AG159" s="167">
        <f t="shared" si="1050"/>
        <v>41447.591000000153</v>
      </c>
      <c r="AH159" s="329">
        <f t="shared" si="995"/>
        <v>9.1605355988695139E-2</v>
      </c>
      <c r="AI159" s="328">
        <f t="shared" ref="AI159:AK159" si="1051">IF(COUNT(AI156:AI158)=0,"",SUM(AI156:AI158))</f>
        <v>56246.709000000221</v>
      </c>
      <c r="AJ159" s="167">
        <f t="shared" si="1051"/>
        <v>53974.301000000254</v>
      </c>
      <c r="AK159" s="167">
        <f t="shared" si="1051"/>
        <v>1967.1229999999985</v>
      </c>
      <c r="AL159" s="329">
        <f t="shared" si="996"/>
        <v>3.4973121716329943E-2</v>
      </c>
      <c r="AM159" s="328">
        <f t="shared" ref="AM159:AO159" si="1052">IF(COUNT(AM156:AM158)=0,"",SUM(AM156:AM158))</f>
        <v>0</v>
      </c>
      <c r="AN159" s="167">
        <f t="shared" si="1052"/>
        <v>0</v>
      </c>
      <c r="AO159" s="167">
        <f t="shared" si="1052"/>
        <v>0</v>
      </c>
      <c r="AP159" s="329">
        <f t="shared" si="997"/>
        <v>0</v>
      </c>
      <c r="AQ159" s="328">
        <f t="shared" ref="AQ159:AS159" si="1053">IF(COUNT(AQ156:AQ158)=0,"",SUM(AQ156:AQ158))</f>
        <v>2438.4858619999954</v>
      </c>
      <c r="AR159" s="167">
        <f t="shared" si="1053"/>
        <v>2438.4858619999954</v>
      </c>
      <c r="AS159" s="167">
        <f t="shared" si="1053"/>
        <v>0</v>
      </c>
      <c r="AT159" s="329">
        <f t="shared" si="998"/>
        <v>0</v>
      </c>
      <c r="AU159" s="328">
        <f t="shared" ref="AU159:AW159" si="1054">IF(COUNT(AU156:AU158)=0,"",SUM(AU156:AU158))</f>
        <v>89239.10454900004</v>
      </c>
      <c r="AV159" s="167">
        <f t="shared" si="1054"/>
        <v>89239.10454900004</v>
      </c>
      <c r="AW159" s="167">
        <f t="shared" si="1054"/>
        <v>0</v>
      </c>
      <c r="AX159" s="329">
        <f t="shared" si="999"/>
        <v>0</v>
      </c>
      <c r="AY159" s="330">
        <f t="shared" ref="AY159:BA159" si="1055">IF(COUNT(AY156:AY158)=0,"",SUM(AY156:AY158))</f>
        <v>600382.46141099441</v>
      </c>
      <c r="AZ159" s="166">
        <f t="shared" si="1055"/>
        <v>553204.27841099259</v>
      </c>
      <c r="BA159" s="166">
        <f t="shared" si="1055"/>
        <v>43414.714000000153</v>
      </c>
      <c r="BB159" s="329">
        <f t="shared" si="1001"/>
        <v>7.2311762568761026E-2</v>
      </c>
      <c r="BE159" s="448"/>
      <c r="BF159" s="132" t="s">
        <v>20</v>
      </c>
      <c r="BG159" s="328">
        <f t="shared" ref="BG159:BI159" si="1056">IF(COUNT(BG156:BG158)=0,"",SUM(BG156:BG158))</f>
        <v>2567396.0380000174</v>
      </c>
      <c r="BH159" s="167">
        <f t="shared" si="1056"/>
        <v>2422342.3570000022</v>
      </c>
      <c r="BI159" s="167">
        <f t="shared" si="1056"/>
        <v>135078.3919999997</v>
      </c>
      <c r="BJ159" s="329">
        <f t="shared" si="1003"/>
        <v>5.2612993866433158E-2</v>
      </c>
      <c r="BK159" s="328">
        <f t="shared" ref="BK159:BM159" si="1057">IF(COUNT(BK156:BK158)=0,"",SUM(BK156:BK158))</f>
        <v>225587.61499999679</v>
      </c>
      <c r="BL159" s="167">
        <f t="shared" si="1057"/>
        <v>210360.48799999623</v>
      </c>
      <c r="BM159" s="167">
        <f t="shared" si="1057"/>
        <v>14649.421000000002</v>
      </c>
      <c r="BN159" s="329">
        <f t="shared" si="1005"/>
        <v>6.4938941794301125E-2</v>
      </c>
      <c r="BO159" s="328">
        <f t="shared" ref="BO159:BQ159" si="1058">IF(COUNT(BO156:BO158)=0,"",SUM(BO156:BO158))</f>
        <v>74248.712499999994</v>
      </c>
      <c r="BP159" s="167">
        <f t="shared" si="1058"/>
        <v>73342.559500000003</v>
      </c>
      <c r="BQ159" s="167">
        <f t="shared" si="1058"/>
        <v>2134.0884999999998</v>
      </c>
      <c r="BR159" s="329">
        <f t="shared" si="1007"/>
        <v>2.8742431055622682E-2</v>
      </c>
      <c r="BS159" s="328">
        <f t="shared" ref="BS159:BU159" si="1059">IF(COUNT(BS156:BS158)=0,"",SUM(BS156:BS158))</f>
        <v>135605.36824949959</v>
      </c>
      <c r="BT159" s="167">
        <f t="shared" si="1059"/>
        <v>135605.36824949959</v>
      </c>
      <c r="BU159" s="167">
        <f t="shared" si="1059"/>
        <v>0</v>
      </c>
      <c r="BV159" s="329">
        <f t="shared" si="1009"/>
        <v>0</v>
      </c>
      <c r="BW159" s="328">
        <f t="shared" ref="BW159:BY159" si="1060">IF(COUNT(BW156:BW158)=0,"",SUM(BW156:BW158))</f>
        <v>242853.60476674995</v>
      </c>
      <c r="BX159" s="167">
        <f t="shared" si="1060"/>
        <v>242853.60476674995</v>
      </c>
      <c r="BY159" s="167">
        <f t="shared" si="1060"/>
        <v>0</v>
      </c>
      <c r="BZ159" s="329">
        <f t="shared" si="1011"/>
        <v>0</v>
      </c>
      <c r="CA159" s="330">
        <f t="shared" ref="CA159:CC159" si="1061">IF(COUNT(CA156:CA158)=0,"",SUM(CA156:CA158))</f>
        <v>3245691.3385162642</v>
      </c>
      <c r="CB159" s="166">
        <f t="shared" si="1061"/>
        <v>3084504.3775162478</v>
      </c>
      <c r="CC159" s="166">
        <f t="shared" si="1061"/>
        <v>151861.90149999969</v>
      </c>
      <c r="CD159" s="329">
        <f t="shared" si="1013"/>
        <v>4.6788768758714391E-2</v>
      </c>
    </row>
    <row r="160" spans="1:82">
      <c r="A160" s="448"/>
      <c r="B160" s="129" t="s">
        <v>21</v>
      </c>
      <c r="C160" s="170">
        <v>973189.47100004798</v>
      </c>
      <c r="D160" s="171">
        <v>855936.72100001201</v>
      </c>
      <c r="E160" s="171">
        <v>111991.015999999</v>
      </c>
      <c r="F160" s="331">
        <f t="shared" si="988"/>
        <v>0.11507627172015868</v>
      </c>
      <c r="G160" s="170">
        <v>64849.17999999824</v>
      </c>
      <c r="H160" s="171">
        <v>58002.643999999185</v>
      </c>
      <c r="I160" s="171">
        <v>6786.0540000000092</v>
      </c>
      <c r="J160" s="331">
        <f t="shared" si="989"/>
        <v>0.10464363620326723</v>
      </c>
      <c r="K160" s="170">
        <v>19193.181</v>
      </c>
      <c r="L160" s="171">
        <v>18619.68</v>
      </c>
      <c r="M160" s="171">
        <v>831.89549999999997</v>
      </c>
      <c r="N160" s="331">
        <f t="shared" si="990"/>
        <v>4.3343284263301633E-2</v>
      </c>
      <c r="O160" s="170">
        <v>59845.484705749703</v>
      </c>
      <c r="P160" s="171">
        <v>59845.484705749703</v>
      </c>
      <c r="Q160" s="171">
        <v>0</v>
      </c>
      <c r="R160" s="331">
        <f t="shared" si="991"/>
        <v>0</v>
      </c>
      <c r="S160" s="170">
        <v>14061.1954835</v>
      </c>
      <c r="T160" s="171">
        <v>14061.1954835</v>
      </c>
      <c r="U160" s="171">
        <v>0</v>
      </c>
      <c r="V160" s="331">
        <f t="shared" si="992"/>
        <v>0</v>
      </c>
      <c r="W160" s="334">
        <f t="shared" ref="W160:Y162" si="1062">IF(COUNT(C160,G160,K160,O160,S160)&lt;5,"",SUM(C160,G160,K160,O160,S160))</f>
        <v>1131138.5121892958</v>
      </c>
      <c r="X160" s="174">
        <f t="shared" si="1062"/>
        <v>1006465.7251892609</v>
      </c>
      <c r="Y160" s="174">
        <f t="shared" si="1062"/>
        <v>119608.965499999</v>
      </c>
      <c r="Z160" s="331">
        <f t="shared" si="994"/>
        <v>0.10574210338616997</v>
      </c>
      <c r="AC160" s="448"/>
      <c r="AD160" s="129" t="s">
        <v>21</v>
      </c>
      <c r="AE160" s="170">
        <v>201583.85099999426</v>
      </c>
      <c r="AF160" s="171">
        <v>141418.08699999898</v>
      </c>
      <c r="AG160" s="171">
        <v>56914.767999999414</v>
      </c>
      <c r="AH160" s="331">
        <f t="shared" si="995"/>
        <v>0.28233793390523648</v>
      </c>
      <c r="AI160" s="170">
        <v>16689.094000000041</v>
      </c>
      <c r="AJ160" s="171">
        <v>14212.251000000078</v>
      </c>
      <c r="AK160" s="171">
        <v>2417.706000000001</v>
      </c>
      <c r="AL160" s="331">
        <f t="shared" si="996"/>
        <v>0.14486742060413796</v>
      </c>
      <c r="AM160" s="170">
        <v>0</v>
      </c>
      <c r="AN160" s="171">
        <v>0</v>
      </c>
      <c r="AO160" s="171">
        <v>0</v>
      </c>
      <c r="AP160" s="331">
        <f t="shared" si="997"/>
        <v>0</v>
      </c>
      <c r="AQ160" s="170">
        <v>924.86191400000064</v>
      </c>
      <c r="AR160" s="171">
        <v>924.86191400000064</v>
      </c>
      <c r="AS160" s="171">
        <v>0</v>
      </c>
      <c r="AT160" s="331">
        <f t="shared" si="998"/>
        <v>0</v>
      </c>
      <c r="AU160" s="170">
        <v>32513.447434000031</v>
      </c>
      <c r="AV160" s="171">
        <v>32513.447434000031</v>
      </c>
      <c r="AW160" s="171">
        <v>0</v>
      </c>
      <c r="AX160" s="331">
        <f t="shared" si="999"/>
        <v>0</v>
      </c>
      <c r="AY160" s="334">
        <f t="shared" ref="AY160:BA162" si="1063">IF(COUNT(AE160,AI160,AM160,AQ160,AU160)&lt;5,"",SUM(AE160,AI160,AM160,AQ160,AU160))</f>
        <v>251711.25434799434</v>
      </c>
      <c r="AZ160" s="174">
        <f t="shared" si="1063"/>
        <v>189068.6473479991</v>
      </c>
      <c r="BA160" s="174">
        <f t="shared" si="1063"/>
        <v>59332.473999999413</v>
      </c>
      <c r="BB160" s="331">
        <f t="shared" si="1001"/>
        <v>0.23571641305307484</v>
      </c>
      <c r="BE160" s="448"/>
      <c r="BF160" s="129" t="s">
        <v>21</v>
      </c>
      <c r="BG160" s="335">
        <f t="shared" ref="BG160:BI162" si="1064">IF(COUNT(C160, AE160)&lt;2, "", C160+AE160)</f>
        <v>1174773.3220000423</v>
      </c>
      <c r="BH160" s="336">
        <f t="shared" si="1064"/>
        <v>997354.80800001102</v>
      </c>
      <c r="BI160" s="336">
        <f t="shared" si="1064"/>
        <v>168905.78399999841</v>
      </c>
      <c r="BJ160" s="331">
        <f t="shared" si="1003"/>
        <v>0.14377734056169889</v>
      </c>
      <c r="BK160" s="335">
        <f t="shared" ref="BK160:BM162" si="1065">IF(COUNT(G160, AI160)&lt;2, "", G160+AI160)</f>
        <v>81538.273999998288</v>
      </c>
      <c r="BL160" s="336">
        <f t="shared" si="1065"/>
        <v>72214.894999999262</v>
      </c>
      <c r="BM160" s="336">
        <f t="shared" si="1065"/>
        <v>9203.7600000000093</v>
      </c>
      <c r="BN160" s="331">
        <f t="shared" si="1005"/>
        <v>0.1128765615028864</v>
      </c>
      <c r="BO160" s="335">
        <f t="shared" ref="BO160:BQ162" si="1066">IF(COUNT(K160, AM160)&lt;2, "", K160+AM160)</f>
        <v>19193.181</v>
      </c>
      <c r="BP160" s="336">
        <f t="shared" si="1066"/>
        <v>18619.68</v>
      </c>
      <c r="BQ160" s="336">
        <f t="shared" si="1066"/>
        <v>831.89549999999997</v>
      </c>
      <c r="BR160" s="331">
        <f t="shared" si="1007"/>
        <v>4.3343284263301633E-2</v>
      </c>
      <c r="BS160" s="335">
        <f t="shared" ref="BS160:BU162" si="1067">IF(COUNT(O160, AQ160)&lt;2, "", O160+AQ160)</f>
        <v>60770.346619749704</v>
      </c>
      <c r="BT160" s="336">
        <f t="shared" si="1067"/>
        <v>60770.346619749704</v>
      </c>
      <c r="BU160" s="336">
        <f t="shared" si="1067"/>
        <v>0</v>
      </c>
      <c r="BV160" s="331">
        <f t="shared" si="1009"/>
        <v>0</v>
      </c>
      <c r="BW160" s="335">
        <f t="shared" ref="BW160:BY162" si="1068">IF(COUNT(S160, AU160)&lt;2, "", S160+AU160)</f>
        <v>46574.64291750003</v>
      </c>
      <c r="BX160" s="336">
        <f t="shared" si="1068"/>
        <v>46574.64291750003</v>
      </c>
      <c r="BY160" s="336">
        <f t="shared" si="1068"/>
        <v>0</v>
      </c>
      <c r="BZ160" s="331">
        <f t="shared" si="1011"/>
        <v>0</v>
      </c>
      <c r="CA160" s="334">
        <f t="shared" ref="CA160:CC162" si="1069">IF(COUNT(BG160,BK160,BO160,BS160,BW160)&lt;5,"",SUM(BG160,BK160,BO160,BS160,BW160))</f>
        <v>1382849.7665372905</v>
      </c>
      <c r="CB160" s="174">
        <f t="shared" si="1069"/>
        <v>1195534.3725372599</v>
      </c>
      <c r="CC160" s="174">
        <f t="shared" si="1069"/>
        <v>178941.43949999844</v>
      </c>
      <c r="CD160" s="331">
        <f t="shared" si="1013"/>
        <v>0.12940049152850114</v>
      </c>
    </row>
    <row r="161" spans="1:82">
      <c r="A161" s="448"/>
      <c r="B161" s="130" t="s">
        <v>22</v>
      </c>
      <c r="C161" s="149">
        <v>948032.37200001033</v>
      </c>
      <c r="D161" s="150">
        <v>869855.56099998613</v>
      </c>
      <c r="E161" s="150">
        <v>73064.705999999613</v>
      </c>
      <c r="F161" s="316">
        <f t="shared" si="988"/>
        <v>7.7069842927261156E-2</v>
      </c>
      <c r="G161" s="149">
        <v>63273.13499999843</v>
      </c>
      <c r="H161" s="150">
        <v>55495.54299999879</v>
      </c>
      <c r="I161" s="150">
        <v>7396.8889999999938</v>
      </c>
      <c r="J161" s="316">
        <f t="shared" si="989"/>
        <v>0.116904101559061</v>
      </c>
      <c r="K161" s="149">
        <v>29164.035</v>
      </c>
      <c r="L161" s="150">
        <v>28509.4035</v>
      </c>
      <c r="M161" s="150">
        <v>554.64649999999995</v>
      </c>
      <c r="N161" s="316">
        <f t="shared" si="990"/>
        <v>1.9018167410648081E-2</v>
      </c>
      <c r="O161" s="149">
        <v>89197.138575499703</v>
      </c>
      <c r="P161" s="150">
        <v>89197.138575499703</v>
      </c>
      <c r="Q161" s="150">
        <v>0</v>
      </c>
      <c r="R161" s="316">
        <f t="shared" si="991"/>
        <v>0</v>
      </c>
      <c r="S161" s="149">
        <v>13437.63234625</v>
      </c>
      <c r="T161" s="150">
        <v>13437.63234625</v>
      </c>
      <c r="U161" s="150">
        <v>0</v>
      </c>
      <c r="V161" s="316">
        <f t="shared" si="992"/>
        <v>0</v>
      </c>
      <c r="W161" s="319">
        <f t="shared" si="1062"/>
        <v>1143104.3129217583</v>
      </c>
      <c r="X161" s="153">
        <f t="shared" si="1062"/>
        <v>1056495.2784217345</v>
      </c>
      <c r="Y161" s="153">
        <f t="shared" si="1062"/>
        <v>81016.241499999611</v>
      </c>
      <c r="Z161" s="316">
        <f t="shared" si="994"/>
        <v>7.0873883148007077E-2</v>
      </c>
      <c r="AC161" s="448"/>
      <c r="AD161" s="130" t="s">
        <v>22</v>
      </c>
      <c r="AE161" s="149">
        <v>221467.85900000023</v>
      </c>
      <c r="AF161" s="150">
        <v>175666.30999999892</v>
      </c>
      <c r="AG161" s="150">
        <v>43231.784999999581</v>
      </c>
      <c r="AH161" s="316">
        <f t="shared" si="995"/>
        <v>0.19520568445103151</v>
      </c>
      <c r="AI161" s="149">
        <v>15683.722999999987</v>
      </c>
      <c r="AJ161" s="150">
        <v>13946.109000000057</v>
      </c>
      <c r="AK161" s="150">
        <v>1643.3019999999963</v>
      </c>
      <c r="AL161" s="316">
        <f t="shared" si="996"/>
        <v>0.10477754548457643</v>
      </c>
      <c r="AM161" s="149">
        <v>0</v>
      </c>
      <c r="AN161" s="150">
        <v>0</v>
      </c>
      <c r="AO161" s="150">
        <v>0</v>
      </c>
      <c r="AP161" s="316">
        <f t="shared" si="997"/>
        <v>0</v>
      </c>
      <c r="AQ161" s="149">
        <v>1075.5897279999983</v>
      </c>
      <c r="AR161" s="150">
        <v>1075.5897279999983</v>
      </c>
      <c r="AS161" s="150">
        <v>0</v>
      </c>
      <c r="AT161" s="316">
        <f t="shared" si="998"/>
        <v>0</v>
      </c>
      <c r="AU161" s="149">
        <v>31963.165052999997</v>
      </c>
      <c r="AV161" s="150">
        <v>31963.165052999997</v>
      </c>
      <c r="AW161" s="150">
        <v>0</v>
      </c>
      <c r="AX161" s="316">
        <f t="shared" si="999"/>
        <v>0</v>
      </c>
      <c r="AY161" s="319">
        <f t="shared" si="1063"/>
        <v>270190.33678100019</v>
      </c>
      <c r="AZ161" s="153">
        <f t="shared" si="1063"/>
        <v>222651.17378099897</v>
      </c>
      <c r="BA161" s="153">
        <f t="shared" si="1063"/>
        <v>44875.086999999578</v>
      </c>
      <c r="BB161" s="316">
        <f t="shared" si="1001"/>
        <v>0.16608694276277017</v>
      </c>
      <c r="BE161" s="448"/>
      <c r="BF161" s="130" t="s">
        <v>22</v>
      </c>
      <c r="BG161" s="320">
        <f t="shared" si="1064"/>
        <v>1169500.2310000106</v>
      </c>
      <c r="BH161" s="321">
        <f t="shared" si="1064"/>
        <v>1045521.870999985</v>
      </c>
      <c r="BI161" s="321">
        <f t="shared" si="1064"/>
        <v>116296.49099999919</v>
      </c>
      <c r="BJ161" s="316">
        <f t="shared" si="1003"/>
        <v>9.9441186856848204E-2</v>
      </c>
      <c r="BK161" s="320">
        <f t="shared" si="1065"/>
        <v>78956.857999998421</v>
      </c>
      <c r="BL161" s="321">
        <f t="shared" si="1065"/>
        <v>69441.651999998852</v>
      </c>
      <c r="BM161" s="321">
        <f t="shared" si="1065"/>
        <v>9040.1909999999898</v>
      </c>
      <c r="BN161" s="316">
        <f t="shared" si="1005"/>
        <v>0.11449532350945589</v>
      </c>
      <c r="BO161" s="320">
        <f t="shared" si="1066"/>
        <v>29164.035</v>
      </c>
      <c r="BP161" s="321">
        <f t="shared" si="1066"/>
        <v>28509.4035</v>
      </c>
      <c r="BQ161" s="321">
        <f t="shared" si="1066"/>
        <v>554.64649999999995</v>
      </c>
      <c r="BR161" s="316">
        <f t="shared" si="1007"/>
        <v>1.9018167410648081E-2</v>
      </c>
      <c r="BS161" s="320">
        <f t="shared" si="1067"/>
        <v>90272.728303499694</v>
      </c>
      <c r="BT161" s="321">
        <f t="shared" si="1067"/>
        <v>90272.728303499694</v>
      </c>
      <c r="BU161" s="321">
        <f t="shared" si="1067"/>
        <v>0</v>
      </c>
      <c r="BV161" s="316">
        <f t="shared" si="1009"/>
        <v>0</v>
      </c>
      <c r="BW161" s="320">
        <f t="shared" si="1068"/>
        <v>45400.797399249997</v>
      </c>
      <c r="BX161" s="321">
        <f t="shared" si="1068"/>
        <v>45400.797399249997</v>
      </c>
      <c r="BY161" s="321">
        <f t="shared" si="1068"/>
        <v>0</v>
      </c>
      <c r="BZ161" s="316">
        <f t="shared" si="1011"/>
        <v>0</v>
      </c>
      <c r="CA161" s="319">
        <f t="shared" si="1069"/>
        <v>1413294.6497027588</v>
      </c>
      <c r="CB161" s="153">
        <f t="shared" si="1069"/>
        <v>1279146.4522027338</v>
      </c>
      <c r="CC161" s="153">
        <f t="shared" si="1069"/>
        <v>125891.32849999919</v>
      </c>
      <c r="CD161" s="316">
        <f t="shared" si="1013"/>
        <v>8.9076491251471449E-2</v>
      </c>
    </row>
    <row r="162" spans="1:82">
      <c r="A162" s="448"/>
      <c r="B162" s="131" t="s">
        <v>23</v>
      </c>
      <c r="C162" s="156">
        <v>953040.57100000477</v>
      </c>
      <c r="D162" s="157">
        <v>841538.33800000069</v>
      </c>
      <c r="E162" s="157">
        <v>106121.5099999988</v>
      </c>
      <c r="F162" s="322">
        <f t="shared" si="988"/>
        <v>0.1113504642185881</v>
      </c>
      <c r="G162" s="156">
        <v>48520.458999999144</v>
      </c>
      <c r="H162" s="157">
        <v>40573.013999999617</v>
      </c>
      <c r="I162" s="157">
        <v>7253.3700000000035</v>
      </c>
      <c r="J162" s="322">
        <f t="shared" si="989"/>
        <v>0.1494909600917034</v>
      </c>
      <c r="K162" s="156">
        <v>27532.772499999999</v>
      </c>
      <c r="L162" s="157">
        <v>26356.781500000001</v>
      </c>
      <c r="M162" s="157">
        <v>938.67650000000003</v>
      </c>
      <c r="N162" s="322">
        <f t="shared" si="990"/>
        <v>3.4093061278154972E-2</v>
      </c>
      <c r="O162" s="156">
        <v>55514.151997749897</v>
      </c>
      <c r="P162" s="157">
        <v>55514.151997749897</v>
      </c>
      <c r="Q162" s="157">
        <v>0</v>
      </c>
      <c r="R162" s="322">
        <f t="shared" si="991"/>
        <v>0</v>
      </c>
      <c r="S162" s="156">
        <v>18457.032322250001</v>
      </c>
      <c r="T162" s="157">
        <v>18457.032322250001</v>
      </c>
      <c r="U162" s="157">
        <v>0</v>
      </c>
      <c r="V162" s="322">
        <f t="shared" si="992"/>
        <v>0</v>
      </c>
      <c r="W162" s="325">
        <f t="shared" si="1062"/>
        <v>1103064.9868200037</v>
      </c>
      <c r="X162" s="160">
        <f t="shared" si="1062"/>
        <v>982439.31782000023</v>
      </c>
      <c r="Y162" s="160">
        <f t="shared" si="1062"/>
        <v>114313.55649999881</v>
      </c>
      <c r="Z162" s="322">
        <f t="shared" si="994"/>
        <v>0.10363265797199336</v>
      </c>
      <c r="AC162" s="448"/>
      <c r="AD162" s="131" t="s">
        <v>23</v>
      </c>
      <c r="AE162" s="156">
        <v>216991.05599999285</v>
      </c>
      <c r="AF162" s="157">
        <v>159373.96100000129</v>
      </c>
      <c r="AG162" s="157">
        <v>55138.658999999476</v>
      </c>
      <c r="AH162" s="322">
        <f t="shared" si="995"/>
        <v>0.2541056761344177</v>
      </c>
      <c r="AI162" s="156">
        <v>12306.027000000206</v>
      </c>
      <c r="AJ162" s="157">
        <v>10569.859999999973</v>
      </c>
      <c r="AK162" s="157">
        <v>1685.7699999999977</v>
      </c>
      <c r="AL162" s="322">
        <f t="shared" si="996"/>
        <v>0.13698734774431826</v>
      </c>
      <c r="AM162" s="156">
        <v>0</v>
      </c>
      <c r="AN162" s="157">
        <v>0</v>
      </c>
      <c r="AO162" s="157">
        <v>0</v>
      </c>
      <c r="AP162" s="322">
        <f t="shared" si="997"/>
        <v>0</v>
      </c>
      <c r="AQ162" s="156">
        <v>1077.7761320000006</v>
      </c>
      <c r="AR162" s="157">
        <v>1077.7761320000006</v>
      </c>
      <c r="AS162" s="157">
        <v>0</v>
      </c>
      <c r="AT162" s="322">
        <f t="shared" si="998"/>
        <v>0</v>
      </c>
      <c r="AU162" s="156">
        <v>29827.418638999996</v>
      </c>
      <c r="AV162" s="157">
        <v>29827.418638999996</v>
      </c>
      <c r="AW162" s="157">
        <v>0</v>
      </c>
      <c r="AX162" s="322">
        <f t="shared" si="999"/>
        <v>0</v>
      </c>
      <c r="AY162" s="325">
        <f t="shared" si="1063"/>
        <v>260202.27777099307</v>
      </c>
      <c r="AZ162" s="160">
        <f t="shared" si="1063"/>
        <v>200849.01577100129</v>
      </c>
      <c r="BA162" s="160">
        <f t="shared" si="1063"/>
        <v>56824.428999999473</v>
      </c>
      <c r="BB162" s="322">
        <f t="shared" si="1001"/>
        <v>0.21838559403392804</v>
      </c>
      <c r="BE162" s="448"/>
      <c r="BF162" s="131" t="s">
        <v>23</v>
      </c>
      <c r="BG162" s="326">
        <f t="shared" si="1064"/>
        <v>1170031.6269999975</v>
      </c>
      <c r="BH162" s="327">
        <f t="shared" si="1064"/>
        <v>1000912.299000002</v>
      </c>
      <c r="BI162" s="327">
        <f t="shared" si="1064"/>
        <v>161260.16899999828</v>
      </c>
      <c r="BJ162" s="322">
        <f t="shared" si="1003"/>
        <v>0.13782547862699665</v>
      </c>
      <c r="BK162" s="326">
        <f t="shared" si="1065"/>
        <v>60826.48599999935</v>
      </c>
      <c r="BL162" s="327">
        <f t="shared" si="1065"/>
        <v>51142.873999999589</v>
      </c>
      <c r="BM162" s="327">
        <f t="shared" si="1065"/>
        <v>8939.1400000000012</v>
      </c>
      <c r="BN162" s="322">
        <f t="shared" si="1005"/>
        <v>0.1469613089271686</v>
      </c>
      <c r="BO162" s="326">
        <f t="shared" si="1066"/>
        <v>27532.772499999999</v>
      </c>
      <c r="BP162" s="327">
        <f t="shared" si="1066"/>
        <v>26356.781500000001</v>
      </c>
      <c r="BQ162" s="327">
        <f t="shared" si="1066"/>
        <v>938.67650000000003</v>
      </c>
      <c r="BR162" s="322">
        <f t="shared" si="1007"/>
        <v>3.4093061278154972E-2</v>
      </c>
      <c r="BS162" s="326">
        <f t="shared" si="1067"/>
        <v>56591.928129749896</v>
      </c>
      <c r="BT162" s="327">
        <f t="shared" si="1067"/>
        <v>56591.928129749896</v>
      </c>
      <c r="BU162" s="327">
        <f t="shared" si="1067"/>
        <v>0</v>
      </c>
      <c r="BV162" s="322">
        <f t="shared" si="1009"/>
        <v>0</v>
      </c>
      <c r="BW162" s="326">
        <f t="shared" si="1068"/>
        <v>48284.450961249997</v>
      </c>
      <c r="BX162" s="327">
        <f t="shared" si="1068"/>
        <v>48284.450961249997</v>
      </c>
      <c r="BY162" s="327">
        <f t="shared" si="1068"/>
        <v>0</v>
      </c>
      <c r="BZ162" s="322">
        <f t="shared" si="1011"/>
        <v>0</v>
      </c>
      <c r="CA162" s="325">
        <f t="shared" si="1069"/>
        <v>1363267.2645909968</v>
      </c>
      <c r="CB162" s="160">
        <f t="shared" si="1069"/>
        <v>1183288.3335910016</v>
      </c>
      <c r="CC162" s="160">
        <f t="shared" si="1069"/>
        <v>171137.98549999829</v>
      </c>
      <c r="CD162" s="322">
        <f t="shared" si="1013"/>
        <v>0.12553516830123737</v>
      </c>
    </row>
    <row r="163" spans="1:82">
      <c r="A163" s="448"/>
      <c r="B163" s="132" t="s">
        <v>24</v>
      </c>
      <c r="C163" s="328">
        <f t="shared" ref="C163:E163" si="1070">IF(COUNT(C160:C162)=0,"",SUM(C160:C162))</f>
        <v>2874262.4140000632</v>
      </c>
      <c r="D163" s="167">
        <f t="shared" si="1070"/>
        <v>2567330.6199999992</v>
      </c>
      <c r="E163" s="167">
        <f t="shared" si="1070"/>
        <v>291177.2319999974</v>
      </c>
      <c r="F163" s="329">
        <f t="shared" si="988"/>
        <v>0.10130502718948715</v>
      </c>
      <c r="G163" s="328">
        <f t="shared" ref="G163:I163" si="1071">IF(COUNT(G160:G162)=0,"",SUM(G160:G162))</f>
        <v>176642.77399999581</v>
      </c>
      <c r="H163" s="167">
        <f t="shared" si="1071"/>
        <v>154071.20099999759</v>
      </c>
      <c r="I163" s="167">
        <f t="shared" si="1071"/>
        <v>21436.313000000006</v>
      </c>
      <c r="J163" s="329">
        <f t="shared" si="989"/>
        <v>0.12135403285729941</v>
      </c>
      <c r="K163" s="328">
        <f t="shared" ref="K163:M163" si="1072">IF(COUNT(K160:K162)=0,"",SUM(K160:K162))</f>
        <v>75889.988500000007</v>
      </c>
      <c r="L163" s="167">
        <f t="shared" si="1072"/>
        <v>73485.865000000005</v>
      </c>
      <c r="M163" s="167">
        <f t="shared" si="1072"/>
        <v>2325.2184999999999</v>
      </c>
      <c r="N163" s="329">
        <f t="shared" si="990"/>
        <v>3.0639331299938195E-2</v>
      </c>
      <c r="O163" s="328">
        <f t="shared" ref="O163:P163" si="1073">IF(COUNT(O160:O162)=0,"",SUM(O160:O162))</f>
        <v>204556.7752789993</v>
      </c>
      <c r="P163" s="167">
        <f t="shared" si="1073"/>
        <v>204556.7752789993</v>
      </c>
      <c r="Q163" s="167">
        <f t="shared" ref="Q163" si="1074">IF(COUNT(Q160:Q162)=0,"",SUM(Q160:Q162))</f>
        <v>0</v>
      </c>
      <c r="R163" s="329">
        <f t="shared" si="991"/>
        <v>0</v>
      </c>
      <c r="S163" s="328">
        <f t="shared" ref="S163:T163" si="1075">IF(COUNT(S160:S162)=0,"",SUM(S160:S162))</f>
        <v>45955.860152000001</v>
      </c>
      <c r="T163" s="167">
        <f t="shared" si="1075"/>
        <v>45955.860152000001</v>
      </c>
      <c r="U163" s="167">
        <f t="shared" ref="U163" si="1076">IF(COUNT(U160:U162)=0,"",SUM(U160:U162))</f>
        <v>0</v>
      </c>
      <c r="V163" s="329">
        <f t="shared" si="992"/>
        <v>0</v>
      </c>
      <c r="W163" s="330">
        <f t="shared" ref="W163:Y163" si="1077">IF(COUNT(W160:W162)=0,"",SUM(W160:W162))</f>
        <v>3377307.8119310578</v>
      </c>
      <c r="X163" s="166">
        <f t="shared" si="1077"/>
        <v>3045400.3214309956</v>
      </c>
      <c r="Y163" s="166">
        <f t="shared" si="1077"/>
        <v>314938.76349999744</v>
      </c>
      <c r="Z163" s="329">
        <f t="shared" si="994"/>
        <v>9.3251424222396698E-2</v>
      </c>
      <c r="AC163" s="448"/>
      <c r="AD163" s="132" t="s">
        <v>24</v>
      </c>
      <c r="AE163" s="328">
        <f t="shared" ref="AE163:AG163" si="1078">IF(COUNT(AE160:AE162)=0,"",SUM(AE160:AE162))</f>
        <v>640042.76599998737</v>
      </c>
      <c r="AF163" s="167">
        <f t="shared" si="1078"/>
        <v>476458.35799999919</v>
      </c>
      <c r="AG163" s="167">
        <f t="shared" si="1078"/>
        <v>155285.21199999849</v>
      </c>
      <c r="AH163" s="329">
        <f t="shared" si="995"/>
        <v>0.24261693163172404</v>
      </c>
      <c r="AI163" s="328">
        <f t="shared" ref="AI163:AK163" si="1079">IF(COUNT(AI160:AI162)=0,"",SUM(AI160:AI162))</f>
        <v>44678.84400000023</v>
      </c>
      <c r="AJ163" s="167">
        <f t="shared" si="1079"/>
        <v>38728.22000000011</v>
      </c>
      <c r="AK163" s="167">
        <f t="shared" si="1079"/>
        <v>5746.7779999999948</v>
      </c>
      <c r="AL163" s="329">
        <f t="shared" si="996"/>
        <v>0.12862414255838769</v>
      </c>
      <c r="AM163" s="328">
        <f t="shared" ref="AM163:AO163" si="1080">IF(COUNT(AM160:AM162)=0,"",SUM(AM160:AM162))</f>
        <v>0</v>
      </c>
      <c r="AN163" s="167">
        <f t="shared" si="1080"/>
        <v>0</v>
      </c>
      <c r="AO163" s="167">
        <f t="shared" si="1080"/>
        <v>0</v>
      </c>
      <c r="AP163" s="329">
        <f t="shared" si="997"/>
        <v>0</v>
      </c>
      <c r="AQ163" s="328">
        <f t="shared" ref="AQ163:AS163" si="1081">IF(COUNT(AQ160:AQ162)=0,"",SUM(AQ160:AQ162))</f>
        <v>3078.227774</v>
      </c>
      <c r="AR163" s="167">
        <f t="shared" si="1081"/>
        <v>3078.227774</v>
      </c>
      <c r="AS163" s="167">
        <f t="shared" si="1081"/>
        <v>0</v>
      </c>
      <c r="AT163" s="329">
        <f t="shared" si="998"/>
        <v>0</v>
      </c>
      <c r="AU163" s="328">
        <f t="shared" ref="AU163:AW163" si="1082">IF(COUNT(AU160:AU162)=0,"",SUM(AU160:AU162))</f>
        <v>94304.031126000016</v>
      </c>
      <c r="AV163" s="167">
        <f t="shared" si="1082"/>
        <v>94304.031126000016</v>
      </c>
      <c r="AW163" s="167">
        <f t="shared" si="1082"/>
        <v>0</v>
      </c>
      <c r="AX163" s="329">
        <f t="shared" si="999"/>
        <v>0</v>
      </c>
      <c r="AY163" s="330">
        <f t="shared" ref="AY163:BA163" si="1083">IF(COUNT(AY160:AY162)=0,"",SUM(AY160:AY162))</f>
        <v>782103.86889998754</v>
      </c>
      <c r="AZ163" s="166">
        <f t="shared" si="1083"/>
        <v>612568.8368999993</v>
      </c>
      <c r="BA163" s="166">
        <f t="shared" si="1083"/>
        <v>161031.98999999848</v>
      </c>
      <c r="BB163" s="329">
        <f t="shared" si="1001"/>
        <v>0.20589591281077096</v>
      </c>
      <c r="BE163" s="448"/>
      <c r="BF163" s="132" t="s">
        <v>24</v>
      </c>
      <c r="BG163" s="328">
        <f t="shared" ref="BG163:BI163" si="1084">IF(COUNT(BG160:BG162)=0,"",SUM(BG160:BG162))</f>
        <v>3514305.1800000505</v>
      </c>
      <c r="BH163" s="167">
        <f t="shared" si="1084"/>
        <v>3043788.9779999983</v>
      </c>
      <c r="BI163" s="167">
        <f t="shared" si="1084"/>
        <v>446462.44399999583</v>
      </c>
      <c r="BJ163" s="329">
        <f t="shared" si="1003"/>
        <v>0.12704145517606683</v>
      </c>
      <c r="BK163" s="328">
        <f t="shared" ref="BK163:BM163" si="1085">IF(COUNT(BK160:BK162)=0,"",SUM(BK160:BK162))</f>
        <v>221321.61799999606</v>
      </c>
      <c r="BL163" s="167">
        <f t="shared" si="1085"/>
        <v>192799.4209999977</v>
      </c>
      <c r="BM163" s="167">
        <f t="shared" si="1085"/>
        <v>27183.091</v>
      </c>
      <c r="BN163" s="329">
        <f t="shared" si="1005"/>
        <v>0.12282167122056954</v>
      </c>
      <c r="BO163" s="328">
        <f t="shared" ref="BO163:BQ163" si="1086">IF(COUNT(BO160:BO162)=0,"",SUM(BO160:BO162))</f>
        <v>75889.988500000007</v>
      </c>
      <c r="BP163" s="167">
        <f t="shared" si="1086"/>
        <v>73485.865000000005</v>
      </c>
      <c r="BQ163" s="167">
        <f t="shared" si="1086"/>
        <v>2325.2184999999999</v>
      </c>
      <c r="BR163" s="329">
        <f t="shared" si="1007"/>
        <v>3.0639331299938195E-2</v>
      </c>
      <c r="BS163" s="328">
        <f t="shared" ref="BS163:BU163" si="1087">IF(COUNT(BS160:BS162)=0,"",SUM(BS160:BS162))</f>
        <v>207635.00305299929</v>
      </c>
      <c r="BT163" s="167">
        <f t="shared" si="1087"/>
        <v>207635.00305299929</v>
      </c>
      <c r="BU163" s="167">
        <f t="shared" si="1087"/>
        <v>0</v>
      </c>
      <c r="BV163" s="329">
        <f t="shared" si="1009"/>
        <v>0</v>
      </c>
      <c r="BW163" s="328">
        <f t="shared" ref="BW163:BY163" si="1088">IF(COUNT(BW160:BW162)=0,"",SUM(BW160:BW162))</f>
        <v>140259.89127800002</v>
      </c>
      <c r="BX163" s="167">
        <f t="shared" si="1088"/>
        <v>140259.89127800002</v>
      </c>
      <c r="BY163" s="167">
        <f t="shared" si="1088"/>
        <v>0</v>
      </c>
      <c r="BZ163" s="329">
        <f t="shared" si="1011"/>
        <v>0</v>
      </c>
      <c r="CA163" s="330">
        <f t="shared" ref="CA163:CC163" si="1089">IF(COUNT(CA160:CA162)=0,"",SUM(CA160:CA162))</f>
        <v>4159411.6808310463</v>
      </c>
      <c r="CB163" s="166">
        <f t="shared" si="1089"/>
        <v>3657969.1583309951</v>
      </c>
      <c r="CC163" s="166">
        <f t="shared" si="1089"/>
        <v>475970.75349999592</v>
      </c>
      <c r="CD163" s="329">
        <f t="shared" si="1013"/>
        <v>0.11443222984960638</v>
      </c>
    </row>
    <row r="164" spans="1:82">
      <c r="A164" s="448"/>
      <c r="B164" s="129" t="s">
        <v>25</v>
      </c>
      <c r="C164" s="170">
        <v>902637.7130000242</v>
      </c>
      <c r="D164" s="171">
        <v>818653.84100000258</v>
      </c>
      <c r="E164" s="171">
        <v>79896.469999998633</v>
      </c>
      <c r="F164" s="331">
        <f t="shared" si="988"/>
        <v>8.8514438128729611E-2</v>
      </c>
      <c r="G164" s="170">
        <v>35284.559999999656</v>
      </c>
      <c r="H164" s="171">
        <v>31752.752000000939</v>
      </c>
      <c r="I164" s="171">
        <v>2995.5880000000043</v>
      </c>
      <c r="J164" s="331">
        <f t="shared" si="989"/>
        <v>8.4897983707322225E-2</v>
      </c>
      <c r="K164" s="170">
        <v>28642.435000000001</v>
      </c>
      <c r="L164" s="171">
        <v>28428.018499999998</v>
      </c>
      <c r="M164" s="171">
        <v>484.77499999999998</v>
      </c>
      <c r="N164" s="331">
        <f t="shared" si="990"/>
        <v>1.6925062411767711E-2</v>
      </c>
      <c r="O164" s="170">
        <v>101487.46103625</v>
      </c>
      <c r="P164" s="171">
        <v>101487.46103625</v>
      </c>
      <c r="Q164" s="171">
        <v>0</v>
      </c>
      <c r="R164" s="331">
        <f t="shared" si="991"/>
        <v>0</v>
      </c>
      <c r="S164" s="170">
        <v>41719.668661999996</v>
      </c>
      <c r="T164" s="171">
        <v>41719.668661999996</v>
      </c>
      <c r="U164" s="171">
        <v>0</v>
      </c>
      <c r="V164" s="331">
        <f t="shared" si="992"/>
        <v>0</v>
      </c>
      <c r="W164" s="334">
        <f t="shared" ref="W164:Y166" si="1090">IF(COUNT(C164,G164,K164,O164,S164)&lt;5,"",SUM(C164,G164,K164,O164,S164))</f>
        <v>1109771.8376982738</v>
      </c>
      <c r="X164" s="174">
        <f t="shared" si="1090"/>
        <v>1022041.7411982535</v>
      </c>
      <c r="Y164" s="174">
        <f t="shared" si="1090"/>
        <v>83376.832999998631</v>
      </c>
      <c r="Z164" s="331">
        <f t="shared" si="994"/>
        <v>7.5129706997184798E-2</v>
      </c>
      <c r="AC164" s="448"/>
      <c r="AD164" s="129" t="s">
        <v>25</v>
      </c>
      <c r="AE164" s="170">
        <v>278913.69699999737</v>
      </c>
      <c r="AF164" s="171">
        <v>198331.58399999735</v>
      </c>
      <c r="AG164" s="171">
        <v>76494.211999999912</v>
      </c>
      <c r="AH164" s="331">
        <f t="shared" si="995"/>
        <v>0.27425763891402088</v>
      </c>
      <c r="AI164" s="170">
        <v>7217.5469999999523</v>
      </c>
      <c r="AJ164" s="171">
        <v>6338.5620000000226</v>
      </c>
      <c r="AK164" s="171">
        <v>781.42599999999629</v>
      </c>
      <c r="AL164" s="331">
        <f t="shared" si="996"/>
        <v>0.10826753189137549</v>
      </c>
      <c r="AM164" s="170">
        <v>0</v>
      </c>
      <c r="AN164" s="171">
        <v>0</v>
      </c>
      <c r="AO164" s="171">
        <v>0</v>
      </c>
      <c r="AP164" s="331">
        <f t="shared" si="997"/>
        <v>0</v>
      </c>
      <c r="AQ164" s="170">
        <v>1639.6816829999991</v>
      </c>
      <c r="AR164" s="171">
        <v>1639.6816829999991</v>
      </c>
      <c r="AS164" s="171">
        <v>0</v>
      </c>
      <c r="AT164" s="331">
        <f t="shared" si="998"/>
        <v>0</v>
      </c>
      <c r="AU164" s="170">
        <v>30945.266839000004</v>
      </c>
      <c r="AV164" s="171">
        <v>30945.266839000004</v>
      </c>
      <c r="AW164" s="171">
        <v>0</v>
      </c>
      <c r="AX164" s="331">
        <f t="shared" si="999"/>
        <v>0</v>
      </c>
      <c r="AY164" s="334">
        <f t="shared" ref="AY164:BA166" si="1091">IF(COUNT(AE164,AI164,AM164,AQ164,AU164)&lt;5,"",SUM(AE164,AI164,AM164,AQ164,AU164))</f>
        <v>318716.19252199732</v>
      </c>
      <c r="AZ164" s="174">
        <f t="shared" si="1091"/>
        <v>237255.09452199738</v>
      </c>
      <c r="BA164" s="174">
        <f t="shared" si="1091"/>
        <v>77275.637999999904</v>
      </c>
      <c r="BB164" s="331">
        <f t="shared" si="1001"/>
        <v>0.24245908997757137</v>
      </c>
      <c r="BE164" s="448"/>
      <c r="BF164" s="129" t="s">
        <v>25</v>
      </c>
      <c r="BG164" s="335">
        <f t="shared" ref="BG164:BI166" si="1092">IF(COUNT(C164, AE164)&lt;2, "", C164+AE164)</f>
        <v>1181551.4100000216</v>
      </c>
      <c r="BH164" s="336">
        <f t="shared" si="1092"/>
        <v>1016985.4249999999</v>
      </c>
      <c r="BI164" s="336">
        <f t="shared" si="1092"/>
        <v>156390.68199999855</v>
      </c>
      <c r="BJ164" s="331">
        <f t="shared" si="1003"/>
        <v>0.13236045480238198</v>
      </c>
      <c r="BK164" s="335">
        <f t="shared" ref="BK164:BM166" si="1093">IF(COUNT(G164, AI164)&lt;2, "", G164+AI164)</f>
        <v>42502.106999999611</v>
      </c>
      <c r="BL164" s="336">
        <f t="shared" si="1093"/>
        <v>38091.314000000959</v>
      </c>
      <c r="BM164" s="336">
        <f t="shared" si="1093"/>
        <v>3777.0140000000006</v>
      </c>
      <c r="BN164" s="331">
        <f t="shared" si="1005"/>
        <v>8.8866511959043229E-2</v>
      </c>
      <c r="BO164" s="335">
        <f t="shared" ref="BO164:BQ166" si="1094">IF(COUNT(K164, AM164)&lt;2, "", K164+AM164)</f>
        <v>28642.435000000001</v>
      </c>
      <c r="BP164" s="336">
        <f t="shared" si="1094"/>
        <v>28428.018499999998</v>
      </c>
      <c r="BQ164" s="336">
        <f t="shared" si="1094"/>
        <v>484.77499999999998</v>
      </c>
      <c r="BR164" s="331">
        <f t="shared" si="1007"/>
        <v>1.6925062411767711E-2</v>
      </c>
      <c r="BS164" s="335">
        <f t="shared" ref="BS164:BU166" si="1095">IF(COUNT(O164, AQ164)&lt;2, "", O164+AQ164)</f>
        <v>103127.14271925</v>
      </c>
      <c r="BT164" s="336">
        <f t="shared" si="1095"/>
        <v>103127.14271925</v>
      </c>
      <c r="BU164" s="336">
        <f t="shared" si="1095"/>
        <v>0</v>
      </c>
      <c r="BV164" s="331">
        <f t="shared" si="1009"/>
        <v>0</v>
      </c>
      <c r="BW164" s="335">
        <f t="shared" ref="BW164:BY166" si="1096">IF(COUNT(S164, AU164)&lt;2, "", S164+AU164)</f>
        <v>72664.935501</v>
      </c>
      <c r="BX164" s="336">
        <f t="shared" si="1096"/>
        <v>72664.935501</v>
      </c>
      <c r="BY164" s="336">
        <f t="shared" si="1096"/>
        <v>0</v>
      </c>
      <c r="BZ164" s="331">
        <f t="shared" si="1011"/>
        <v>0</v>
      </c>
      <c r="CA164" s="334">
        <f t="shared" ref="CA164:CC166" si="1097">IF(COUNT(BG164,BK164,BO164,BS164,BW164)&lt;5,"",SUM(BG164,BK164,BO164,BS164,BW164))</f>
        <v>1428488.0302202711</v>
      </c>
      <c r="CB164" s="174">
        <f t="shared" si="1097"/>
        <v>1259296.8357202508</v>
      </c>
      <c r="CC164" s="174">
        <f t="shared" si="1097"/>
        <v>160652.47099999854</v>
      </c>
      <c r="CD164" s="331">
        <f t="shared" si="1013"/>
        <v>0.11246329517736744</v>
      </c>
    </row>
    <row r="165" spans="1:82">
      <c r="A165" s="448"/>
      <c r="B165" s="130" t="s">
        <v>26</v>
      </c>
      <c r="C165" s="149">
        <v>1247054.9899999674</v>
      </c>
      <c r="D165" s="150">
        <v>1116724.155999999</v>
      </c>
      <c r="E165" s="150">
        <v>124221.48099999999</v>
      </c>
      <c r="F165" s="316">
        <f t="shared" si="988"/>
        <v>9.9611871165363158E-2</v>
      </c>
      <c r="G165" s="149">
        <v>21568.160000000673</v>
      </c>
      <c r="H165" s="150">
        <v>20653.642000000611</v>
      </c>
      <c r="I165" s="150">
        <v>515.79299999999887</v>
      </c>
      <c r="J165" s="316">
        <f t="shared" si="989"/>
        <v>2.3914557384588336E-2</v>
      </c>
      <c r="K165" s="149">
        <v>24689.324499999999</v>
      </c>
      <c r="L165" s="150">
        <v>24534.342499999999</v>
      </c>
      <c r="M165" s="150">
        <v>277.30849999999998</v>
      </c>
      <c r="N165" s="316">
        <f t="shared" si="990"/>
        <v>1.1231919285600543E-2</v>
      </c>
      <c r="O165" s="149">
        <v>114648.4400955</v>
      </c>
      <c r="P165" s="150">
        <v>114648.4400955</v>
      </c>
      <c r="Q165" s="150">
        <v>0</v>
      </c>
      <c r="R165" s="316">
        <f t="shared" si="991"/>
        <v>0</v>
      </c>
      <c r="S165" s="149">
        <v>40575.630148249998</v>
      </c>
      <c r="T165" s="150">
        <v>40575.630148249998</v>
      </c>
      <c r="U165" s="150">
        <v>0</v>
      </c>
      <c r="V165" s="316">
        <f t="shared" si="992"/>
        <v>0</v>
      </c>
      <c r="W165" s="319">
        <f t="shared" si="1090"/>
        <v>1448536.5447437181</v>
      </c>
      <c r="X165" s="153">
        <f t="shared" si="1090"/>
        <v>1317136.2107437497</v>
      </c>
      <c r="Y165" s="153">
        <f t="shared" si="1090"/>
        <v>125014.58249999999</v>
      </c>
      <c r="Z165" s="316">
        <f t="shared" si="994"/>
        <v>8.6304058364035374E-2</v>
      </c>
      <c r="AC165" s="448"/>
      <c r="AD165" s="130" t="s">
        <v>26</v>
      </c>
      <c r="AE165" s="149">
        <v>241167.68299999749</v>
      </c>
      <c r="AF165" s="150">
        <v>188637.2089999991</v>
      </c>
      <c r="AG165" s="150">
        <v>50042.195000000131</v>
      </c>
      <c r="AH165" s="316">
        <f t="shared" si="995"/>
        <v>0.20749958857464601</v>
      </c>
      <c r="AI165" s="149">
        <v>4194.5630000000192</v>
      </c>
      <c r="AJ165" s="150">
        <v>3943.8680000000168</v>
      </c>
      <c r="AK165" s="150">
        <v>193.00900000000007</v>
      </c>
      <c r="AL165" s="316">
        <f t="shared" si="996"/>
        <v>4.6014090144789618E-2</v>
      </c>
      <c r="AM165" s="149">
        <v>0</v>
      </c>
      <c r="AN165" s="150">
        <v>0</v>
      </c>
      <c r="AO165" s="150">
        <v>0</v>
      </c>
      <c r="AP165" s="316">
        <f t="shared" si="997"/>
        <v>0</v>
      </c>
      <c r="AQ165" s="149">
        <v>1727.1207789999985</v>
      </c>
      <c r="AR165" s="150">
        <v>1727.1207789999985</v>
      </c>
      <c r="AS165" s="150">
        <v>0</v>
      </c>
      <c r="AT165" s="316">
        <f t="shared" si="998"/>
        <v>0</v>
      </c>
      <c r="AU165" s="149">
        <v>31535.174312000025</v>
      </c>
      <c r="AV165" s="150">
        <v>31535.174312000025</v>
      </c>
      <c r="AW165" s="150">
        <v>0</v>
      </c>
      <c r="AX165" s="316">
        <f t="shared" si="999"/>
        <v>0</v>
      </c>
      <c r="AY165" s="319">
        <f t="shared" si="1091"/>
        <v>278624.54109099752</v>
      </c>
      <c r="AZ165" s="153">
        <f t="shared" si="1091"/>
        <v>225843.37209099912</v>
      </c>
      <c r="BA165" s="153">
        <f t="shared" si="1091"/>
        <v>50235.204000000129</v>
      </c>
      <c r="BB165" s="316">
        <f t="shared" si="1001"/>
        <v>0.18029712602951775</v>
      </c>
      <c r="BE165" s="448"/>
      <c r="BF165" s="130" t="s">
        <v>26</v>
      </c>
      <c r="BG165" s="320">
        <f t="shared" si="1092"/>
        <v>1488222.6729999648</v>
      </c>
      <c r="BH165" s="321">
        <f t="shared" si="1092"/>
        <v>1305361.3649999981</v>
      </c>
      <c r="BI165" s="321">
        <f t="shared" si="1092"/>
        <v>174263.67600000012</v>
      </c>
      <c r="BJ165" s="316">
        <f t="shared" si="1003"/>
        <v>0.11709516268067517</v>
      </c>
      <c r="BK165" s="320">
        <f t="shared" si="1093"/>
        <v>25762.723000000693</v>
      </c>
      <c r="BL165" s="321">
        <f t="shared" si="1093"/>
        <v>24597.510000000628</v>
      </c>
      <c r="BM165" s="321">
        <f t="shared" si="1093"/>
        <v>708.801999999999</v>
      </c>
      <c r="BN165" s="316">
        <f t="shared" si="1005"/>
        <v>2.751269731852413E-2</v>
      </c>
      <c r="BO165" s="320">
        <f t="shared" si="1094"/>
        <v>24689.324499999999</v>
      </c>
      <c r="BP165" s="321">
        <f t="shared" si="1094"/>
        <v>24534.342499999999</v>
      </c>
      <c r="BQ165" s="321">
        <f t="shared" si="1094"/>
        <v>277.30849999999998</v>
      </c>
      <c r="BR165" s="316">
        <f t="shared" si="1007"/>
        <v>1.1231919285600543E-2</v>
      </c>
      <c r="BS165" s="320">
        <f t="shared" si="1095"/>
        <v>116375.56087450001</v>
      </c>
      <c r="BT165" s="321">
        <f t="shared" si="1095"/>
        <v>116375.56087450001</v>
      </c>
      <c r="BU165" s="321">
        <f t="shared" si="1095"/>
        <v>0</v>
      </c>
      <c r="BV165" s="316">
        <f t="shared" si="1009"/>
        <v>0</v>
      </c>
      <c r="BW165" s="320">
        <f t="shared" si="1096"/>
        <v>72110.804460250016</v>
      </c>
      <c r="BX165" s="321">
        <f t="shared" si="1096"/>
        <v>72110.804460250016</v>
      </c>
      <c r="BY165" s="321">
        <f t="shared" si="1096"/>
        <v>0</v>
      </c>
      <c r="BZ165" s="316">
        <f t="shared" si="1011"/>
        <v>0</v>
      </c>
      <c r="CA165" s="319">
        <f t="shared" si="1097"/>
        <v>1727161.0858347157</v>
      </c>
      <c r="CB165" s="153">
        <f t="shared" si="1097"/>
        <v>1542979.582834749</v>
      </c>
      <c r="CC165" s="153">
        <f t="shared" si="1097"/>
        <v>175249.78650000013</v>
      </c>
      <c r="CD165" s="316">
        <f t="shared" si="1013"/>
        <v>0.10146696097851467</v>
      </c>
    </row>
    <row r="166" spans="1:82">
      <c r="A166" s="448"/>
      <c r="B166" s="131" t="s">
        <v>27</v>
      </c>
      <c r="C166" s="156">
        <v>1812597.8099999733</v>
      </c>
      <c r="D166" s="157">
        <v>1523822.6939999962</v>
      </c>
      <c r="E166" s="157">
        <v>275264.33799999586</v>
      </c>
      <c r="F166" s="322">
        <f t="shared" si="988"/>
        <v>0.15186178449592186</v>
      </c>
      <c r="G166" s="156">
        <v>11712.148000000758</v>
      </c>
      <c r="H166" s="157">
        <v>10045.119000000783</v>
      </c>
      <c r="I166" s="157">
        <v>1567.5909999999872</v>
      </c>
      <c r="J166" s="322">
        <f t="shared" si="989"/>
        <v>0.13384316864847384</v>
      </c>
      <c r="K166" s="156">
        <v>28851.5</v>
      </c>
      <c r="L166" s="157">
        <v>28352.603999999999</v>
      </c>
      <c r="M166" s="157">
        <v>1047.2565</v>
      </c>
      <c r="N166" s="322">
        <f t="shared" si="990"/>
        <v>3.6298164740134829E-2</v>
      </c>
      <c r="O166" s="156">
        <v>121856.203395</v>
      </c>
      <c r="P166" s="157">
        <v>121856.203395</v>
      </c>
      <c r="Q166" s="157">
        <v>0</v>
      </c>
      <c r="R166" s="322">
        <f t="shared" si="991"/>
        <v>0</v>
      </c>
      <c r="S166" s="156">
        <v>36563.182996749929</v>
      </c>
      <c r="T166" s="157">
        <v>36563.182996749929</v>
      </c>
      <c r="U166" s="157">
        <v>0</v>
      </c>
      <c r="V166" s="322">
        <f t="shared" si="992"/>
        <v>0</v>
      </c>
      <c r="W166" s="325">
        <f t="shared" si="1090"/>
        <v>2011580.8443917239</v>
      </c>
      <c r="X166" s="160">
        <f t="shared" si="1090"/>
        <v>1720639.8033917469</v>
      </c>
      <c r="Y166" s="160">
        <f t="shared" si="1090"/>
        <v>277879.18549999589</v>
      </c>
      <c r="Z166" s="322">
        <f t="shared" si="994"/>
        <v>0.13813970553295013</v>
      </c>
      <c r="AC166" s="448"/>
      <c r="AD166" s="131" t="s">
        <v>27</v>
      </c>
      <c r="AE166" s="156">
        <v>420857.90000000049</v>
      </c>
      <c r="AF166" s="157">
        <v>297780.13599999691</v>
      </c>
      <c r="AG166" s="157">
        <v>117710.69099999961</v>
      </c>
      <c r="AH166" s="322">
        <f t="shared" si="995"/>
        <v>0.27969224529229336</v>
      </c>
      <c r="AI166" s="156">
        <v>1642.2699999999988</v>
      </c>
      <c r="AJ166" s="157">
        <v>1320.9899999999959</v>
      </c>
      <c r="AK166" s="157">
        <v>298.76799999999969</v>
      </c>
      <c r="AL166" s="322">
        <f t="shared" si="996"/>
        <v>0.18192380059308147</v>
      </c>
      <c r="AM166" s="156">
        <v>0</v>
      </c>
      <c r="AN166" s="157">
        <v>0</v>
      </c>
      <c r="AO166" s="157">
        <v>0</v>
      </c>
      <c r="AP166" s="322">
        <f t="shared" si="997"/>
        <v>0</v>
      </c>
      <c r="AQ166" s="156">
        <v>1926.8078720000017</v>
      </c>
      <c r="AR166" s="157">
        <v>1926.8078720000017</v>
      </c>
      <c r="AS166" s="157">
        <v>0</v>
      </c>
      <c r="AT166" s="322">
        <f t="shared" si="998"/>
        <v>0</v>
      </c>
      <c r="AU166" s="156">
        <v>30230.505784000037</v>
      </c>
      <c r="AV166" s="157">
        <v>30230.505784000037</v>
      </c>
      <c r="AW166" s="157">
        <v>0</v>
      </c>
      <c r="AX166" s="322">
        <f t="shared" si="999"/>
        <v>0</v>
      </c>
      <c r="AY166" s="325">
        <f t="shared" si="1091"/>
        <v>454657.48365600052</v>
      </c>
      <c r="AZ166" s="160">
        <f t="shared" si="1091"/>
        <v>331258.43965599692</v>
      </c>
      <c r="BA166" s="160">
        <f t="shared" si="1091"/>
        <v>118009.45899999961</v>
      </c>
      <c r="BB166" s="322">
        <f t="shared" si="1001"/>
        <v>0.25955683837217342</v>
      </c>
      <c r="BE166" s="448"/>
      <c r="BF166" s="131" t="s">
        <v>27</v>
      </c>
      <c r="BG166" s="326">
        <f t="shared" si="1092"/>
        <v>2233455.7099999739</v>
      </c>
      <c r="BH166" s="327">
        <f t="shared" si="1092"/>
        <v>1821602.8299999931</v>
      </c>
      <c r="BI166" s="327">
        <f t="shared" si="1092"/>
        <v>392975.02899999544</v>
      </c>
      <c r="BJ166" s="322">
        <f t="shared" si="1003"/>
        <v>0.17594932697366988</v>
      </c>
      <c r="BK166" s="326">
        <f t="shared" si="1093"/>
        <v>13354.418000000756</v>
      </c>
      <c r="BL166" s="327">
        <f t="shared" si="1093"/>
        <v>11366.109000000779</v>
      </c>
      <c r="BM166" s="327">
        <f t="shared" si="1093"/>
        <v>1866.3589999999867</v>
      </c>
      <c r="BN166" s="322">
        <f t="shared" si="1005"/>
        <v>0.13975592197277942</v>
      </c>
      <c r="BO166" s="326">
        <f t="shared" si="1094"/>
        <v>28851.5</v>
      </c>
      <c r="BP166" s="327">
        <f t="shared" si="1094"/>
        <v>28352.603999999999</v>
      </c>
      <c r="BQ166" s="327">
        <f t="shared" si="1094"/>
        <v>1047.2565</v>
      </c>
      <c r="BR166" s="322">
        <f t="shared" si="1007"/>
        <v>3.6298164740134829E-2</v>
      </c>
      <c r="BS166" s="326">
        <f t="shared" si="1095"/>
        <v>123783.01126700001</v>
      </c>
      <c r="BT166" s="327">
        <f t="shared" si="1095"/>
        <v>123783.01126700001</v>
      </c>
      <c r="BU166" s="327">
        <f t="shared" si="1095"/>
        <v>0</v>
      </c>
      <c r="BV166" s="322">
        <f t="shared" si="1009"/>
        <v>0</v>
      </c>
      <c r="BW166" s="326">
        <f t="shared" si="1096"/>
        <v>66793.688780749973</v>
      </c>
      <c r="BX166" s="327">
        <f t="shared" si="1096"/>
        <v>66793.688780749973</v>
      </c>
      <c r="BY166" s="327">
        <f t="shared" si="1096"/>
        <v>0</v>
      </c>
      <c r="BZ166" s="322">
        <f t="shared" si="1011"/>
        <v>0</v>
      </c>
      <c r="CA166" s="325">
        <f t="shared" si="1097"/>
        <v>2466238.3280477244</v>
      </c>
      <c r="CB166" s="160">
        <f t="shared" si="1097"/>
        <v>2051898.243047744</v>
      </c>
      <c r="CC166" s="160">
        <f t="shared" si="1097"/>
        <v>395888.64449999545</v>
      </c>
      <c r="CD166" s="322">
        <f t="shared" si="1013"/>
        <v>0.16052327141204603</v>
      </c>
    </row>
    <row r="167" spans="1:82">
      <c r="A167" s="448"/>
      <c r="B167" s="132" t="s">
        <v>28</v>
      </c>
      <c r="C167" s="328">
        <f t="shared" ref="C167:E167" si="1098">IF(COUNT(C164:C166)=0,"",SUM(C164:C166))</f>
        <v>3962290.5129999649</v>
      </c>
      <c r="D167" s="167">
        <f t="shared" si="1098"/>
        <v>3459200.6909999978</v>
      </c>
      <c r="E167" s="167">
        <f t="shared" si="1098"/>
        <v>479382.28899999446</v>
      </c>
      <c r="F167" s="329">
        <f t="shared" si="988"/>
        <v>0.12098615369750873</v>
      </c>
      <c r="G167" s="328">
        <f t="shared" ref="G167:I167" si="1099">IF(COUNT(G164:G166)=0,"",SUM(G164:G166))</f>
        <v>68564.868000001094</v>
      </c>
      <c r="H167" s="167">
        <f t="shared" si="1099"/>
        <v>62451.513000002335</v>
      </c>
      <c r="I167" s="167">
        <f t="shared" si="1099"/>
        <v>5078.9719999999907</v>
      </c>
      <c r="J167" s="329">
        <f t="shared" si="989"/>
        <v>7.4075428833318982E-2</v>
      </c>
      <c r="K167" s="328">
        <f t="shared" ref="K167:M167" si="1100">IF(COUNT(K164:K166)=0,"",SUM(K164:K166))</f>
        <v>82183.2595</v>
      </c>
      <c r="L167" s="167">
        <f t="shared" si="1100"/>
        <v>81314.964999999997</v>
      </c>
      <c r="M167" s="167">
        <f t="shared" si="1100"/>
        <v>1809.34</v>
      </c>
      <c r="N167" s="329">
        <f t="shared" si="990"/>
        <v>2.2015919190939367E-2</v>
      </c>
      <c r="O167" s="328">
        <f t="shared" ref="O167:P167" si="1101">IF(COUNT(O164:O166)=0,"",SUM(O164:O166))</f>
        <v>337992.10452674999</v>
      </c>
      <c r="P167" s="167">
        <f t="shared" si="1101"/>
        <v>337992.10452674999</v>
      </c>
      <c r="Q167" s="167">
        <f t="shared" ref="Q167" si="1102">IF(COUNT(Q164:Q166)=0,"",SUM(Q164:Q166))</f>
        <v>0</v>
      </c>
      <c r="R167" s="329">
        <f t="shared" si="991"/>
        <v>0</v>
      </c>
      <c r="S167" s="328">
        <f t="shared" ref="S167:T167" si="1103">IF(COUNT(S164:S166)=0,"",SUM(S164:S166))</f>
        <v>118858.48180699992</v>
      </c>
      <c r="T167" s="167">
        <f t="shared" si="1103"/>
        <v>118858.48180699992</v>
      </c>
      <c r="U167" s="167">
        <f t="shared" ref="U167" si="1104">IF(COUNT(U164:U166)=0,"",SUM(U164:U166))</f>
        <v>0</v>
      </c>
      <c r="V167" s="329">
        <f t="shared" si="992"/>
        <v>0</v>
      </c>
      <c r="W167" s="330">
        <f t="shared" ref="W167:Y167" si="1105">IF(COUNT(W164:W166)=0,"",SUM(W164:W166))</f>
        <v>4569889.226833716</v>
      </c>
      <c r="X167" s="166">
        <f t="shared" si="1105"/>
        <v>4059817.7553337505</v>
      </c>
      <c r="Y167" s="166">
        <f t="shared" si="1105"/>
        <v>486270.60099999449</v>
      </c>
      <c r="Z167" s="329">
        <f t="shared" si="994"/>
        <v>0.10640752474801472</v>
      </c>
      <c r="AC167" s="448"/>
      <c r="AD167" s="132" t="s">
        <v>28</v>
      </c>
      <c r="AE167" s="328">
        <f t="shared" ref="AE167:AG167" si="1106">IF(COUNT(AE164:AE166)=0,"",SUM(AE164:AE166))</f>
        <v>940939.27999999537</v>
      </c>
      <c r="AF167" s="167">
        <f t="shared" si="1106"/>
        <v>684748.92899999337</v>
      </c>
      <c r="AG167" s="167">
        <f t="shared" si="1106"/>
        <v>244247.09799999965</v>
      </c>
      <c r="AH167" s="329">
        <f t="shared" si="995"/>
        <v>0.2595779591643797</v>
      </c>
      <c r="AI167" s="328">
        <f t="shared" ref="AI167:AK167" si="1107">IF(COUNT(AI164:AI166)=0,"",SUM(AI164:AI166))</f>
        <v>13054.37999999997</v>
      </c>
      <c r="AJ167" s="167">
        <f t="shared" si="1107"/>
        <v>11603.420000000036</v>
      </c>
      <c r="AK167" s="167">
        <f t="shared" si="1107"/>
        <v>1273.2029999999959</v>
      </c>
      <c r="AL167" s="329">
        <f t="shared" si="996"/>
        <v>9.7530713829381305E-2</v>
      </c>
      <c r="AM167" s="328">
        <f t="shared" ref="AM167:AO167" si="1108">IF(COUNT(AM164:AM166)=0,"",SUM(AM164:AM166))</f>
        <v>0</v>
      </c>
      <c r="AN167" s="167">
        <f t="shared" si="1108"/>
        <v>0</v>
      </c>
      <c r="AO167" s="167">
        <f t="shared" si="1108"/>
        <v>0</v>
      </c>
      <c r="AP167" s="329">
        <f t="shared" si="997"/>
        <v>0</v>
      </c>
      <c r="AQ167" s="328">
        <f t="shared" ref="AQ167:AS167" si="1109">IF(COUNT(AQ164:AQ166)=0,"",SUM(AQ164:AQ166))</f>
        <v>5293.6103339999991</v>
      </c>
      <c r="AR167" s="167">
        <f t="shared" si="1109"/>
        <v>5293.6103339999991</v>
      </c>
      <c r="AS167" s="167">
        <f t="shared" si="1109"/>
        <v>0</v>
      </c>
      <c r="AT167" s="329">
        <f t="shared" si="998"/>
        <v>0</v>
      </c>
      <c r="AU167" s="328">
        <f t="shared" ref="AU167:AW167" si="1110">IF(COUNT(AU164:AU166)=0,"",SUM(AU164:AU166))</f>
        <v>92710.946935000073</v>
      </c>
      <c r="AV167" s="167">
        <f t="shared" si="1110"/>
        <v>92710.946935000073</v>
      </c>
      <c r="AW167" s="167">
        <f t="shared" si="1110"/>
        <v>0</v>
      </c>
      <c r="AX167" s="329">
        <f t="shared" si="999"/>
        <v>0</v>
      </c>
      <c r="AY167" s="330">
        <f t="shared" ref="AY167:BA167" si="1111">IF(COUNT(AY164:AY166)=0,"",SUM(AY164:AY166))</f>
        <v>1051998.2172689955</v>
      </c>
      <c r="AZ167" s="166">
        <f t="shared" si="1111"/>
        <v>794356.90626899339</v>
      </c>
      <c r="BA167" s="166">
        <f t="shared" si="1111"/>
        <v>245520.30099999963</v>
      </c>
      <c r="BB167" s="329">
        <f t="shared" si="1001"/>
        <v>0.23338471203627542</v>
      </c>
      <c r="BE167" s="448"/>
      <c r="BF167" s="132" t="s">
        <v>28</v>
      </c>
      <c r="BG167" s="328">
        <f t="shared" ref="BG167:BI167" si="1112">IF(COUNT(BG164:BG166)=0,"",SUM(BG164:BG166))</f>
        <v>4903229.7929999605</v>
      </c>
      <c r="BH167" s="167">
        <f t="shared" si="1112"/>
        <v>4143949.6199999913</v>
      </c>
      <c r="BI167" s="167">
        <f t="shared" si="1112"/>
        <v>723629.38699999405</v>
      </c>
      <c r="BJ167" s="329">
        <f t="shared" si="1003"/>
        <v>0.14758218919967309</v>
      </c>
      <c r="BK167" s="328">
        <f t="shared" ref="BK167:BM167" si="1113">IF(COUNT(BK164:BK166)=0,"",SUM(BK164:BK166))</f>
        <v>81619.248000001069</v>
      </c>
      <c r="BL167" s="167">
        <f t="shared" si="1113"/>
        <v>74054.933000002362</v>
      </c>
      <c r="BM167" s="167">
        <f t="shared" si="1113"/>
        <v>6352.1749999999865</v>
      </c>
      <c r="BN167" s="329">
        <f t="shared" si="1005"/>
        <v>7.7826923864820499E-2</v>
      </c>
      <c r="BO167" s="328">
        <f t="shared" ref="BO167:BQ167" si="1114">IF(COUNT(BO164:BO166)=0,"",SUM(BO164:BO166))</f>
        <v>82183.2595</v>
      </c>
      <c r="BP167" s="167">
        <f t="shared" si="1114"/>
        <v>81314.964999999997</v>
      </c>
      <c r="BQ167" s="167">
        <f t="shared" si="1114"/>
        <v>1809.34</v>
      </c>
      <c r="BR167" s="329">
        <f t="shared" si="1007"/>
        <v>2.2015919190939367E-2</v>
      </c>
      <c r="BS167" s="328">
        <f t="shared" ref="BS167:BU167" si="1115">IF(COUNT(BS164:BS166)=0,"",SUM(BS164:BS166))</f>
        <v>343285.71486075001</v>
      </c>
      <c r="BT167" s="167">
        <f t="shared" si="1115"/>
        <v>343285.71486075001</v>
      </c>
      <c r="BU167" s="167">
        <f t="shared" si="1115"/>
        <v>0</v>
      </c>
      <c r="BV167" s="329">
        <f t="shared" si="1009"/>
        <v>0</v>
      </c>
      <c r="BW167" s="328">
        <f t="shared" ref="BW167:BY167" si="1116">IF(COUNT(BW164:BW166)=0,"",SUM(BW164:BW166))</f>
        <v>211569.42874199999</v>
      </c>
      <c r="BX167" s="167">
        <f t="shared" si="1116"/>
        <v>211569.42874199999</v>
      </c>
      <c r="BY167" s="167">
        <f t="shared" si="1116"/>
        <v>0</v>
      </c>
      <c r="BZ167" s="329">
        <f t="shared" si="1011"/>
        <v>0</v>
      </c>
      <c r="CA167" s="330">
        <f t="shared" ref="CA167:CC167" si="1117">IF(COUNT(CA164:CA166)=0,"",SUM(CA164:CA166))</f>
        <v>5621887.444102711</v>
      </c>
      <c r="CB167" s="166">
        <f t="shared" si="1117"/>
        <v>4854174.6616027439</v>
      </c>
      <c r="CC167" s="166">
        <f t="shared" si="1117"/>
        <v>731790.90199999418</v>
      </c>
      <c r="CD167" s="329">
        <f t="shared" si="1013"/>
        <v>0.13016818804646002</v>
      </c>
    </row>
    <row r="168" spans="1:82" ht="14.5" thickBot="1">
      <c r="A168" s="449"/>
      <c r="B168" s="133" t="s">
        <v>55</v>
      </c>
      <c r="C168" s="337">
        <f t="shared" ref="C168:E168" si="1118">SUM(C167,C163,C159,C155)</f>
        <v>12607629.732000142</v>
      </c>
      <c r="D168" s="180">
        <f t="shared" si="1118"/>
        <v>11421965.018000102</v>
      </c>
      <c r="E168" s="180">
        <f t="shared" si="1118"/>
        <v>1124083.9779999908</v>
      </c>
      <c r="F168" s="338">
        <f t="shared" si="988"/>
        <v>8.9159025280294305E-2</v>
      </c>
      <c r="G168" s="337">
        <f t="shared" ref="G168:I168" si="1119">SUM(G167,G163,G159,G155)</f>
        <v>414548.54799999349</v>
      </c>
      <c r="H168" s="180">
        <f t="shared" si="1119"/>
        <v>372908.90099999588</v>
      </c>
      <c r="I168" s="180">
        <f t="shared" si="1119"/>
        <v>39197.582999999999</v>
      </c>
      <c r="J168" s="338">
        <f t="shared" si="989"/>
        <v>9.4554867431354786E-2</v>
      </c>
      <c r="K168" s="337">
        <f t="shared" ref="K168:M168" si="1120">SUM(K167,K163,K159,K155)</f>
        <v>306246.56150000001</v>
      </c>
      <c r="L168" s="180">
        <f t="shared" si="1120"/>
        <v>297820.587</v>
      </c>
      <c r="M168" s="180">
        <f t="shared" si="1120"/>
        <v>11188.2785</v>
      </c>
      <c r="N168" s="338">
        <f t="shared" si="990"/>
        <v>3.6533564475629221E-2</v>
      </c>
      <c r="O168" s="337">
        <f t="shared" ref="O168:Q168" si="1121">SUM(O167,O163,O159,O155)</f>
        <v>933058.90695249848</v>
      </c>
      <c r="P168" s="180">
        <f t="shared" si="1121"/>
        <v>933058.90695249848</v>
      </c>
      <c r="Q168" s="180">
        <f t="shared" si="1121"/>
        <v>0</v>
      </c>
      <c r="R168" s="338">
        <f t="shared" si="991"/>
        <v>0</v>
      </c>
      <c r="S168" s="337">
        <f t="shared" ref="S168:U168" si="1122">SUM(S167,S163,S159,S155)</f>
        <v>451782.53950704978</v>
      </c>
      <c r="T168" s="180">
        <f t="shared" si="1122"/>
        <v>451782.53950704978</v>
      </c>
      <c r="U168" s="180">
        <f t="shared" si="1122"/>
        <v>0</v>
      </c>
      <c r="V168" s="338">
        <f t="shared" si="992"/>
        <v>0</v>
      </c>
      <c r="W168" s="337">
        <f t="shared" ref="W168:Y168" si="1123">SUM(W167,W163,W159,W155)</f>
        <v>14713266.287959684</v>
      </c>
      <c r="X168" s="180">
        <f t="shared" si="1123"/>
        <v>13477535.952459645</v>
      </c>
      <c r="Y168" s="180">
        <f t="shared" si="1123"/>
        <v>1174469.8394999909</v>
      </c>
      <c r="Z168" s="338">
        <f t="shared" si="994"/>
        <v>7.9823868916251151E-2</v>
      </c>
      <c r="AC168" s="449"/>
      <c r="AD168" s="133" t="s">
        <v>55</v>
      </c>
      <c r="AE168" s="337">
        <f t="shared" ref="AE168:AG168" si="1124">SUM(AE167,AE163,AE159,AE155)</f>
        <v>2903588.8449999713</v>
      </c>
      <c r="AF168" s="180">
        <f t="shared" si="1124"/>
        <v>2335341.6969999848</v>
      </c>
      <c r="AG168" s="180">
        <f t="shared" si="1124"/>
        <v>539343.52099999832</v>
      </c>
      <c r="AH168" s="338">
        <f t="shared" si="995"/>
        <v>0.18575065196601678</v>
      </c>
      <c r="AI168" s="337">
        <f t="shared" ref="AI168:AK168" si="1125">SUM(AI167,AI163,AI159,AI155)</f>
        <v>132199.21300000043</v>
      </c>
      <c r="AJ168" s="180">
        <f t="shared" si="1125"/>
        <v>120934.7790000004</v>
      </c>
      <c r="AK168" s="180">
        <f t="shared" si="1125"/>
        <v>10384.230999999987</v>
      </c>
      <c r="AL168" s="338">
        <f t="shared" si="996"/>
        <v>7.8549870035912794E-2</v>
      </c>
      <c r="AM168" s="337">
        <f t="shared" ref="AM168:AO168" si="1126">SUM(AM167,AM163,AM159,AM155)</f>
        <v>0</v>
      </c>
      <c r="AN168" s="180">
        <f t="shared" si="1126"/>
        <v>0</v>
      </c>
      <c r="AO168" s="180">
        <f t="shared" si="1126"/>
        <v>0</v>
      </c>
      <c r="AP168" s="338">
        <f t="shared" si="997"/>
        <v>0</v>
      </c>
      <c r="AQ168" s="337">
        <f t="shared" ref="AQ168:AS168" si="1127">SUM(AQ167,AQ163,AQ159,AQ155)</f>
        <v>15110.664342999997</v>
      </c>
      <c r="AR168" s="180">
        <f t="shared" si="1127"/>
        <v>15110.664342999997</v>
      </c>
      <c r="AS168" s="180">
        <f t="shared" si="1127"/>
        <v>0</v>
      </c>
      <c r="AT168" s="338">
        <f t="shared" si="998"/>
        <v>0</v>
      </c>
      <c r="AU168" s="337">
        <f t="shared" ref="AU168:AW168" si="1128">SUM(AU167,AU163,AU159,AU155)</f>
        <v>359669.41373100015</v>
      </c>
      <c r="AV168" s="180">
        <f t="shared" si="1128"/>
        <v>359669.41373100015</v>
      </c>
      <c r="AW168" s="180">
        <f t="shared" si="1128"/>
        <v>0</v>
      </c>
      <c r="AX168" s="338">
        <f t="shared" si="999"/>
        <v>0</v>
      </c>
      <c r="AY168" s="337">
        <f t="shared" ref="AY168:BA168" si="1129">SUM(AY167,AY163,AY159,AY155)</f>
        <v>3410568.1360739721</v>
      </c>
      <c r="AZ168" s="180">
        <f t="shared" si="1129"/>
        <v>2831056.5540739852</v>
      </c>
      <c r="BA168" s="180">
        <f t="shared" si="1129"/>
        <v>549727.75199999835</v>
      </c>
      <c r="BB168" s="338">
        <f t="shared" si="1001"/>
        <v>0.16118362984321133</v>
      </c>
      <c r="BE168" s="449"/>
      <c r="BF168" s="133" t="s">
        <v>55</v>
      </c>
      <c r="BG168" s="337">
        <f t="shared" ref="BG168:BI168" si="1130">SUM(BG167,BG163,BG159,BG155)</f>
        <v>15511218.577000111</v>
      </c>
      <c r="BH168" s="180">
        <f t="shared" si="1130"/>
        <v>13757306.715000087</v>
      </c>
      <c r="BI168" s="180">
        <f t="shared" si="1130"/>
        <v>1663427.4989999891</v>
      </c>
      <c r="BJ168" s="338">
        <f t="shared" si="1003"/>
        <v>0.10724028487784343</v>
      </c>
      <c r="BK168" s="337">
        <f t="shared" ref="BK168:BM168" si="1131">SUM(BK167,BK163,BK159,BK155)</f>
        <v>546747.76099999389</v>
      </c>
      <c r="BL168" s="180">
        <f t="shared" si="1131"/>
        <v>493843.67999999627</v>
      </c>
      <c r="BM168" s="180">
        <f t="shared" si="1131"/>
        <v>49581.813999999991</v>
      </c>
      <c r="BN168" s="338">
        <f t="shared" si="1005"/>
        <v>9.0684987734226036E-2</v>
      </c>
      <c r="BO168" s="337">
        <f t="shared" ref="BO168:BQ168" si="1132">SUM(BO167,BO163,BO159,BO155)</f>
        <v>306246.56150000001</v>
      </c>
      <c r="BP168" s="180">
        <f t="shared" si="1132"/>
        <v>297820.587</v>
      </c>
      <c r="BQ168" s="180">
        <f t="shared" si="1132"/>
        <v>11188.2785</v>
      </c>
      <c r="BR168" s="338">
        <f t="shared" si="1007"/>
        <v>3.6533564475629221E-2</v>
      </c>
      <c r="BS168" s="337">
        <f t="shared" ref="BS168:BU168" si="1133">SUM(BS167,BS163,BS159,BS155)</f>
        <v>948169.57129549864</v>
      </c>
      <c r="BT168" s="180">
        <f t="shared" si="1133"/>
        <v>948169.57129549864</v>
      </c>
      <c r="BU168" s="180">
        <f t="shared" si="1133"/>
        <v>0</v>
      </c>
      <c r="BV168" s="338">
        <f t="shared" si="1009"/>
        <v>0</v>
      </c>
      <c r="BW168" s="337">
        <f t="shared" ref="BW168:BY168" si="1134">SUM(BW167,BW163,BW159,BW155)</f>
        <v>811451.95323804987</v>
      </c>
      <c r="BX168" s="180">
        <f t="shared" si="1134"/>
        <v>811451.95323804987</v>
      </c>
      <c r="BY168" s="180">
        <f t="shared" si="1134"/>
        <v>0</v>
      </c>
      <c r="BZ168" s="338">
        <f t="shared" si="1011"/>
        <v>0</v>
      </c>
      <c r="CA168" s="337">
        <f t="shared" ref="CA168:CC168" si="1135">SUM(CA167,CA163,CA159,CA155)</f>
        <v>18123834.424033657</v>
      </c>
      <c r="CB168" s="180">
        <f t="shared" si="1135"/>
        <v>16308592.50653363</v>
      </c>
      <c r="CC168" s="180">
        <f t="shared" si="1135"/>
        <v>1724197.5914999894</v>
      </c>
      <c r="CD168" s="338">
        <f t="shared" si="1013"/>
        <v>9.5134260839062026E-2</v>
      </c>
    </row>
    <row r="169" spans="1:82">
      <c r="A169" t="s">
        <v>438</v>
      </c>
    </row>
    <row r="170" spans="1:82" ht="14.5" thickBot="1"/>
    <row r="171" spans="1:82" ht="19" thickBot="1">
      <c r="A171" s="476" t="s">
        <v>392</v>
      </c>
      <c r="B171" s="477"/>
      <c r="C171" s="473" t="s">
        <v>0</v>
      </c>
      <c r="D171" s="474"/>
      <c r="E171" s="474"/>
      <c r="F171" s="475"/>
      <c r="G171" s="473" t="s">
        <v>9</v>
      </c>
      <c r="H171" s="474"/>
      <c r="I171" s="474"/>
      <c r="J171" s="475"/>
      <c r="K171" s="473" t="s">
        <v>393</v>
      </c>
      <c r="L171" s="474"/>
      <c r="M171" s="474"/>
      <c r="N171" s="475"/>
      <c r="O171" s="473" t="s">
        <v>375</v>
      </c>
      <c r="P171" s="474"/>
      <c r="Q171" s="474"/>
      <c r="R171" s="475"/>
      <c r="S171" s="473" t="s">
        <v>377</v>
      </c>
      <c r="T171" s="474"/>
      <c r="U171" s="474"/>
      <c r="V171" s="475"/>
      <c r="W171" s="473" t="s">
        <v>376</v>
      </c>
      <c r="X171" s="474"/>
      <c r="Y171" s="474"/>
      <c r="Z171" s="475"/>
      <c r="AC171" s="476" t="s">
        <v>394</v>
      </c>
      <c r="AD171" s="477"/>
      <c r="AE171" s="473" t="s">
        <v>0</v>
      </c>
      <c r="AF171" s="474"/>
      <c r="AG171" s="474"/>
      <c r="AH171" s="475"/>
      <c r="AI171" s="473" t="s">
        <v>9</v>
      </c>
      <c r="AJ171" s="474"/>
      <c r="AK171" s="474"/>
      <c r="AL171" s="475"/>
      <c r="AM171" s="473" t="s">
        <v>393</v>
      </c>
      <c r="AN171" s="474"/>
      <c r="AO171" s="474"/>
      <c r="AP171" s="475"/>
      <c r="AQ171" s="473" t="s">
        <v>375</v>
      </c>
      <c r="AR171" s="474"/>
      <c r="AS171" s="474"/>
      <c r="AT171" s="475"/>
      <c r="AU171" s="473" t="s">
        <v>377</v>
      </c>
      <c r="AV171" s="474"/>
      <c r="AW171" s="474"/>
      <c r="AX171" s="475"/>
      <c r="AY171" s="473" t="s">
        <v>376</v>
      </c>
      <c r="AZ171" s="474"/>
      <c r="BA171" s="474"/>
      <c r="BB171" s="475"/>
      <c r="BE171" s="476" t="s">
        <v>395</v>
      </c>
      <c r="BF171" s="477"/>
      <c r="BG171" s="473" t="s">
        <v>0</v>
      </c>
      <c r="BH171" s="474"/>
      <c r="BI171" s="474"/>
      <c r="BJ171" s="475"/>
      <c r="BK171" s="473" t="s">
        <v>9</v>
      </c>
      <c r="BL171" s="474"/>
      <c r="BM171" s="474"/>
      <c r="BN171" s="475"/>
      <c r="BO171" s="473" t="s">
        <v>393</v>
      </c>
      <c r="BP171" s="474"/>
      <c r="BQ171" s="474"/>
      <c r="BR171" s="475"/>
      <c r="BS171" s="473" t="s">
        <v>375</v>
      </c>
      <c r="BT171" s="474"/>
      <c r="BU171" s="474"/>
      <c r="BV171" s="475"/>
      <c r="BW171" s="473" t="s">
        <v>377</v>
      </c>
      <c r="BX171" s="474"/>
      <c r="BY171" s="474"/>
      <c r="BZ171" s="475"/>
      <c r="CA171" s="473" t="s">
        <v>376</v>
      </c>
      <c r="CB171" s="474"/>
      <c r="CC171" s="474"/>
      <c r="CD171" s="475"/>
    </row>
    <row r="172" spans="1:82" ht="75.5" thickBot="1">
      <c r="A172" s="478"/>
      <c r="B172" s="479"/>
      <c r="C172" s="307" t="s">
        <v>52</v>
      </c>
      <c r="D172" s="308" t="s">
        <v>53</v>
      </c>
      <c r="E172" s="308" t="s">
        <v>51</v>
      </c>
      <c r="F172" s="309" t="s">
        <v>51</v>
      </c>
      <c r="G172" s="307" t="s">
        <v>52</v>
      </c>
      <c r="H172" s="308" t="s">
        <v>53</v>
      </c>
      <c r="I172" s="308" t="s">
        <v>51</v>
      </c>
      <c r="J172" s="309" t="s">
        <v>51</v>
      </c>
      <c r="K172" s="307" t="s">
        <v>52</v>
      </c>
      <c r="L172" s="308" t="s">
        <v>53</v>
      </c>
      <c r="M172" s="308" t="s">
        <v>51</v>
      </c>
      <c r="N172" s="309" t="s">
        <v>51</v>
      </c>
      <c r="O172" s="307" t="s">
        <v>52</v>
      </c>
      <c r="P172" s="308" t="s">
        <v>53</v>
      </c>
      <c r="Q172" s="308" t="s">
        <v>51</v>
      </c>
      <c r="R172" s="309" t="s">
        <v>51</v>
      </c>
      <c r="S172" s="307" t="s">
        <v>52</v>
      </c>
      <c r="T172" s="308" t="s">
        <v>53</v>
      </c>
      <c r="U172" s="308" t="s">
        <v>51</v>
      </c>
      <c r="V172" s="309" t="s">
        <v>51</v>
      </c>
      <c r="W172" s="307" t="s">
        <v>52</v>
      </c>
      <c r="X172" s="308" t="s">
        <v>53</v>
      </c>
      <c r="Y172" s="308" t="s">
        <v>51</v>
      </c>
      <c r="Z172" s="309" t="s">
        <v>51</v>
      </c>
      <c r="AC172" s="478"/>
      <c r="AD172" s="479"/>
      <c r="AE172" s="307" t="s">
        <v>52</v>
      </c>
      <c r="AF172" s="308" t="s">
        <v>53</v>
      </c>
      <c r="AG172" s="308" t="s">
        <v>51</v>
      </c>
      <c r="AH172" s="309" t="s">
        <v>51</v>
      </c>
      <c r="AI172" s="307" t="s">
        <v>52</v>
      </c>
      <c r="AJ172" s="308" t="s">
        <v>53</v>
      </c>
      <c r="AK172" s="308" t="s">
        <v>51</v>
      </c>
      <c r="AL172" s="309" t="s">
        <v>51</v>
      </c>
      <c r="AM172" s="307" t="s">
        <v>52</v>
      </c>
      <c r="AN172" s="308" t="s">
        <v>53</v>
      </c>
      <c r="AO172" s="308" t="s">
        <v>51</v>
      </c>
      <c r="AP172" s="309" t="s">
        <v>51</v>
      </c>
      <c r="AQ172" s="307" t="s">
        <v>52</v>
      </c>
      <c r="AR172" s="308" t="s">
        <v>53</v>
      </c>
      <c r="AS172" s="308" t="s">
        <v>51</v>
      </c>
      <c r="AT172" s="309" t="s">
        <v>51</v>
      </c>
      <c r="AU172" s="307" t="s">
        <v>52</v>
      </c>
      <c r="AV172" s="308" t="s">
        <v>53</v>
      </c>
      <c r="AW172" s="308" t="s">
        <v>51</v>
      </c>
      <c r="AX172" s="309" t="s">
        <v>51</v>
      </c>
      <c r="AY172" s="307" t="s">
        <v>52</v>
      </c>
      <c r="AZ172" s="308" t="s">
        <v>53</v>
      </c>
      <c r="BA172" s="308" t="s">
        <v>51</v>
      </c>
      <c r="BB172" s="309" t="s">
        <v>51</v>
      </c>
      <c r="BE172" s="478"/>
      <c r="BF172" s="479"/>
      <c r="BG172" s="307" t="s">
        <v>52</v>
      </c>
      <c r="BH172" s="308" t="s">
        <v>53</v>
      </c>
      <c r="BI172" s="308" t="s">
        <v>51</v>
      </c>
      <c r="BJ172" s="309" t="s">
        <v>51</v>
      </c>
      <c r="BK172" s="307" t="s">
        <v>52</v>
      </c>
      <c r="BL172" s="308" t="s">
        <v>53</v>
      </c>
      <c r="BM172" s="308" t="s">
        <v>51</v>
      </c>
      <c r="BN172" s="309" t="s">
        <v>51</v>
      </c>
      <c r="BO172" s="307" t="s">
        <v>52</v>
      </c>
      <c r="BP172" s="308" t="s">
        <v>53</v>
      </c>
      <c r="BQ172" s="308" t="s">
        <v>51</v>
      </c>
      <c r="BR172" s="309" t="s">
        <v>51</v>
      </c>
      <c r="BS172" s="307" t="s">
        <v>52</v>
      </c>
      <c r="BT172" s="308" t="s">
        <v>53</v>
      </c>
      <c r="BU172" s="308" t="s">
        <v>51</v>
      </c>
      <c r="BV172" s="309" t="s">
        <v>51</v>
      </c>
      <c r="BW172" s="307" t="s">
        <v>52</v>
      </c>
      <c r="BX172" s="308" t="s">
        <v>53</v>
      </c>
      <c r="BY172" s="308" t="s">
        <v>51</v>
      </c>
      <c r="BZ172" s="309" t="s">
        <v>51</v>
      </c>
      <c r="CA172" s="307" t="s">
        <v>52</v>
      </c>
      <c r="CB172" s="308" t="s">
        <v>53</v>
      </c>
      <c r="CC172" s="308" t="s">
        <v>51</v>
      </c>
      <c r="CD172" s="309" t="s">
        <v>51</v>
      </c>
    </row>
    <row r="173" spans="1:82">
      <c r="A173" s="447">
        <v>2024</v>
      </c>
      <c r="B173" s="134" t="s">
        <v>13</v>
      </c>
      <c r="C173" s="142">
        <v>1219791.7039999999</v>
      </c>
      <c r="D173" s="143">
        <v>1137581.1619999902</v>
      </c>
      <c r="E173" s="143">
        <v>76098.99499999937</v>
      </c>
      <c r="F173" s="310">
        <f t="shared" ref="F173:F189" si="1136">IF(AND(ISNUMBER(C173),ISNUMBER(E173)), IF(C173=0, 0, E173/C173), "")</f>
        <v>6.2386876997483971E-2</v>
      </c>
      <c r="G173" s="142">
        <v>16376.973000000895</v>
      </c>
      <c r="H173" s="143">
        <v>15715.427000000849</v>
      </c>
      <c r="I173" s="143">
        <v>562.43199999999786</v>
      </c>
      <c r="J173" s="310">
        <f t="shared" ref="J173:J189" si="1137">IF(AND(ISNUMBER(G173),ISNUMBER(I173)), IF(G173=0, 0, I173/G173), "")</f>
        <v>3.4342854445688291E-2</v>
      </c>
      <c r="K173" s="142">
        <v>29153.25</v>
      </c>
      <c r="L173" s="143">
        <v>27869.924500000001</v>
      </c>
      <c r="M173" s="143">
        <v>1338.162</v>
      </c>
      <c r="N173" s="310">
        <f t="shared" ref="N173:N189" si="1138">IF(AND(ISNUMBER(K173),ISNUMBER(M173)), IF(K173=0, 0, M173/K173), "")</f>
        <v>4.5900954439041963E-2</v>
      </c>
      <c r="O173" s="142">
        <v>131740.57615800001</v>
      </c>
      <c r="P173" s="143">
        <v>131740.57615800001</v>
      </c>
      <c r="Q173" s="143">
        <v>0</v>
      </c>
      <c r="R173" s="310">
        <f t="shared" ref="R173:R189" si="1139">IF(AND(ISNUMBER(O173),ISNUMBER(Q173)), IF(O173=0, 0, Q173/O173), "")</f>
        <v>0</v>
      </c>
      <c r="S173" s="142">
        <v>52025.219504749904</v>
      </c>
      <c r="T173" s="143">
        <v>52025.219504749904</v>
      </c>
      <c r="U173" s="143">
        <v>0</v>
      </c>
      <c r="V173" s="310">
        <f t="shared" ref="V173:V189" si="1140">IF(AND(ISNUMBER(S173),ISNUMBER(U173)), IF(S173=0, 0, U173/S173), "")</f>
        <v>0</v>
      </c>
      <c r="W173" s="313">
        <f t="shared" ref="W173:W175" si="1141">IF(COUNT(C173,G173,K173,O173,S173)&lt;5,"",SUM(C173,G173,K173,O173,S173))</f>
        <v>1449087.7226627506</v>
      </c>
      <c r="X173" s="146">
        <f t="shared" ref="X173:X175" si="1142">IF(COUNT(D173,H173,L173,P173,T173)&lt;5,"",SUM(D173,H173,L173,P173,T173))</f>
        <v>1364932.3091627408</v>
      </c>
      <c r="Y173" s="146">
        <f t="shared" ref="Y173:Y175" si="1143">IF(COUNT(E173,I173,M173,Q173,U173)&lt;5,"",SUM(E173,I173,M173,Q173,U173))</f>
        <v>77999.588999999367</v>
      </c>
      <c r="Z173" s="310">
        <f t="shared" ref="Z173:Z189" si="1144">IF(AND(ISNUMBER(W173),ISNUMBER(Y173)), IF(W173=0, 0, Y173/W173), "")</f>
        <v>5.3826685424311183E-2</v>
      </c>
      <c r="AC173" s="447">
        <v>2024</v>
      </c>
      <c r="AD173" s="134" t="s">
        <v>13</v>
      </c>
      <c r="AE173" s="142">
        <v>301136.82499999774</v>
      </c>
      <c r="AF173" s="143">
        <v>243453.19599999883</v>
      </c>
      <c r="AG173" s="143">
        <v>54885.009999999915</v>
      </c>
      <c r="AH173" s="310">
        <f t="shared" ref="AH173:AH189" si="1145">IF(AND(ISNUMBER(AE173),ISNUMBER(AG173)), IF(AE173=0, 0, AG173/AE173), "")</f>
        <v>0.18225937661393729</v>
      </c>
      <c r="AI173" s="142">
        <v>2619.5309999999909</v>
      </c>
      <c r="AJ173" s="143">
        <v>2286.9119999999944</v>
      </c>
      <c r="AK173" s="143">
        <v>310.87199999999996</v>
      </c>
      <c r="AL173" s="310">
        <f t="shared" ref="AL173:AL189" si="1146">IF(AND(ISNUMBER(AI173),ISNUMBER(AK173)), IF(AI173=0, 0, AK173/AI173), "")</f>
        <v>0.11867467878792083</v>
      </c>
      <c r="AM173" s="142">
        <v>0</v>
      </c>
      <c r="AN173" s="143">
        <v>0</v>
      </c>
      <c r="AO173" s="143">
        <v>0</v>
      </c>
      <c r="AP173" s="310">
        <f t="shared" ref="AP173:AP189" si="1147">IF(AND(ISNUMBER(AM173),ISNUMBER(AO173)), IF(AM173=0, 0, AO173/AM173), "")</f>
        <v>0</v>
      </c>
      <c r="AQ173" s="142">
        <v>1963</v>
      </c>
      <c r="AR173" s="143">
        <v>1963</v>
      </c>
      <c r="AS173" s="143">
        <v>0</v>
      </c>
      <c r="AT173" s="310">
        <f t="shared" ref="AT173:AT189" si="1148">IF(AND(ISNUMBER(AQ173),ISNUMBER(AS173)), IF(AQ173=0, 0, AS173/AQ173), "")</f>
        <v>0</v>
      </c>
      <c r="AU173" s="142">
        <v>36345</v>
      </c>
      <c r="AV173" s="143">
        <v>36345</v>
      </c>
      <c r="AW173" s="143">
        <v>0</v>
      </c>
      <c r="AX173" s="310">
        <f t="shared" ref="AX173:AX189" si="1149">IF(AND(ISNUMBER(AU173),ISNUMBER(AW173)), IF(AU173=0, 0, AW173/AU173), "")</f>
        <v>0</v>
      </c>
      <c r="AY173" s="313">
        <f t="shared" ref="AY173:AY175" si="1150">IF(COUNT(AE173,AI173,AM173,AQ173,AU173)&lt;5,"",SUM(AE173,AI173,AM173,AQ173,AU173))</f>
        <v>342064.35599999776</v>
      </c>
      <c r="AZ173" s="146">
        <f t="shared" ref="AZ173:AZ175" si="1151">IF(COUNT(AF173,AJ173,AN173,AR173,AV173)&lt;5,"",SUM(AF173,AJ173,AN173,AR173,AV173))</f>
        <v>284048.10799999884</v>
      </c>
      <c r="BA173" s="146">
        <f t="shared" ref="BA173:BA175" si="1152">IF(COUNT(AG173,AK173,AO173,AS173,AW173)&lt;5,"",SUM(AG173,AK173,AO173,AS173,AW173))</f>
        <v>55195.881999999918</v>
      </c>
      <c r="BB173" s="310">
        <f t="shared" ref="BB173:BB189" si="1153">IF(AND(ISNUMBER(AY173),ISNUMBER(BA173)), IF(AY173=0, 0, BA173/AY173), "")</f>
        <v>0.1613611036398083</v>
      </c>
      <c r="BE173" s="447">
        <v>2024</v>
      </c>
      <c r="BF173" s="134" t="s">
        <v>13</v>
      </c>
      <c r="BG173" s="314">
        <f t="shared" ref="BG173:BG175" si="1154">IF(COUNT(C173, AE173)&lt;2, "", C173+AE173)</f>
        <v>1520928.5289999978</v>
      </c>
      <c r="BH173" s="315">
        <f t="shared" ref="BH173:BH175" si="1155">IF(COUNT(D173, AF173)&lt;2, "", D173+AF173)</f>
        <v>1381034.3579999891</v>
      </c>
      <c r="BI173" s="315">
        <f t="shared" ref="BI173:BI175" si="1156">IF(COUNT(E173, AG173)&lt;2, "", E173+AG173)</f>
        <v>130984.00499999928</v>
      </c>
      <c r="BJ173" s="310">
        <f t="shared" ref="BJ173:BJ189" si="1157">IF(AND(ISNUMBER(BG173),ISNUMBER(BI173)), IF(BG173=0, 0, BI173/BG173), "")</f>
        <v>8.6121078342925525E-2</v>
      </c>
      <c r="BK173" s="314">
        <f t="shared" ref="BK173:BK175" si="1158">IF(COUNT(G173, AI173)&lt;2, "", G173+AI173)</f>
        <v>18996.504000000885</v>
      </c>
      <c r="BL173" s="315">
        <f t="shared" ref="BL173:BL175" si="1159">IF(COUNT(H173, AJ173)&lt;2, "", H173+AJ173)</f>
        <v>18002.339000000844</v>
      </c>
      <c r="BM173" s="315">
        <f t="shared" ref="BM173:BM175" si="1160">IF(COUNT(I173, AK173)&lt;2, "", I173+AK173)</f>
        <v>873.30399999999781</v>
      </c>
      <c r="BN173" s="310">
        <f t="shared" ref="BN173:BN189" si="1161">IF(AND(ISNUMBER(BK173),ISNUMBER(BM173)), IF(BK173=0, 0, BM173/BK173), "")</f>
        <v>4.5971827237262029E-2</v>
      </c>
      <c r="BO173" s="314">
        <f t="shared" ref="BO173:BO175" si="1162">IF(COUNT(K173, AM173)&lt;2, "", K173+AM173)</f>
        <v>29153.25</v>
      </c>
      <c r="BP173" s="315">
        <f t="shared" ref="BP173:BP175" si="1163">IF(COUNT(L173, AN173)&lt;2, "", L173+AN173)</f>
        <v>27869.924500000001</v>
      </c>
      <c r="BQ173" s="315">
        <f t="shared" ref="BQ173:BQ175" si="1164">IF(COUNT(M173, AO173)&lt;2, "", M173+AO173)</f>
        <v>1338.162</v>
      </c>
      <c r="BR173" s="310">
        <f t="shared" ref="BR173:BR189" si="1165">IF(AND(ISNUMBER(BO173),ISNUMBER(BQ173)), IF(BO173=0, 0, BQ173/BO173), "")</f>
        <v>4.5900954439041963E-2</v>
      </c>
      <c r="BS173" s="314">
        <f t="shared" ref="BS173:BS175" si="1166">IF(COUNT(O173, AQ173)&lt;2, "", O173+AQ173)</f>
        <v>133703.57615800001</v>
      </c>
      <c r="BT173" s="315">
        <f t="shared" ref="BT173:BT175" si="1167">IF(COUNT(P173, AR173)&lt;2, "", P173+AR173)</f>
        <v>133703.57615800001</v>
      </c>
      <c r="BU173" s="315">
        <f t="shared" ref="BU173:BU175" si="1168">IF(COUNT(Q173, AS173)&lt;2, "", Q173+AS173)</f>
        <v>0</v>
      </c>
      <c r="BV173" s="310">
        <f t="shared" ref="BV173:BV189" si="1169">IF(AND(ISNUMBER(BS173),ISNUMBER(BU173)), IF(BS173=0, 0, BU173/BS173), "")</f>
        <v>0</v>
      </c>
      <c r="BW173" s="314">
        <f t="shared" ref="BW173:BW175" si="1170">IF(COUNT(S173, AU173)&lt;2, "", S173+AU173)</f>
        <v>88370.219504749897</v>
      </c>
      <c r="BX173" s="315">
        <f t="shared" ref="BX173:BX175" si="1171">IF(COUNT(T173, AV173)&lt;2, "", T173+AV173)</f>
        <v>88370.219504749897</v>
      </c>
      <c r="BY173" s="315">
        <f t="shared" ref="BY173:BY175" si="1172">IF(COUNT(U173, AW173)&lt;2, "", U173+AW173)</f>
        <v>0</v>
      </c>
      <c r="BZ173" s="310">
        <f t="shared" ref="BZ173:BZ189" si="1173">IF(AND(ISNUMBER(BW173),ISNUMBER(BY173)), IF(BW173=0, 0, BY173/BW173), "")</f>
        <v>0</v>
      </c>
      <c r="CA173" s="313">
        <f t="shared" ref="CA173:CA175" si="1174">IF(COUNT(BG173,BK173,BO173,BS173,BW173)&lt;5,"",SUM(BG173,BK173,BO173,BS173,BW173))</f>
        <v>1791152.0786627484</v>
      </c>
      <c r="CB173" s="146">
        <f t="shared" ref="CB173:CB175" si="1175">IF(COUNT(BH173,BL173,BP173,BT173,BX173)&lt;5,"",SUM(BH173,BL173,BP173,BT173,BX173))</f>
        <v>1648980.4171627397</v>
      </c>
      <c r="CC173" s="146">
        <f t="shared" ref="CC173:CC175" si="1176">IF(COUNT(BI173,BM173,BQ173,BU173,BY173)&lt;5,"",SUM(BI173,BM173,BQ173,BU173,BY173))</f>
        <v>133195.47099999929</v>
      </c>
      <c r="CD173" s="310">
        <f t="shared" ref="CD173:CD189" si="1177">IF(AND(ISNUMBER(CA173),ISNUMBER(CC173)), IF(CA173=0, 0, CC173/CA173), "")</f>
        <v>7.4363016176404936E-2</v>
      </c>
    </row>
    <row r="174" spans="1:82">
      <c r="A174" s="448"/>
      <c r="B174" s="130" t="s">
        <v>14</v>
      </c>
      <c r="C174" s="149">
        <v>1276856.9300000288</v>
      </c>
      <c r="D174" s="150">
        <v>1182910.8129999978</v>
      </c>
      <c r="E174" s="150">
        <v>87820.878999998604</v>
      </c>
      <c r="F174" s="316">
        <f t="shared" si="1136"/>
        <v>6.8778950042583567E-2</v>
      </c>
      <c r="G174" s="149">
        <v>19765.287000000742</v>
      </c>
      <c r="H174" s="150">
        <v>19004.737000000532</v>
      </c>
      <c r="I174" s="150">
        <v>695.16499999999837</v>
      </c>
      <c r="J174" s="316">
        <f t="shared" si="1137"/>
        <v>3.5171004600134177E-2</v>
      </c>
      <c r="K174" s="149">
        <v>25988.1875</v>
      </c>
      <c r="L174" s="150">
        <v>25003.898000000001</v>
      </c>
      <c r="M174" s="150">
        <v>788.16449999999998</v>
      </c>
      <c r="N174" s="316">
        <f t="shared" si="1138"/>
        <v>3.0327797965902778E-2</v>
      </c>
      <c r="O174" s="149">
        <v>113858.1</v>
      </c>
      <c r="P174" s="150">
        <v>113858.1</v>
      </c>
      <c r="Q174" s="150">
        <v>0</v>
      </c>
      <c r="R174" s="316">
        <f t="shared" si="1139"/>
        <v>0</v>
      </c>
      <c r="S174" s="149">
        <v>65853.600000000006</v>
      </c>
      <c r="T174" s="150">
        <v>65853.600000000006</v>
      </c>
      <c r="U174" s="150">
        <v>0</v>
      </c>
      <c r="V174" s="316">
        <f t="shared" si="1140"/>
        <v>0</v>
      </c>
      <c r="W174" s="319">
        <f t="shared" si="1141"/>
        <v>1502322.1045000297</v>
      </c>
      <c r="X174" s="153">
        <f t="shared" si="1142"/>
        <v>1406631.1479999984</v>
      </c>
      <c r="Y174" s="153">
        <f t="shared" si="1143"/>
        <v>89304.208499998596</v>
      </c>
      <c r="Z174" s="316">
        <f t="shared" si="1144"/>
        <v>5.9444115368134647E-2</v>
      </c>
      <c r="AC174" s="448"/>
      <c r="AD174" s="130" t="s">
        <v>14</v>
      </c>
      <c r="AE174" s="149">
        <v>308520.474999998</v>
      </c>
      <c r="AF174" s="150">
        <v>232289.89699999496</v>
      </c>
      <c r="AG174" s="150">
        <v>73830.051999998832</v>
      </c>
      <c r="AH174" s="316">
        <f t="shared" si="1145"/>
        <v>0.23930357296383428</v>
      </c>
      <c r="AI174" s="149">
        <v>6066.0480000000025</v>
      </c>
      <c r="AJ174" s="150">
        <v>5664.302000000006</v>
      </c>
      <c r="AK174" s="150">
        <v>319.76199999999972</v>
      </c>
      <c r="AL174" s="316">
        <f t="shared" si="1146"/>
        <v>5.2713397586039476E-2</v>
      </c>
      <c r="AM174" s="149">
        <v>0</v>
      </c>
      <c r="AN174" s="150">
        <v>0</v>
      </c>
      <c r="AO174" s="150">
        <v>0</v>
      </c>
      <c r="AP174" s="316">
        <f t="shared" si="1147"/>
        <v>0</v>
      </c>
      <c r="AQ174" s="149">
        <v>1776</v>
      </c>
      <c r="AR174" s="150">
        <v>1776</v>
      </c>
      <c r="AS174" s="150">
        <v>0</v>
      </c>
      <c r="AT174" s="316">
        <f t="shared" si="1148"/>
        <v>0</v>
      </c>
      <c r="AU174" s="149">
        <v>34418</v>
      </c>
      <c r="AV174" s="150">
        <v>34418</v>
      </c>
      <c r="AW174" s="150">
        <v>0</v>
      </c>
      <c r="AX174" s="316">
        <f t="shared" si="1149"/>
        <v>0</v>
      </c>
      <c r="AY174" s="319">
        <f t="shared" si="1150"/>
        <v>350780.52299999801</v>
      </c>
      <c r="AZ174" s="153">
        <f t="shared" si="1151"/>
        <v>274148.19899999496</v>
      </c>
      <c r="BA174" s="153">
        <f t="shared" si="1152"/>
        <v>74149.813999998834</v>
      </c>
      <c r="BB174" s="316">
        <f t="shared" si="1153"/>
        <v>0.21138520852253606</v>
      </c>
      <c r="BE174" s="448"/>
      <c r="BF174" s="130" t="s">
        <v>14</v>
      </c>
      <c r="BG174" s="320">
        <f t="shared" si="1154"/>
        <v>1585377.4050000268</v>
      </c>
      <c r="BH174" s="321">
        <f t="shared" si="1155"/>
        <v>1415200.7099999927</v>
      </c>
      <c r="BI174" s="321">
        <f t="shared" si="1156"/>
        <v>161650.93099999742</v>
      </c>
      <c r="BJ174" s="316">
        <f t="shared" si="1157"/>
        <v>0.10196369046901781</v>
      </c>
      <c r="BK174" s="320">
        <f t="shared" si="1158"/>
        <v>25831.335000000745</v>
      </c>
      <c r="BL174" s="321">
        <f t="shared" si="1159"/>
        <v>24669.039000000539</v>
      </c>
      <c r="BM174" s="321">
        <f t="shared" si="1160"/>
        <v>1014.9269999999981</v>
      </c>
      <c r="BN174" s="316">
        <f t="shared" si="1161"/>
        <v>3.9290536087274189E-2</v>
      </c>
      <c r="BO174" s="320">
        <f t="shared" si="1162"/>
        <v>25988.1875</v>
      </c>
      <c r="BP174" s="321">
        <f t="shared" si="1163"/>
        <v>25003.898000000001</v>
      </c>
      <c r="BQ174" s="321">
        <f t="shared" si="1164"/>
        <v>788.16449999999998</v>
      </c>
      <c r="BR174" s="316">
        <f t="shared" si="1165"/>
        <v>3.0327797965902778E-2</v>
      </c>
      <c r="BS174" s="320">
        <f t="shared" si="1166"/>
        <v>115634.1</v>
      </c>
      <c r="BT174" s="321">
        <f t="shared" si="1167"/>
        <v>115634.1</v>
      </c>
      <c r="BU174" s="321">
        <f t="shared" si="1168"/>
        <v>0</v>
      </c>
      <c r="BV174" s="316">
        <f t="shared" si="1169"/>
        <v>0</v>
      </c>
      <c r="BW174" s="320">
        <f t="shared" si="1170"/>
        <v>100271.6</v>
      </c>
      <c r="BX174" s="321">
        <f t="shared" si="1171"/>
        <v>100271.6</v>
      </c>
      <c r="BY174" s="321">
        <f t="shared" si="1172"/>
        <v>0</v>
      </c>
      <c r="BZ174" s="316">
        <f t="shared" si="1173"/>
        <v>0</v>
      </c>
      <c r="CA174" s="319">
        <f t="shared" si="1174"/>
        <v>1853102.6275000277</v>
      </c>
      <c r="CB174" s="153">
        <f t="shared" si="1175"/>
        <v>1680779.3469999935</v>
      </c>
      <c r="CC174" s="153">
        <f t="shared" si="1176"/>
        <v>163454.02249999743</v>
      </c>
      <c r="CD174" s="316">
        <f t="shared" si="1177"/>
        <v>8.8205596427494676E-2</v>
      </c>
    </row>
    <row r="175" spans="1:82">
      <c r="A175" s="448"/>
      <c r="B175" s="131" t="s">
        <v>15</v>
      </c>
      <c r="C175" s="156">
        <v>1403029.1089999068</v>
      </c>
      <c r="D175" s="157">
        <v>1309000.4309999398</v>
      </c>
      <c r="E175" s="157">
        <v>88170.898999998884</v>
      </c>
      <c r="F175" s="322">
        <f t="shared" si="1136"/>
        <v>6.2843242833962282E-2</v>
      </c>
      <c r="G175" s="156">
        <v>37027.037000000048</v>
      </c>
      <c r="H175" s="157">
        <v>33948.462000000429</v>
      </c>
      <c r="I175" s="157">
        <v>2833.7880000000032</v>
      </c>
      <c r="J175" s="322">
        <f t="shared" si="1137"/>
        <v>7.6532939970324912E-2</v>
      </c>
      <c r="K175" s="156">
        <v>12308.852500000001</v>
      </c>
      <c r="L175" s="157">
        <v>11418.3105</v>
      </c>
      <c r="M175" s="157">
        <v>828.18650000000002</v>
      </c>
      <c r="N175" s="322">
        <f t="shared" si="1138"/>
        <v>6.7283810574543801E-2</v>
      </c>
      <c r="O175" s="156">
        <v>116611.94</v>
      </c>
      <c r="P175" s="157">
        <v>116611.94</v>
      </c>
      <c r="Q175" s="157">
        <v>0</v>
      </c>
      <c r="R175" s="322">
        <f t="shared" si="1139"/>
        <v>0</v>
      </c>
      <c r="S175" s="156">
        <v>62297.36</v>
      </c>
      <c r="T175" s="157">
        <v>62297.36</v>
      </c>
      <c r="U175" s="157">
        <v>0</v>
      </c>
      <c r="V175" s="322">
        <f t="shared" si="1140"/>
        <v>0</v>
      </c>
      <c r="W175" s="325">
        <f t="shared" si="1141"/>
        <v>1631274.2984999069</v>
      </c>
      <c r="X175" s="160">
        <f t="shared" si="1142"/>
        <v>1533276.5034999403</v>
      </c>
      <c r="Y175" s="160">
        <f t="shared" si="1143"/>
        <v>91832.873499998881</v>
      </c>
      <c r="Z175" s="322">
        <f t="shared" si="1144"/>
        <v>5.6295175853899544E-2</v>
      </c>
      <c r="AC175" s="448"/>
      <c r="AD175" s="131" t="s">
        <v>15</v>
      </c>
      <c r="AE175" s="156">
        <v>317442.59599999478</v>
      </c>
      <c r="AF175" s="157">
        <v>233803.37200000219</v>
      </c>
      <c r="AG175" s="157">
        <v>80229.129999999903</v>
      </c>
      <c r="AH175" s="322">
        <f t="shared" si="1145"/>
        <v>0.2527358678732618</v>
      </c>
      <c r="AI175" s="156">
        <v>10108.763000000032</v>
      </c>
      <c r="AJ175" s="157">
        <v>8590.278999999995</v>
      </c>
      <c r="AK175" s="157">
        <v>1292.9779999999971</v>
      </c>
      <c r="AL175" s="322">
        <f t="shared" si="1146"/>
        <v>0.1279066489144115</v>
      </c>
      <c r="AM175" s="156">
        <v>0</v>
      </c>
      <c r="AN175" s="157">
        <v>0</v>
      </c>
      <c r="AO175" s="157">
        <v>0</v>
      </c>
      <c r="AP175" s="322">
        <f t="shared" si="1147"/>
        <v>0</v>
      </c>
      <c r="AQ175" s="156">
        <v>1746</v>
      </c>
      <c r="AR175" s="157">
        <v>1746</v>
      </c>
      <c r="AS175" s="157">
        <v>0</v>
      </c>
      <c r="AT175" s="322">
        <f t="shared" si="1148"/>
        <v>0</v>
      </c>
      <c r="AU175" s="156">
        <v>38503</v>
      </c>
      <c r="AV175" s="157">
        <v>38503</v>
      </c>
      <c r="AW175" s="157">
        <v>0</v>
      </c>
      <c r="AX175" s="322">
        <f t="shared" si="1149"/>
        <v>0</v>
      </c>
      <c r="AY175" s="325">
        <f t="shared" si="1150"/>
        <v>367800.35899999482</v>
      </c>
      <c r="AZ175" s="160">
        <f t="shared" si="1151"/>
        <v>282642.65100000217</v>
      </c>
      <c r="BA175" s="160">
        <f t="shared" si="1152"/>
        <v>81522.107999999906</v>
      </c>
      <c r="BB175" s="322">
        <f t="shared" si="1153"/>
        <v>0.22164771187730423</v>
      </c>
      <c r="BE175" s="448"/>
      <c r="BF175" s="131" t="s">
        <v>15</v>
      </c>
      <c r="BG175" s="326">
        <f t="shared" si="1154"/>
        <v>1720471.7049999016</v>
      </c>
      <c r="BH175" s="327">
        <f t="shared" si="1155"/>
        <v>1542803.8029999421</v>
      </c>
      <c r="BI175" s="327">
        <f t="shared" si="1156"/>
        <v>168400.02899999879</v>
      </c>
      <c r="BJ175" s="322">
        <f t="shared" si="1157"/>
        <v>9.788015025798312E-2</v>
      </c>
      <c r="BK175" s="326">
        <f t="shared" si="1158"/>
        <v>47135.800000000076</v>
      </c>
      <c r="BL175" s="327">
        <f t="shared" si="1159"/>
        <v>42538.741000000424</v>
      </c>
      <c r="BM175" s="327">
        <f t="shared" si="1160"/>
        <v>4126.7660000000005</v>
      </c>
      <c r="BN175" s="322">
        <f t="shared" si="1161"/>
        <v>8.7550566660584819E-2</v>
      </c>
      <c r="BO175" s="326">
        <f t="shared" si="1162"/>
        <v>12308.852500000001</v>
      </c>
      <c r="BP175" s="327">
        <f t="shared" si="1163"/>
        <v>11418.3105</v>
      </c>
      <c r="BQ175" s="327">
        <f t="shared" si="1164"/>
        <v>828.18650000000002</v>
      </c>
      <c r="BR175" s="322">
        <f t="shared" si="1165"/>
        <v>6.7283810574543801E-2</v>
      </c>
      <c r="BS175" s="326">
        <f t="shared" si="1166"/>
        <v>118357.94</v>
      </c>
      <c r="BT175" s="327">
        <f t="shared" si="1167"/>
        <v>118357.94</v>
      </c>
      <c r="BU175" s="327">
        <f t="shared" si="1168"/>
        <v>0</v>
      </c>
      <c r="BV175" s="322">
        <f t="shared" si="1169"/>
        <v>0</v>
      </c>
      <c r="BW175" s="326">
        <f t="shared" si="1170"/>
        <v>100800.36</v>
      </c>
      <c r="BX175" s="327">
        <f t="shared" si="1171"/>
        <v>100800.36</v>
      </c>
      <c r="BY175" s="327">
        <f t="shared" si="1172"/>
        <v>0</v>
      </c>
      <c r="BZ175" s="322">
        <f t="shared" si="1173"/>
        <v>0</v>
      </c>
      <c r="CA175" s="325">
        <f t="shared" si="1174"/>
        <v>1999074.6574999017</v>
      </c>
      <c r="CB175" s="160">
        <f t="shared" si="1175"/>
        <v>1815919.1544999424</v>
      </c>
      <c r="CC175" s="160">
        <f t="shared" si="1176"/>
        <v>173354.9814999988</v>
      </c>
      <c r="CD175" s="322">
        <f t="shared" si="1177"/>
        <v>8.6717612496174282E-2</v>
      </c>
    </row>
    <row r="176" spans="1:82">
      <c r="A176" s="448"/>
      <c r="B176" s="132" t="s">
        <v>16</v>
      </c>
      <c r="C176" s="328">
        <f t="shared" ref="C176:E176" si="1178">IF(COUNT(C173:C175)=0,"",SUM(C173:C175))</f>
        <v>3899677.7429999355</v>
      </c>
      <c r="D176" s="167">
        <f t="shared" si="1178"/>
        <v>3629492.4059999278</v>
      </c>
      <c r="E176" s="167">
        <f t="shared" si="1178"/>
        <v>252090.77299999684</v>
      </c>
      <c r="F176" s="329">
        <f t="shared" si="1136"/>
        <v>6.4644001277415555E-2</v>
      </c>
      <c r="G176" s="328">
        <f t="shared" ref="G176:I176" si="1179">IF(COUNT(G173:G175)=0,"",SUM(G173:G175))</f>
        <v>73169.297000001679</v>
      </c>
      <c r="H176" s="167">
        <f t="shared" si="1179"/>
        <v>68668.626000001808</v>
      </c>
      <c r="I176" s="167">
        <f t="shared" si="1179"/>
        <v>4091.3849999999993</v>
      </c>
      <c r="J176" s="329">
        <f t="shared" si="1137"/>
        <v>5.5916691395844702E-2</v>
      </c>
      <c r="K176" s="328">
        <f t="shared" ref="K176:M176" si="1180">IF(COUNT(K173:K175)=0,"",SUM(K173:K175))</f>
        <v>67450.290000000008</v>
      </c>
      <c r="L176" s="167">
        <f t="shared" si="1180"/>
        <v>64292.133000000002</v>
      </c>
      <c r="M176" s="167">
        <f t="shared" si="1180"/>
        <v>2954.5129999999999</v>
      </c>
      <c r="N176" s="329">
        <f t="shared" si="1138"/>
        <v>4.3802821307365757E-2</v>
      </c>
      <c r="O176" s="328">
        <f t="shared" ref="O176:Q176" si="1181">IF(COUNT(O173:O175)=0,"",SUM(O173:O175))</f>
        <v>362210.61615800002</v>
      </c>
      <c r="P176" s="167">
        <f t="shared" si="1181"/>
        <v>362210.61615800002</v>
      </c>
      <c r="Q176" s="167">
        <f t="shared" si="1181"/>
        <v>0</v>
      </c>
      <c r="R176" s="329">
        <f t="shared" si="1139"/>
        <v>0</v>
      </c>
      <c r="S176" s="328">
        <f t="shared" ref="S176:U176" si="1182">IF(COUNT(S173:S175)=0,"",SUM(S173:S175))</f>
        <v>180176.17950474989</v>
      </c>
      <c r="T176" s="167">
        <f t="shared" si="1182"/>
        <v>180176.17950474989</v>
      </c>
      <c r="U176" s="167">
        <f t="shared" si="1182"/>
        <v>0</v>
      </c>
      <c r="V176" s="329">
        <f t="shared" si="1140"/>
        <v>0</v>
      </c>
      <c r="W176" s="330">
        <f t="shared" ref="W176:Y176" si="1183">IF(COUNT(W173:W175)=0,"",SUM(W173:W175))</f>
        <v>4582684.1256626872</v>
      </c>
      <c r="X176" s="166">
        <f t="shared" si="1183"/>
        <v>4304839.9606626797</v>
      </c>
      <c r="Y176" s="166">
        <f t="shared" si="1183"/>
        <v>259136.67099999683</v>
      </c>
      <c r="Z176" s="329">
        <f t="shared" si="1144"/>
        <v>5.6546919642322918E-2</v>
      </c>
      <c r="AC176" s="448"/>
      <c r="AD176" s="132" t="s">
        <v>16</v>
      </c>
      <c r="AE176" s="328">
        <f t="shared" ref="AE176:AG176" si="1184">IF(COUNT(AE173:AE175)=0,"",SUM(AE173:AE175))</f>
        <v>927099.89599999052</v>
      </c>
      <c r="AF176" s="167">
        <f t="shared" si="1184"/>
        <v>709546.46499999601</v>
      </c>
      <c r="AG176" s="167">
        <f t="shared" si="1184"/>
        <v>208944.19199999864</v>
      </c>
      <c r="AH176" s="329">
        <f t="shared" si="1145"/>
        <v>0.22537397846930701</v>
      </c>
      <c r="AI176" s="328">
        <f t="shared" ref="AI176:AK176" si="1185">IF(COUNT(AI173:AI175)=0,"",SUM(AI173:AI175))</f>
        <v>18794.342000000026</v>
      </c>
      <c r="AJ176" s="167">
        <f t="shared" si="1185"/>
        <v>16541.492999999995</v>
      </c>
      <c r="AK176" s="167">
        <f t="shared" si="1185"/>
        <v>1923.6119999999969</v>
      </c>
      <c r="AL176" s="329">
        <f t="shared" si="1146"/>
        <v>0.1023505904064103</v>
      </c>
      <c r="AM176" s="328">
        <f t="shared" ref="AM176:AO176" si="1186">IF(COUNT(AM173:AM175)=0,"",SUM(AM173:AM175))</f>
        <v>0</v>
      </c>
      <c r="AN176" s="167">
        <f t="shared" si="1186"/>
        <v>0</v>
      </c>
      <c r="AO176" s="167">
        <f t="shared" si="1186"/>
        <v>0</v>
      </c>
      <c r="AP176" s="329">
        <f t="shared" si="1147"/>
        <v>0</v>
      </c>
      <c r="AQ176" s="328">
        <f t="shared" ref="AQ176:AS176" si="1187">IF(COUNT(AQ173:AQ175)=0,"",SUM(AQ173:AQ175))</f>
        <v>5485</v>
      </c>
      <c r="AR176" s="167">
        <f t="shared" si="1187"/>
        <v>5485</v>
      </c>
      <c r="AS176" s="167">
        <f t="shared" si="1187"/>
        <v>0</v>
      </c>
      <c r="AT176" s="329">
        <f t="shared" si="1148"/>
        <v>0</v>
      </c>
      <c r="AU176" s="328">
        <f t="shared" ref="AU176:AW176" si="1188">IF(COUNT(AU173:AU175)=0,"",SUM(AU173:AU175))</f>
        <v>109266</v>
      </c>
      <c r="AV176" s="167">
        <f t="shared" si="1188"/>
        <v>109266</v>
      </c>
      <c r="AW176" s="167">
        <f t="shared" si="1188"/>
        <v>0</v>
      </c>
      <c r="AX176" s="329">
        <f t="shared" si="1149"/>
        <v>0</v>
      </c>
      <c r="AY176" s="330">
        <f t="shared" ref="AY176:BA176" si="1189">IF(COUNT(AY173:AY175)=0,"",SUM(AY173:AY175))</f>
        <v>1060645.2379999906</v>
      </c>
      <c r="AZ176" s="166">
        <f t="shared" si="1189"/>
        <v>840838.95799999591</v>
      </c>
      <c r="BA176" s="166">
        <f t="shared" si="1189"/>
        <v>210867.80399999866</v>
      </c>
      <c r="BB176" s="329">
        <f t="shared" si="1153"/>
        <v>0.19881087138770573</v>
      </c>
      <c r="BE176" s="448"/>
      <c r="BF176" s="132" t="s">
        <v>16</v>
      </c>
      <c r="BG176" s="328">
        <f t="shared" ref="BG176:BI176" si="1190">IF(COUNT(BG173:BG175)=0,"",SUM(BG173:BG175))</f>
        <v>4826777.6389999259</v>
      </c>
      <c r="BH176" s="167">
        <f t="shared" si="1190"/>
        <v>4339038.8709999239</v>
      </c>
      <c r="BI176" s="167">
        <f t="shared" si="1190"/>
        <v>461034.96499999554</v>
      </c>
      <c r="BJ176" s="329">
        <f t="shared" si="1157"/>
        <v>9.5516097794701549E-2</v>
      </c>
      <c r="BK176" s="328">
        <f t="shared" ref="BK176:BM176" si="1191">IF(COUNT(BK173:BK175)=0,"",SUM(BK173:BK175))</f>
        <v>91963.639000001713</v>
      </c>
      <c r="BL176" s="167">
        <f t="shared" si="1191"/>
        <v>85210.11900000181</v>
      </c>
      <c r="BM176" s="167">
        <f t="shared" si="1191"/>
        <v>6014.9969999999967</v>
      </c>
      <c r="BN176" s="329">
        <f t="shared" si="1161"/>
        <v>6.5406252573366352E-2</v>
      </c>
      <c r="BO176" s="328">
        <f t="shared" ref="BO176:BQ176" si="1192">IF(COUNT(BO173:BO175)=0,"",SUM(BO173:BO175))</f>
        <v>67450.290000000008</v>
      </c>
      <c r="BP176" s="167">
        <f t="shared" si="1192"/>
        <v>64292.133000000002</v>
      </c>
      <c r="BQ176" s="167">
        <f t="shared" si="1192"/>
        <v>2954.5129999999999</v>
      </c>
      <c r="BR176" s="329">
        <f t="shared" si="1165"/>
        <v>4.3802821307365757E-2</v>
      </c>
      <c r="BS176" s="328">
        <f t="shared" ref="BS176:BU176" si="1193">IF(COUNT(BS173:BS175)=0,"",SUM(BS173:BS175))</f>
        <v>367695.61615800002</v>
      </c>
      <c r="BT176" s="167">
        <f t="shared" si="1193"/>
        <v>367695.61615800002</v>
      </c>
      <c r="BU176" s="167">
        <f t="shared" si="1193"/>
        <v>0</v>
      </c>
      <c r="BV176" s="329">
        <f t="shared" si="1169"/>
        <v>0</v>
      </c>
      <c r="BW176" s="328">
        <f t="shared" ref="BW176:BY176" si="1194">IF(COUNT(BW173:BW175)=0,"",SUM(BW173:BW175))</f>
        <v>289442.17950474989</v>
      </c>
      <c r="BX176" s="167">
        <f t="shared" si="1194"/>
        <v>289442.17950474989</v>
      </c>
      <c r="BY176" s="167">
        <f t="shared" si="1194"/>
        <v>0</v>
      </c>
      <c r="BZ176" s="329">
        <f t="shared" si="1173"/>
        <v>0</v>
      </c>
      <c r="CA176" s="330">
        <f t="shared" ref="CA176:CC176" si="1195">IF(COUNT(CA173:CA175)=0,"",SUM(CA173:CA175))</f>
        <v>5643329.3636626778</v>
      </c>
      <c r="CB176" s="166">
        <f t="shared" si="1195"/>
        <v>5145678.9186626757</v>
      </c>
      <c r="CC176" s="166">
        <f t="shared" si="1195"/>
        <v>470004.47499999555</v>
      </c>
      <c r="CD176" s="329">
        <f t="shared" si="1177"/>
        <v>8.3284962601394147E-2</v>
      </c>
    </row>
    <row r="177" spans="1:82">
      <c r="A177" s="448"/>
      <c r="B177" s="129" t="s">
        <v>17</v>
      </c>
      <c r="C177" s="170">
        <v>1080231.4750000599</v>
      </c>
      <c r="D177" s="171">
        <v>916766.29500002949</v>
      </c>
      <c r="E177" s="171">
        <v>156929.6039999979</v>
      </c>
      <c r="F177" s="331">
        <f t="shared" si="1136"/>
        <v>0.14527405248952702</v>
      </c>
      <c r="G177" s="170">
        <v>69531.558999997957</v>
      </c>
      <c r="H177" s="171">
        <v>60742.036999998825</v>
      </c>
      <c r="I177" s="171">
        <v>8399.7830000000395</v>
      </c>
      <c r="J177" s="331">
        <f t="shared" si="1137"/>
        <v>0.12080533100085224</v>
      </c>
      <c r="K177" s="170">
        <v>19643.677500000002</v>
      </c>
      <c r="L177" s="171">
        <v>19495.1885</v>
      </c>
      <c r="M177" s="171">
        <v>395.09050000000002</v>
      </c>
      <c r="N177" s="331">
        <f t="shared" si="1138"/>
        <v>2.0112858195722262E-2</v>
      </c>
      <c r="O177" s="170">
        <v>88707.008889499702</v>
      </c>
      <c r="P177" s="171">
        <v>88707.008889499702</v>
      </c>
      <c r="Q177" s="171">
        <v>0</v>
      </c>
      <c r="R177" s="331">
        <f t="shared" si="1139"/>
        <v>0</v>
      </c>
      <c r="S177" s="170">
        <v>63981.183666499899</v>
      </c>
      <c r="T177" s="171">
        <v>63981.183666499899</v>
      </c>
      <c r="U177" s="171">
        <v>0</v>
      </c>
      <c r="V177" s="331">
        <f t="shared" si="1140"/>
        <v>0</v>
      </c>
      <c r="W177" s="334">
        <f t="shared" ref="W177:W179" si="1196">IF(COUNT(C177,G177,K177,O177,S177)&lt;5,"",SUM(C177,G177,K177,O177,S177))</f>
        <v>1322094.9040560573</v>
      </c>
      <c r="X177" s="174">
        <f t="shared" ref="X177:X179" si="1197">IF(COUNT(D177,H177,L177,P177,T177)&lt;5,"",SUM(D177,H177,L177,P177,T177))</f>
        <v>1149691.7130560279</v>
      </c>
      <c r="Y177" s="174">
        <f t="shared" ref="Y177:Y179" si="1198">IF(COUNT(E177,I177,M177,Q177,U177)&lt;5,"",SUM(E177,I177,M177,Q177,U177))</f>
        <v>165724.47749999794</v>
      </c>
      <c r="Z177" s="331">
        <f t="shared" si="1144"/>
        <v>0.12534991020052458</v>
      </c>
      <c r="AC177" s="448"/>
      <c r="AD177" s="129" t="s">
        <v>17</v>
      </c>
      <c r="AE177" s="170">
        <v>273403.15899999544</v>
      </c>
      <c r="AF177" s="171">
        <v>162769.5059999933</v>
      </c>
      <c r="AG177" s="171">
        <v>107647.6750000004</v>
      </c>
      <c r="AH177" s="331">
        <f t="shared" si="1145"/>
        <v>0.3937323745407133</v>
      </c>
      <c r="AI177" s="170">
        <v>13950.233000000013</v>
      </c>
      <c r="AJ177" s="171">
        <v>10959.350999999986</v>
      </c>
      <c r="AK177" s="171">
        <v>2549.8950000000013</v>
      </c>
      <c r="AL177" s="331">
        <f t="shared" si="1146"/>
        <v>0.1827851190729215</v>
      </c>
      <c r="AM177" s="170">
        <v>0</v>
      </c>
      <c r="AN177" s="171">
        <v>0</v>
      </c>
      <c r="AO177" s="171">
        <v>0</v>
      </c>
      <c r="AP177" s="331">
        <f t="shared" si="1147"/>
        <v>0</v>
      </c>
      <c r="AQ177" s="170">
        <v>1768</v>
      </c>
      <c r="AR177" s="171">
        <v>1768</v>
      </c>
      <c r="AS177" s="171">
        <v>0</v>
      </c>
      <c r="AT177" s="331">
        <f t="shared" si="1148"/>
        <v>0</v>
      </c>
      <c r="AU177" s="170">
        <v>33564</v>
      </c>
      <c r="AV177" s="171">
        <v>33564</v>
      </c>
      <c r="AW177" s="171">
        <v>0</v>
      </c>
      <c r="AX177" s="331">
        <f t="shared" si="1149"/>
        <v>0</v>
      </c>
      <c r="AY177" s="334">
        <f t="shared" ref="AY177:AY179" si="1199">IF(COUNT(AE177,AI177,AM177,AQ177,AU177)&lt;5,"",SUM(AE177,AI177,AM177,AQ177,AU177))</f>
        <v>322685.39199999545</v>
      </c>
      <c r="AZ177" s="174">
        <f t="shared" ref="AZ177:AZ179" si="1200">IF(COUNT(AF177,AJ177,AN177,AR177,AV177)&lt;5,"",SUM(AF177,AJ177,AN177,AR177,AV177))</f>
        <v>209060.8569999933</v>
      </c>
      <c r="BA177" s="174">
        <f t="shared" ref="BA177:BA179" si="1201">IF(COUNT(AG177,AK177,AO177,AS177,AW177)&lt;5,"",SUM(AG177,AK177,AO177,AS177,AW177))</f>
        <v>110197.5700000004</v>
      </c>
      <c r="BB177" s="331">
        <f t="shared" si="1153"/>
        <v>0.34150157624737459</v>
      </c>
      <c r="BE177" s="448"/>
      <c r="BF177" s="129" t="s">
        <v>17</v>
      </c>
      <c r="BG177" s="335">
        <f t="shared" ref="BG177:BG179" si="1202">IF(COUNT(C177, AE177)&lt;2, "", C177+AE177)</f>
        <v>1353634.6340000555</v>
      </c>
      <c r="BH177" s="336">
        <f t="shared" ref="BH177:BH179" si="1203">IF(COUNT(D177, AF177)&lt;2, "", D177+AF177)</f>
        <v>1079535.8010000228</v>
      </c>
      <c r="BI177" s="336">
        <f t="shared" ref="BI177:BI179" si="1204">IF(COUNT(E177, AG177)&lt;2, "", E177+AG177)</f>
        <v>264577.27899999829</v>
      </c>
      <c r="BJ177" s="331">
        <f t="shared" si="1157"/>
        <v>0.19545693672018402</v>
      </c>
      <c r="BK177" s="335">
        <f t="shared" ref="BK177:BK179" si="1205">IF(COUNT(G177, AI177)&lt;2, "", G177+AI177)</f>
        <v>83481.791999997964</v>
      </c>
      <c r="BL177" s="336">
        <f t="shared" ref="BL177:BL179" si="1206">IF(COUNT(H177, AJ177)&lt;2, "", H177+AJ177)</f>
        <v>71701.387999998813</v>
      </c>
      <c r="BM177" s="336">
        <f t="shared" ref="BM177:BM179" si="1207">IF(COUNT(I177, AK177)&lt;2, "", I177+AK177)</f>
        <v>10949.67800000004</v>
      </c>
      <c r="BN177" s="331">
        <f t="shared" si="1161"/>
        <v>0.13116246953587565</v>
      </c>
      <c r="BO177" s="335">
        <f t="shared" ref="BO177:BO179" si="1208">IF(COUNT(K177, AM177)&lt;2, "", K177+AM177)</f>
        <v>19643.677500000002</v>
      </c>
      <c r="BP177" s="336">
        <f t="shared" ref="BP177:BP179" si="1209">IF(COUNT(L177, AN177)&lt;2, "", L177+AN177)</f>
        <v>19495.1885</v>
      </c>
      <c r="BQ177" s="336">
        <f t="shared" ref="BQ177:BQ179" si="1210">IF(COUNT(M177, AO177)&lt;2, "", M177+AO177)</f>
        <v>395.09050000000002</v>
      </c>
      <c r="BR177" s="331">
        <f t="shared" si="1165"/>
        <v>2.0112858195722262E-2</v>
      </c>
      <c r="BS177" s="335">
        <f t="shared" ref="BS177:BS179" si="1211">IF(COUNT(O177, AQ177)&lt;2, "", O177+AQ177)</f>
        <v>90475.008889499702</v>
      </c>
      <c r="BT177" s="336">
        <f t="shared" ref="BT177:BT179" si="1212">IF(COUNT(P177, AR177)&lt;2, "", P177+AR177)</f>
        <v>90475.008889499702</v>
      </c>
      <c r="BU177" s="336">
        <f t="shared" ref="BU177:BU179" si="1213">IF(COUNT(Q177, AS177)&lt;2, "", Q177+AS177)</f>
        <v>0</v>
      </c>
      <c r="BV177" s="331">
        <f t="shared" si="1169"/>
        <v>0</v>
      </c>
      <c r="BW177" s="335">
        <f t="shared" ref="BW177:BW179" si="1214">IF(COUNT(S177, AU177)&lt;2, "", S177+AU177)</f>
        <v>97545.183666499899</v>
      </c>
      <c r="BX177" s="336">
        <f t="shared" ref="BX177:BX179" si="1215">IF(COUNT(T177, AV177)&lt;2, "", T177+AV177)</f>
        <v>97545.183666499899</v>
      </c>
      <c r="BY177" s="336">
        <f t="shared" ref="BY177:BY179" si="1216">IF(COUNT(U177, AW177)&lt;2, "", U177+AW177)</f>
        <v>0</v>
      </c>
      <c r="BZ177" s="331">
        <f t="shared" si="1173"/>
        <v>0</v>
      </c>
      <c r="CA177" s="334">
        <f t="shared" ref="CA177:CA179" si="1217">IF(COUNT(BG177,BK177,BO177,BS177,BW177)&lt;5,"",SUM(BG177,BK177,BO177,BS177,BW177))</f>
        <v>1644780.2960560531</v>
      </c>
      <c r="CB177" s="174">
        <f t="shared" ref="CB177:CB179" si="1218">IF(COUNT(BH177,BL177,BP177,BT177,BX177)&lt;5,"",SUM(BH177,BL177,BP177,BT177,BX177))</f>
        <v>1358752.5700560212</v>
      </c>
      <c r="CC177" s="174">
        <f t="shared" ref="CC177:CC179" si="1219">IF(COUNT(BI177,BM177,BQ177,BU177,BY177)&lt;5,"",SUM(BI177,BM177,BQ177,BU177,BY177))</f>
        <v>275922.0474999983</v>
      </c>
      <c r="CD177" s="331">
        <f t="shared" si="1177"/>
        <v>0.16775617276156563</v>
      </c>
    </row>
    <row r="178" spans="1:82">
      <c r="A178" s="448"/>
      <c r="B178" s="130" t="s">
        <v>18</v>
      </c>
      <c r="C178" s="149">
        <v>574235.83400000283</v>
      </c>
      <c r="D178" s="150">
        <v>548402.83499999496</v>
      </c>
      <c r="E178" s="150">
        <v>24017.556000000277</v>
      </c>
      <c r="F178" s="316">
        <f t="shared" si="1136"/>
        <v>4.1825247708244133E-2</v>
      </c>
      <c r="G178" s="149">
        <v>85635.06799999997</v>
      </c>
      <c r="H178" s="150">
        <v>84065.805000000226</v>
      </c>
      <c r="I178" s="150">
        <v>1285.466999999994</v>
      </c>
      <c r="J178" s="316">
        <f t="shared" si="1137"/>
        <v>1.5010988255418849E-2</v>
      </c>
      <c r="K178" s="149">
        <v>28855.298999999999</v>
      </c>
      <c r="L178" s="150">
        <v>28126.959999999999</v>
      </c>
      <c r="M178" s="150">
        <v>764.75800000000004</v>
      </c>
      <c r="N178" s="316">
        <f t="shared" si="1138"/>
        <v>2.6503208301532417E-2</v>
      </c>
      <c r="O178" s="149">
        <v>34954.1</v>
      </c>
      <c r="P178" s="150">
        <v>34954.1</v>
      </c>
      <c r="Q178" s="150">
        <v>0</v>
      </c>
      <c r="R178" s="316">
        <f t="shared" si="1139"/>
        <v>0</v>
      </c>
      <c r="S178" s="149">
        <v>71230.5</v>
      </c>
      <c r="T178" s="150">
        <v>71230.5</v>
      </c>
      <c r="U178" s="150">
        <v>0</v>
      </c>
      <c r="V178" s="316">
        <f t="shared" si="1140"/>
        <v>0</v>
      </c>
      <c r="W178" s="319">
        <f t="shared" si="1196"/>
        <v>794910.80100000277</v>
      </c>
      <c r="X178" s="153">
        <f t="shared" si="1197"/>
        <v>766780.19999999518</v>
      </c>
      <c r="Y178" s="153">
        <f t="shared" si="1198"/>
        <v>26067.781000000272</v>
      </c>
      <c r="Z178" s="316">
        <f t="shared" si="1144"/>
        <v>3.2793341048085949E-2</v>
      </c>
      <c r="AC178" s="448"/>
      <c r="AD178" s="130" t="s">
        <v>18</v>
      </c>
      <c r="AE178" s="149">
        <v>154912.01799999812</v>
      </c>
      <c r="AF178" s="150">
        <v>119183.61999999803</v>
      </c>
      <c r="AG178" s="150">
        <v>34244.680000000189</v>
      </c>
      <c r="AH178" s="316">
        <f t="shared" si="1145"/>
        <v>0.22105889809014434</v>
      </c>
      <c r="AI178" s="149">
        <v>16606.963000000094</v>
      </c>
      <c r="AJ178" s="150">
        <v>14675.435000000063</v>
      </c>
      <c r="AK178" s="150">
        <v>1796.9509999999962</v>
      </c>
      <c r="AL178" s="316">
        <f t="shared" si="1146"/>
        <v>0.10820467294351085</v>
      </c>
      <c r="AM178" s="149">
        <v>0</v>
      </c>
      <c r="AN178" s="150">
        <v>0</v>
      </c>
      <c r="AO178" s="150">
        <v>0</v>
      </c>
      <c r="AP178" s="316">
        <f t="shared" si="1147"/>
        <v>0</v>
      </c>
      <c r="AQ178" s="149">
        <v>546</v>
      </c>
      <c r="AR178" s="150">
        <v>546</v>
      </c>
      <c r="AS178" s="150">
        <v>0</v>
      </c>
      <c r="AT178" s="316">
        <f t="shared" si="1148"/>
        <v>0</v>
      </c>
      <c r="AU178" s="149">
        <v>33067</v>
      </c>
      <c r="AV178" s="150">
        <v>33067</v>
      </c>
      <c r="AW178" s="150">
        <v>0</v>
      </c>
      <c r="AX178" s="316">
        <f t="shared" si="1149"/>
        <v>0</v>
      </c>
      <c r="AY178" s="319">
        <f t="shared" si="1199"/>
        <v>205131.98099999822</v>
      </c>
      <c r="AZ178" s="153">
        <f t="shared" si="1200"/>
        <v>167472.0549999981</v>
      </c>
      <c r="BA178" s="153">
        <f t="shared" si="1201"/>
        <v>36041.631000000183</v>
      </c>
      <c r="BB178" s="316">
        <f t="shared" si="1153"/>
        <v>0.17569971695442504</v>
      </c>
      <c r="BE178" s="448"/>
      <c r="BF178" s="130" t="s">
        <v>18</v>
      </c>
      <c r="BG178" s="320">
        <f t="shared" si="1202"/>
        <v>729147.85200000089</v>
      </c>
      <c r="BH178" s="321">
        <f t="shared" si="1203"/>
        <v>667586.45499999297</v>
      </c>
      <c r="BI178" s="321">
        <f t="shared" si="1204"/>
        <v>58262.23600000047</v>
      </c>
      <c r="BJ178" s="316">
        <f t="shared" si="1157"/>
        <v>7.9904556860712517E-2</v>
      </c>
      <c r="BK178" s="320">
        <f t="shared" si="1205"/>
        <v>102242.03100000006</v>
      </c>
      <c r="BL178" s="321">
        <f t="shared" si="1206"/>
        <v>98741.240000000282</v>
      </c>
      <c r="BM178" s="321">
        <f t="shared" si="1207"/>
        <v>3082.4179999999901</v>
      </c>
      <c r="BN178" s="316">
        <f t="shared" si="1161"/>
        <v>3.0148246957261524E-2</v>
      </c>
      <c r="BO178" s="320">
        <f t="shared" si="1208"/>
        <v>28855.298999999999</v>
      </c>
      <c r="BP178" s="321">
        <f t="shared" si="1209"/>
        <v>28126.959999999999</v>
      </c>
      <c r="BQ178" s="321">
        <f t="shared" si="1210"/>
        <v>764.75800000000004</v>
      </c>
      <c r="BR178" s="316">
        <f t="shared" si="1165"/>
        <v>2.6503208301532417E-2</v>
      </c>
      <c r="BS178" s="320">
        <f t="shared" si="1211"/>
        <v>35500.1</v>
      </c>
      <c r="BT178" s="321">
        <f t="shared" si="1212"/>
        <v>35500.1</v>
      </c>
      <c r="BU178" s="321">
        <f t="shared" si="1213"/>
        <v>0</v>
      </c>
      <c r="BV178" s="316">
        <f t="shared" si="1169"/>
        <v>0</v>
      </c>
      <c r="BW178" s="320">
        <f t="shared" si="1214"/>
        <v>104297.5</v>
      </c>
      <c r="BX178" s="321">
        <f t="shared" si="1215"/>
        <v>104297.5</v>
      </c>
      <c r="BY178" s="321">
        <f t="shared" si="1216"/>
        <v>0</v>
      </c>
      <c r="BZ178" s="316">
        <f t="shared" si="1173"/>
        <v>0</v>
      </c>
      <c r="CA178" s="319">
        <f t="shared" si="1217"/>
        <v>1000042.7820000009</v>
      </c>
      <c r="CB178" s="153">
        <f t="shared" si="1218"/>
        <v>934252.25499999325</v>
      </c>
      <c r="CC178" s="153">
        <f t="shared" si="1219"/>
        <v>62109.412000000462</v>
      </c>
      <c r="CD178" s="316">
        <f t="shared" si="1177"/>
        <v>6.2106754948810183E-2</v>
      </c>
    </row>
    <row r="179" spans="1:82">
      <c r="A179" s="448"/>
      <c r="B179" s="131" t="s">
        <v>19</v>
      </c>
      <c r="C179" s="156">
        <v>714189.80400002294</v>
      </c>
      <c r="D179" s="157">
        <v>637423.86400000798</v>
      </c>
      <c r="E179" s="157">
        <v>72073.58499999858</v>
      </c>
      <c r="F179" s="322">
        <f t="shared" si="1136"/>
        <v>0.10091656951181603</v>
      </c>
      <c r="G179" s="156">
        <v>101194.84700000094</v>
      </c>
      <c r="H179" s="157">
        <v>94821.227000001789</v>
      </c>
      <c r="I179" s="157">
        <v>5850.101000000026</v>
      </c>
      <c r="J179" s="322">
        <f t="shared" si="1137"/>
        <v>5.7810265773710512E-2</v>
      </c>
      <c r="K179" s="156">
        <v>27941.940999999999</v>
      </c>
      <c r="L179" s="157">
        <v>27424.47</v>
      </c>
      <c r="M179" s="157">
        <v>492.00150000000002</v>
      </c>
      <c r="N179" s="322">
        <f t="shared" si="1138"/>
        <v>1.7607992945085669E-2</v>
      </c>
      <c r="O179" s="156">
        <v>15359.5</v>
      </c>
      <c r="P179" s="157">
        <v>15359.5</v>
      </c>
      <c r="Q179" s="157">
        <v>0</v>
      </c>
      <c r="R179" s="322">
        <f t="shared" si="1139"/>
        <v>0</v>
      </c>
      <c r="S179" s="156">
        <v>60668.5</v>
      </c>
      <c r="T179" s="157">
        <v>60668.5</v>
      </c>
      <c r="U179" s="157">
        <v>0</v>
      </c>
      <c r="V179" s="322">
        <f t="shared" si="1140"/>
        <v>0</v>
      </c>
      <c r="W179" s="325">
        <f t="shared" si="1196"/>
        <v>919354.59200002381</v>
      </c>
      <c r="X179" s="160">
        <f t="shared" si="1197"/>
        <v>835697.56100000977</v>
      </c>
      <c r="Y179" s="160">
        <f t="shared" si="1198"/>
        <v>78415.687499998603</v>
      </c>
      <c r="Z179" s="322">
        <f t="shared" si="1144"/>
        <v>8.5294279467738349E-2</v>
      </c>
      <c r="AC179" s="448"/>
      <c r="AD179" s="131" t="s">
        <v>19</v>
      </c>
      <c r="AE179" s="156">
        <v>200582.84199999637</v>
      </c>
      <c r="AF179" s="157">
        <v>135890.28399999905</v>
      </c>
      <c r="AG179" s="157">
        <v>62206.577999999266</v>
      </c>
      <c r="AH179" s="322">
        <f t="shared" si="1145"/>
        <v>0.3101291086502822</v>
      </c>
      <c r="AI179" s="156">
        <v>18385.264000000148</v>
      </c>
      <c r="AJ179" s="157">
        <v>14830.962999999985</v>
      </c>
      <c r="AK179" s="157">
        <v>3266.5290000000109</v>
      </c>
      <c r="AL179" s="322">
        <f t="shared" si="1146"/>
        <v>0.17767104132962053</v>
      </c>
      <c r="AM179" s="156">
        <v>0</v>
      </c>
      <c r="AN179" s="157">
        <v>0</v>
      </c>
      <c r="AO179" s="157">
        <v>0</v>
      </c>
      <c r="AP179" s="322">
        <f t="shared" si="1147"/>
        <v>0</v>
      </c>
      <c r="AQ179" s="156">
        <v>322</v>
      </c>
      <c r="AR179" s="157">
        <v>322</v>
      </c>
      <c r="AS179" s="157">
        <v>0</v>
      </c>
      <c r="AT179" s="322">
        <f t="shared" si="1148"/>
        <v>0</v>
      </c>
      <c r="AU179" s="156">
        <v>36035</v>
      </c>
      <c r="AV179" s="157">
        <v>36035</v>
      </c>
      <c r="AW179" s="157">
        <v>0</v>
      </c>
      <c r="AX179" s="322">
        <f t="shared" si="1149"/>
        <v>0</v>
      </c>
      <c r="AY179" s="325">
        <f t="shared" si="1199"/>
        <v>255325.10599999651</v>
      </c>
      <c r="AZ179" s="160">
        <f t="shared" si="1200"/>
        <v>187078.24699999904</v>
      </c>
      <c r="BA179" s="160">
        <f t="shared" si="1201"/>
        <v>65473.106999999276</v>
      </c>
      <c r="BB179" s="322">
        <f t="shared" si="1153"/>
        <v>0.25643035275974846</v>
      </c>
      <c r="BE179" s="448"/>
      <c r="BF179" s="131" t="s">
        <v>19</v>
      </c>
      <c r="BG179" s="326">
        <f t="shared" si="1202"/>
        <v>914772.64600001927</v>
      </c>
      <c r="BH179" s="327">
        <f t="shared" si="1203"/>
        <v>773314.14800000703</v>
      </c>
      <c r="BI179" s="327">
        <f t="shared" si="1204"/>
        <v>134280.16299999785</v>
      </c>
      <c r="BJ179" s="322">
        <f t="shared" si="1157"/>
        <v>0.1467907502341243</v>
      </c>
      <c r="BK179" s="326">
        <f t="shared" si="1205"/>
        <v>119580.11100000108</v>
      </c>
      <c r="BL179" s="327">
        <f t="shared" si="1206"/>
        <v>109652.19000000178</v>
      </c>
      <c r="BM179" s="327">
        <f t="shared" si="1207"/>
        <v>9116.6300000000374</v>
      </c>
      <c r="BN179" s="322">
        <f t="shared" si="1161"/>
        <v>7.6238681531245231E-2</v>
      </c>
      <c r="BO179" s="326">
        <f t="shared" si="1208"/>
        <v>27941.940999999999</v>
      </c>
      <c r="BP179" s="327">
        <f t="shared" si="1209"/>
        <v>27424.47</v>
      </c>
      <c r="BQ179" s="327">
        <f t="shared" si="1210"/>
        <v>492.00150000000002</v>
      </c>
      <c r="BR179" s="322">
        <f t="shared" si="1165"/>
        <v>1.7607992945085669E-2</v>
      </c>
      <c r="BS179" s="326">
        <f t="shared" si="1211"/>
        <v>15681.5</v>
      </c>
      <c r="BT179" s="327">
        <f t="shared" si="1212"/>
        <v>15681.5</v>
      </c>
      <c r="BU179" s="327">
        <f t="shared" si="1213"/>
        <v>0</v>
      </c>
      <c r="BV179" s="322">
        <f t="shared" si="1169"/>
        <v>0</v>
      </c>
      <c r="BW179" s="326">
        <f t="shared" si="1214"/>
        <v>96703.5</v>
      </c>
      <c r="BX179" s="327">
        <f t="shared" si="1215"/>
        <v>96703.5</v>
      </c>
      <c r="BY179" s="327">
        <f t="shared" si="1216"/>
        <v>0</v>
      </c>
      <c r="BZ179" s="322">
        <f t="shared" si="1173"/>
        <v>0</v>
      </c>
      <c r="CA179" s="325">
        <f t="shared" si="1217"/>
        <v>1174679.6980000203</v>
      </c>
      <c r="CB179" s="160">
        <f t="shared" si="1218"/>
        <v>1022775.8080000088</v>
      </c>
      <c r="CC179" s="160">
        <f t="shared" si="1219"/>
        <v>143888.79449999789</v>
      </c>
      <c r="CD179" s="322">
        <f t="shared" si="1177"/>
        <v>0.12249193950059686</v>
      </c>
    </row>
    <row r="180" spans="1:82">
      <c r="A180" s="448"/>
      <c r="B180" s="132" t="s">
        <v>20</v>
      </c>
      <c r="C180" s="328">
        <f t="shared" ref="C180:E180" si="1220">IF(COUNT(C177:C179)=0,"",SUM(C177:C179))</f>
        <v>2368657.1130000856</v>
      </c>
      <c r="D180" s="167">
        <f t="shared" si="1220"/>
        <v>2102592.9940000325</v>
      </c>
      <c r="E180" s="167">
        <f t="shared" si="1220"/>
        <v>253020.74499999674</v>
      </c>
      <c r="F180" s="329">
        <f t="shared" si="1136"/>
        <v>0.10682033444660405</v>
      </c>
      <c r="G180" s="328">
        <f t="shared" ref="G180:I180" si="1221">IF(COUNT(G177:G179)=0,"",SUM(G177:G179))</f>
        <v>256361.47399999888</v>
      </c>
      <c r="H180" s="167">
        <f t="shared" si="1221"/>
        <v>239629.06900000083</v>
      </c>
      <c r="I180" s="167">
        <f t="shared" si="1221"/>
        <v>15535.351000000059</v>
      </c>
      <c r="J180" s="329">
        <f t="shared" si="1137"/>
        <v>6.0599398020313014E-2</v>
      </c>
      <c r="K180" s="328">
        <f t="shared" ref="K180:M180" si="1222">IF(COUNT(K177:K179)=0,"",SUM(K177:K179))</f>
        <v>76440.91750000001</v>
      </c>
      <c r="L180" s="167">
        <f t="shared" si="1222"/>
        <v>75046.618499999997</v>
      </c>
      <c r="M180" s="167">
        <f t="shared" si="1222"/>
        <v>1651.8500000000001</v>
      </c>
      <c r="N180" s="329">
        <f t="shared" si="1138"/>
        <v>2.1609499912138022E-2</v>
      </c>
      <c r="O180" s="328">
        <f t="shared" ref="O180:Q180" si="1223">IF(COUNT(O177:O179)=0,"",SUM(O177:O179))</f>
        <v>139020.60888949971</v>
      </c>
      <c r="P180" s="167">
        <f t="shared" si="1223"/>
        <v>139020.60888949971</v>
      </c>
      <c r="Q180" s="167">
        <f t="shared" si="1223"/>
        <v>0</v>
      </c>
      <c r="R180" s="329">
        <f t="shared" si="1139"/>
        <v>0</v>
      </c>
      <c r="S180" s="328">
        <f t="shared" ref="S180:U180" si="1224">IF(COUNT(S177:S179)=0,"",SUM(S177:S179))</f>
        <v>195880.18366649991</v>
      </c>
      <c r="T180" s="167">
        <f t="shared" si="1224"/>
        <v>195880.18366649991</v>
      </c>
      <c r="U180" s="167">
        <f t="shared" si="1224"/>
        <v>0</v>
      </c>
      <c r="V180" s="329">
        <f t="shared" si="1140"/>
        <v>0</v>
      </c>
      <c r="W180" s="330">
        <f t="shared" ref="W180:Y180" si="1225">IF(COUNT(W177:W179)=0,"",SUM(W177:W179))</f>
        <v>3036360.297056084</v>
      </c>
      <c r="X180" s="166">
        <f t="shared" si="1225"/>
        <v>2752169.4740560325</v>
      </c>
      <c r="Y180" s="166">
        <f t="shared" si="1225"/>
        <v>270207.94599999685</v>
      </c>
      <c r="Z180" s="329">
        <f t="shared" si="1144"/>
        <v>8.899073876772072E-2</v>
      </c>
      <c r="AC180" s="448"/>
      <c r="AD180" s="132" t="s">
        <v>20</v>
      </c>
      <c r="AE180" s="328">
        <f t="shared" ref="AE180:AG180" si="1226">IF(COUNT(AE177:AE179)=0,"",SUM(AE177:AE179))</f>
        <v>628898.01899998996</v>
      </c>
      <c r="AF180" s="167">
        <f t="shared" si="1226"/>
        <v>417843.40999999037</v>
      </c>
      <c r="AG180" s="167">
        <f t="shared" si="1226"/>
        <v>204098.93299999984</v>
      </c>
      <c r="AH180" s="329">
        <f t="shared" si="1145"/>
        <v>0.32453422786183572</v>
      </c>
      <c r="AI180" s="328">
        <f t="shared" ref="AI180:AK180" si="1227">IF(COUNT(AI177:AI179)=0,"",SUM(AI177:AI179))</f>
        <v>48942.460000000254</v>
      </c>
      <c r="AJ180" s="167">
        <f t="shared" si="1227"/>
        <v>40465.74900000004</v>
      </c>
      <c r="AK180" s="167">
        <f t="shared" si="1227"/>
        <v>7613.3750000000091</v>
      </c>
      <c r="AL180" s="329">
        <f t="shared" si="1146"/>
        <v>0.1555576691486282</v>
      </c>
      <c r="AM180" s="328">
        <f t="shared" ref="AM180:AO180" si="1228">IF(COUNT(AM177:AM179)=0,"",SUM(AM177:AM179))</f>
        <v>0</v>
      </c>
      <c r="AN180" s="167">
        <f t="shared" si="1228"/>
        <v>0</v>
      </c>
      <c r="AO180" s="167">
        <f t="shared" si="1228"/>
        <v>0</v>
      </c>
      <c r="AP180" s="329">
        <f t="shared" si="1147"/>
        <v>0</v>
      </c>
      <c r="AQ180" s="328">
        <f t="shared" ref="AQ180:AS180" si="1229">IF(COUNT(AQ177:AQ179)=0,"",SUM(AQ177:AQ179))</f>
        <v>2636</v>
      </c>
      <c r="AR180" s="167">
        <f t="shared" si="1229"/>
        <v>2636</v>
      </c>
      <c r="AS180" s="167">
        <f t="shared" si="1229"/>
        <v>0</v>
      </c>
      <c r="AT180" s="329">
        <f t="shared" si="1148"/>
        <v>0</v>
      </c>
      <c r="AU180" s="328">
        <f t="shared" ref="AU180:AW180" si="1230">IF(COUNT(AU177:AU179)=0,"",SUM(AU177:AU179))</f>
        <v>102666</v>
      </c>
      <c r="AV180" s="167">
        <f t="shared" si="1230"/>
        <v>102666</v>
      </c>
      <c r="AW180" s="167">
        <f t="shared" si="1230"/>
        <v>0</v>
      </c>
      <c r="AX180" s="329">
        <f t="shared" si="1149"/>
        <v>0</v>
      </c>
      <c r="AY180" s="330">
        <f t="shared" ref="AY180:BA180" si="1231">IF(COUNT(AY177:AY179)=0,"",SUM(AY177:AY179))</f>
        <v>783142.47899999015</v>
      </c>
      <c r="AZ180" s="166">
        <f t="shared" si="1231"/>
        <v>563611.15899999044</v>
      </c>
      <c r="BA180" s="166">
        <f t="shared" si="1231"/>
        <v>211712.30799999984</v>
      </c>
      <c r="BB180" s="329">
        <f t="shared" si="1153"/>
        <v>0.27033689740638178</v>
      </c>
      <c r="BE180" s="448"/>
      <c r="BF180" s="132" t="s">
        <v>20</v>
      </c>
      <c r="BG180" s="328">
        <f t="shared" ref="BG180:BI180" si="1232">IF(COUNT(BG177:BG179)=0,"",SUM(BG177:BG179))</f>
        <v>2997555.1320000757</v>
      </c>
      <c r="BH180" s="167">
        <f t="shared" si="1232"/>
        <v>2520436.4040000229</v>
      </c>
      <c r="BI180" s="167">
        <f t="shared" si="1232"/>
        <v>457119.67799999658</v>
      </c>
      <c r="BJ180" s="329">
        <f t="shared" si="1157"/>
        <v>0.15249750475648133</v>
      </c>
      <c r="BK180" s="328">
        <f t="shared" ref="BK180:BM180" si="1233">IF(COUNT(BK177:BK179)=0,"",SUM(BK177:BK179))</f>
        <v>305303.93399999908</v>
      </c>
      <c r="BL180" s="167">
        <f t="shared" si="1233"/>
        <v>280094.8180000009</v>
      </c>
      <c r="BM180" s="167">
        <f t="shared" si="1233"/>
        <v>23148.726000000068</v>
      </c>
      <c r="BN180" s="329">
        <f t="shared" si="1161"/>
        <v>7.5821905393463215E-2</v>
      </c>
      <c r="BO180" s="328">
        <f t="shared" ref="BO180:BQ180" si="1234">IF(COUNT(BO177:BO179)=0,"",SUM(BO177:BO179))</f>
        <v>76440.91750000001</v>
      </c>
      <c r="BP180" s="167">
        <f t="shared" si="1234"/>
        <v>75046.618499999997</v>
      </c>
      <c r="BQ180" s="167">
        <f t="shared" si="1234"/>
        <v>1651.8500000000001</v>
      </c>
      <c r="BR180" s="329">
        <f t="shared" si="1165"/>
        <v>2.1609499912138022E-2</v>
      </c>
      <c r="BS180" s="328">
        <f t="shared" ref="BS180:BU180" si="1235">IF(COUNT(BS177:BS179)=0,"",SUM(BS177:BS179))</f>
        <v>141656.60888949971</v>
      </c>
      <c r="BT180" s="167">
        <f t="shared" si="1235"/>
        <v>141656.60888949971</v>
      </c>
      <c r="BU180" s="167">
        <f t="shared" si="1235"/>
        <v>0</v>
      </c>
      <c r="BV180" s="329">
        <f t="shared" si="1169"/>
        <v>0</v>
      </c>
      <c r="BW180" s="328">
        <f t="shared" ref="BW180:BY180" si="1236">IF(COUNT(BW177:BW179)=0,"",SUM(BW177:BW179))</f>
        <v>298546.18366649991</v>
      </c>
      <c r="BX180" s="167">
        <f t="shared" si="1236"/>
        <v>298546.18366649991</v>
      </c>
      <c r="BY180" s="167">
        <f t="shared" si="1236"/>
        <v>0</v>
      </c>
      <c r="BZ180" s="329">
        <f t="shared" si="1173"/>
        <v>0</v>
      </c>
      <c r="CA180" s="330">
        <f t="shared" ref="CA180:CC180" si="1237">IF(COUNT(CA177:CA179)=0,"",SUM(CA177:CA179))</f>
        <v>3819502.7760560745</v>
      </c>
      <c r="CB180" s="166">
        <f t="shared" si="1237"/>
        <v>3315780.6330560232</v>
      </c>
      <c r="CC180" s="166">
        <f t="shared" si="1237"/>
        <v>481920.2539999967</v>
      </c>
      <c r="CD180" s="329">
        <f t="shared" si="1177"/>
        <v>0.12617355772617497</v>
      </c>
    </row>
    <row r="181" spans="1:82">
      <c r="A181" s="448"/>
      <c r="B181" s="129" t="s">
        <v>21</v>
      </c>
      <c r="C181" s="170">
        <v>613894.04899998754</v>
      </c>
      <c r="D181" s="171">
        <v>571180.99199998425</v>
      </c>
      <c r="E181" s="171">
        <v>40674.087999999865</v>
      </c>
      <c r="F181" s="331">
        <f t="shared" si="1136"/>
        <v>6.6255876020066606E-2</v>
      </c>
      <c r="G181" s="170">
        <v>120852.56499999863</v>
      </c>
      <c r="H181" s="171">
        <v>118421.22899999906</v>
      </c>
      <c r="I181" s="171">
        <v>2122.2559999999976</v>
      </c>
      <c r="J181" s="331">
        <f t="shared" si="1137"/>
        <v>1.7560702993767833E-2</v>
      </c>
      <c r="K181" s="170">
        <v>26900.032999999999</v>
      </c>
      <c r="L181" s="171">
        <v>26339.634999999998</v>
      </c>
      <c r="M181" s="171">
        <v>610.58249999999998</v>
      </c>
      <c r="N181" s="331">
        <f t="shared" si="1138"/>
        <v>2.2698206355360233E-2</v>
      </c>
      <c r="O181" s="170">
        <v>11040.28</v>
      </c>
      <c r="P181" s="171">
        <v>11040.28</v>
      </c>
      <c r="Q181" s="171">
        <v>0</v>
      </c>
      <c r="R181" s="331">
        <f t="shared" si="1139"/>
        <v>0</v>
      </c>
      <c r="S181" s="170">
        <v>42831.28</v>
      </c>
      <c r="T181" s="171">
        <v>42831.28</v>
      </c>
      <c r="U181" s="171">
        <v>0</v>
      </c>
      <c r="V181" s="331">
        <f t="shared" si="1140"/>
        <v>0</v>
      </c>
      <c r="W181" s="334">
        <f t="shared" ref="W181:W183" si="1238">IF(COUNT(C181,G181,K181,O181,S181)&lt;5,"",SUM(C181,G181,K181,O181,S181))</f>
        <v>815518.20699998632</v>
      </c>
      <c r="X181" s="174">
        <f t="shared" ref="X181:X183" si="1239">IF(COUNT(D181,H181,L181,P181,T181)&lt;5,"",SUM(D181,H181,L181,P181,T181))</f>
        <v>769813.41599998344</v>
      </c>
      <c r="Y181" s="174">
        <f t="shared" ref="Y181:Y183" si="1240">IF(COUNT(E181,I181,M181,Q181,U181)&lt;5,"",SUM(E181,I181,M181,Q181,U181))</f>
        <v>43406.926499999863</v>
      </c>
      <c r="Z181" s="331">
        <f t="shared" si="1144"/>
        <v>5.3226189344906423E-2</v>
      </c>
      <c r="AC181" s="448"/>
      <c r="AD181" s="129" t="s">
        <v>21</v>
      </c>
      <c r="AE181" s="170">
        <v>146727.09599999446</v>
      </c>
      <c r="AF181" s="171">
        <v>87789.108000000546</v>
      </c>
      <c r="AG181" s="171">
        <v>56784.250999999458</v>
      </c>
      <c r="AH181" s="331">
        <f t="shared" si="1145"/>
        <v>0.38700589426237675</v>
      </c>
      <c r="AI181" s="170">
        <v>17583.927000000098</v>
      </c>
      <c r="AJ181" s="171">
        <v>13982.418999999998</v>
      </c>
      <c r="AK181" s="171">
        <v>3299.6389999999988</v>
      </c>
      <c r="AL181" s="331">
        <f t="shared" si="1146"/>
        <v>0.18765085865062908</v>
      </c>
      <c r="AM181" s="170">
        <v>0</v>
      </c>
      <c r="AN181" s="171">
        <v>0</v>
      </c>
      <c r="AO181" s="171">
        <v>0</v>
      </c>
      <c r="AP181" s="331">
        <f t="shared" si="1147"/>
        <v>0</v>
      </c>
      <c r="AQ181" s="170">
        <v>468</v>
      </c>
      <c r="AR181" s="171">
        <v>468</v>
      </c>
      <c r="AS181" s="171">
        <v>0</v>
      </c>
      <c r="AT181" s="331">
        <f t="shared" si="1148"/>
        <v>0</v>
      </c>
      <c r="AU181" s="170">
        <v>37527</v>
      </c>
      <c r="AV181" s="171">
        <v>37527</v>
      </c>
      <c r="AW181" s="171">
        <v>0</v>
      </c>
      <c r="AX181" s="331">
        <f t="shared" si="1149"/>
        <v>0</v>
      </c>
      <c r="AY181" s="334">
        <f t="shared" ref="AY181:AY183" si="1241">IF(COUNT(AE181,AI181,AM181,AQ181,AU181)&lt;5,"",SUM(AE181,AI181,AM181,AQ181,AU181))</f>
        <v>202306.02299999457</v>
      </c>
      <c r="AZ181" s="174">
        <f t="shared" ref="AZ181:AZ183" si="1242">IF(COUNT(AF181,AJ181,AN181,AR181,AV181)&lt;5,"",SUM(AF181,AJ181,AN181,AR181,AV181))</f>
        <v>139766.52700000053</v>
      </c>
      <c r="BA181" s="174">
        <f t="shared" ref="BA181:BA183" si="1243">IF(COUNT(AG181,AK181,AO181,AS181,AW181)&lt;5,"",SUM(AG181,AK181,AO181,AS181,AW181))</f>
        <v>60083.889999999454</v>
      </c>
      <c r="BB181" s="331">
        <f t="shared" si="1153"/>
        <v>0.29699506277181409</v>
      </c>
      <c r="BE181" s="448"/>
      <c r="BF181" s="129" t="s">
        <v>21</v>
      </c>
      <c r="BG181" s="335">
        <f t="shared" ref="BG181:BG183" si="1244">IF(COUNT(C181, AE181)&lt;2, "", C181+AE181)</f>
        <v>760621.14499998197</v>
      </c>
      <c r="BH181" s="336">
        <f t="shared" ref="BH181:BH183" si="1245">IF(COUNT(D181, AF181)&lt;2, "", D181+AF181)</f>
        <v>658970.09999998484</v>
      </c>
      <c r="BI181" s="336">
        <f t="shared" ref="BI181:BI183" si="1246">IF(COUNT(E181, AG181)&lt;2, "", E181+AG181)</f>
        <v>97458.338999999323</v>
      </c>
      <c r="BJ181" s="331">
        <f t="shared" si="1157"/>
        <v>0.12812993648763424</v>
      </c>
      <c r="BK181" s="335">
        <f t="shared" ref="BK181:BK183" si="1247">IF(COUNT(G181, AI181)&lt;2, "", G181+AI181)</f>
        <v>138436.49199999875</v>
      </c>
      <c r="BL181" s="336">
        <f t="shared" ref="BL181:BL183" si="1248">IF(COUNT(H181, AJ181)&lt;2, "", H181+AJ181)</f>
        <v>132403.64799999906</v>
      </c>
      <c r="BM181" s="336">
        <f t="shared" ref="BM181:BM183" si="1249">IF(COUNT(I181, AK181)&lt;2, "", I181+AK181)</f>
        <v>5421.8949999999968</v>
      </c>
      <c r="BN181" s="331">
        <f t="shared" si="1161"/>
        <v>3.916521519484939E-2</v>
      </c>
      <c r="BO181" s="335">
        <f t="shared" ref="BO181:BO183" si="1250">IF(COUNT(K181, AM181)&lt;2, "", K181+AM181)</f>
        <v>26900.032999999999</v>
      </c>
      <c r="BP181" s="336">
        <f t="shared" ref="BP181:BP183" si="1251">IF(COUNT(L181, AN181)&lt;2, "", L181+AN181)</f>
        <v>26339.634999999998</v>
      </c>
      <c r="BQ181" s="336">
        <f t="shared" ref="BQ181:BQ183" si="1252">IF(COUNT(M181, AO181)&lt;2, "", M181+AO181)</f>
        <v>610.58249999999998</v>
      </c>
      <c r="BR181" s="331">
        <f t="shared" si="1165"/>
        <v>2.2698206355360233E-2</v>
      </c>
      <c r="BS181" s="335">
        <f t="shared" ref="BS181:BS183" si="1253">IF(COUNT(O181, AQ181)&lt;2, "", O181+AQ181)</f>
        <v>11508.28</v>
      </c>
      <c r="BT181" s="336">
        <f t="shared" ref="BT181:BT183" si="1254">IF(COUNT(P181, AR181)&lt;2, "", P181+AR181)</f>
        <v>11508.28</v>
      </c>
      <c r="BU181" s="336">
        <f t="shared" ref="BU181:BU183" si="1255">IF(COUNT(Q181, AS181)&lt;2, "", Q181+AS181)</f>
        <v>0</v>
      </c>
      <c r="BV181" s="331">
        <f t="shared" si="1169"/>
        <v>0</v>
      </c>
      <c r="BW181" s="335">
        <f t="shared" ref="BW181:BW183" si="1256">IF(COUNT(S181, AU181)&lt;2, "", S181+AU181)</f>
        <v>80358.28</v>
      </c>
      <c r="BX181" s="336">
        <f t="shared" ref="BX181:BX183" si="1257">IF(COUNT(T181, AV181)&lt;2, "", T181+AV181)</f>
        <v>80358.28</v>
      </c>
      <c r="BY181" s="336">
        <f t="shared" ref="BY181:BY183" si="1258">IF(COUNT(U181, AW181)&lt;2, "", U181+AW181)</f>
        <v>0</v>
      </c>
      <c r="BZ181" s="331">
        <f t="shared" si="1173"/>
        <v>0</v>
      </c>
      <c r="CA181" s="334">
        <f t="shared" ref="CA181:CA183" si="1259">IF(COUNT(BG181,BK181,BO181,BS181,BW181)&lt;5,"",SUM(BG181,BK181,BO181,BS181,BW181))</f>
        <v>1017824.2299999809</v>
      </c>
      <c r="CB181" s="174">
        <f t="shared" ref="CB181:CB183" si="1260">IF(COUNT(BH181,BL181,BP181,BT181,BX181)&lt;5,"",SUM(BH181,BL181,BP181,BT181,BX181))</f>
        <v>909579.9429999839</v>
      </c>
      <c r="CC181" s="174">
        <f t="shared" ref="CC181:CC183" si="1261">IF(COUNT(BI181,BM181,BQ181,BU181,BY181)&lt;5,"",SUM(BI181,BM181,BQ181,BU181,BY181))</f>
        <v>103490.81649999933</v>
      </c>
      <c r="CD181" s="331">
        <f t="shared" si="1177"/>
        <v>0.10167847595846807</v>
      </c>
    </row>
    <row r="182" spans="1:82">
      <c r="A182" s="448"/>
      <c r="B182" s="130" t="s">
        <v>22</v>
      </c>
      <c r="C182" s="149">
        <v>1173092.2320000452</v>
      </c>
      <c r="D182" s="150">
        <v>899149.07300002628</v>
      </c>
      <c r="E182" s="150">
        <v>263539.83199999883</v>
      </c>
      <c r="F182" s="316">
        <f t="shared" si="1136"/>
        <v>0.22465397418128047</v>
      </c>
      <c r="G182" s="149">
        <v>114040.92500000249</v>
      </c>
      <c r="H182" s="150">
        <v>103742.4130000016</v>
      </c>
      <c r="I182" s="150">
        <v>9025.1770000000506</v>
      </c>
      <c r="J182" s="316">
        <f t="shared" si="1137"/>
        <v>7.9139808801093586E-2</v>
      </c>
      <c r="K182" s="149">
        <v>28501.0275</v>
      </c>
      <c r="L182" s="150">
        <v>28057.973000000002</v>
      </c>
      <c r="M182" s="150">
        <v>518.1105</v>
      </c>
      <c r="N182" s="316">
        <f t="shared" si="1138"/>
        <v>1.8178660400927651E-2</v>
      </c>
      <c r="O182" s="149">
        <v>30605.668000000001</v>
      </c>
      <c r="P182" s="150">
        <v>30605.668000000001</v>
      </c>
      <c r="Q182" s="150">
        <v>0</v>
      </c>
      <c r="R182" s="316">
        <f t="shared" si="1139"/>
        <v>0</v>
      </c>
      <c r="S182" s="149">
        <v>12720.119999999999</v>
      </c>
      <c r="T182" s="150">
        <v>12720.119999999999</v>
      </c>
      <c r="U182" s="150">
        <v>0</v>
      </c>
      <c r="V182" s="316">
        <f t="shared" si="1140"/>
        <v>0</v>
      </c>
      <c r="W182" s="319">
        <f t="shared" si="1238"/>
        <v>1358959.9725000479</v>
      </c>
      <c r="X182" s="153">
        <f t="shared" si="1239"/>
        <v>1074275.2470000279</v>
      </c>
      <c r="Y182" s="153">
        <f t="shared" si="1240"/>
        <v>273083.11949999887</v>
      </c>
      <c r="Z182" s="316">
        <f t="shared" si="1144"/>
        <v>0.20095008317104002</v>
      </c>
      <c r="AC182" s="448"/>
      <c r="AD182" s="130" t="s">
        <v>22</v>
      </c>
      <c r="AE182" s="149">
        <v>311089.63899999717</v>
      </c>
      <c r="AF182" s="150">
        <v>171429.01099999939</v>
      </c>
      <c r="AG182" s="150">
        <v>134963.16699999844</v>
      </c>
      <c r="AH182" s="316">
        <f t="shared" si="1145"/>
        <v>0.43384012220349027</v>
      </c>
      <c r="AI182" s="149">
        <v>16812.364000000085</v>
      </c>
      <c r="AJ182" s="150">
        <v>10598.144000000008</v>
      </c>
      <c r="AK182" s="150">
        <v>5558.6789999999919</v>
      </c>
      <c r="AL182" s="316">
        <f t="shared" si="1146"/>
        <v>0.33063042175389279</v>
      </c>
      <c r="AM182" s="149">
        <v>0</v>
      </c>
      <c r="AN182" s="150">
        <v>0</v>
      </c>
      <c r="AO182" s="150">
        <v>0</v>
      </c>
      <c r="AP182" s="316">
        <f t="shared" si="1147"/>
        <v>0</v>
      </c>
      <c r="AQ182" s="149">
        <v>1028</v>
      </c>
      <c r="AR182" s="150">
        <v>1028</v>
      </c>
      <c r="AS182" s="150">
        <v>0</v>
      </c>
      <c r="AT182" s="316">
        <f t="shared" si="1148"/>
        <v>0</v>
      </c>
      <c r="AU182" s="149">
        <v>36773</v>
      </c>
      <c r="AV182" s="150">
        <v>36773</v>
      </c>
      <c r="AW182" s="150">
        <v>0</v>
      </c>
      <c r="AX182" s="316">
        <f t="shared" si="1149"/>
        <v>0</v>
      </c>
      <c r="AY182" s="319">
        <f t="shared" si="1241"/>
        <v>365703.00299999723</v>
      </c>
      <c r="AZ182" s="153">
        <f t="shared" si="1242"/>
        <v>219828.15499999939</v>
      </c>
      <c r="BA182" s="153">
        <f t="shared" si="1243"/>
        <v>140521.84599999845</v>
      </c>
      <c r="BB182" s="316">
        <f t="shared" si="1153"/>
        <v>0.38425127725844654</v>
      </c>
      <c r="BE182" s="448"/>
      <c r="BF182" s="130" t="s">
        <v>22</v>
      </c>
      <c r="BG182" s="320">
        <f t="shared" si="1244"/>
        <v>1484181.8710000424</v>
      </c>
      <c r="BH182" s="321">
        <f t="shared" si="1245"/>
        <v>1070578.0840000256</v>
      </c>
      <c r="BI182" s="321">
        <f t="shared" si="1246"/>
        <v>398502.99899999727</v>
      </c>
      <c r="BJ182" s="316">
        <f t="shared" si="1157"/>
        <v>0.26850011227497733</v>
      </c>
      <c r="BK182" s="320">
        <f t="shared" si="1247"/>
        <v>130853.28900000258</v>
      </c>
      <c r="BL182" s="321">
        <f t="shared" si="1248"/>
        <v>114340.5570000016</v>
      </c>
      <c r="BM182" s="321">
        <f t="shared" si="1249"/>
        <v>14583.856000000043</v>
      </c>
      <c r="BN182" s="316">
        <f t="shared" si="1161"/>
        <v>0.11145196358037096</v>
      </c>
      <c r="BO182" s="320">
        <f t="shared" si="1250"/>
        <v>28501.0275</v>
      </c>
      <c r="BP182" s="321">
        <f t="shared" si="1251"/>
        <v>28057.973000000002</v>
      </c>
      <c r="BQ182" s="321">
        <f t="shared" si="1252"/>
        <v>518.1105</v>
      </c>
      <c r="BR182" s="316">
        <f t="shared" si="1165"/>
        <v>1.8178660400927651E-2</v>
      </c>
      <c r="BS182" s="320">
        <f t="shared" si="1253"/>
        <v>31633.668000000001</v>
      </c>
      <c r="BT182" s="321">
        <f t="shared" si="1254"/>
        <v>31633.668000000001</v>
      </c>
      <c r="BU182" s="321">
        <f t="shared" si="1255"/>
        <v>0</v>
      </c>
      <c r="BV182" s="316">
        <f t="shared" si="1169"/>
        <v>0</v>
      </c>
      <c r="BW182" s="320">
        <f t="shared" si="1256"/>
        <v>49493.119999999995</v>
      </c>
      <c r="BX182" s="321">
        <f t="shared" si="1257"/>
        <v>49493.119999999995</v>
      </c>
      <c r="BY182" s="321">
        <f t="shared" si="1258"/>
        <v>0</v>
      </c>
      <c r="BZ182" s="316">
        <f t="shared" si="1173"/>
        <v>0</v>
      </c>
      <c r="CA182" s="319">
        <f t="shared" si="1259"/>
        <v>1724662.9755000453</v>
      </c>
      <c r="CB182" s="153">
        <f t="shared" si="1260"/>
        <v>1294103.4020000272</v>
      </c>
      <c r="CC182" s="153">
        <f t="shared" si="1261"/>
        <v>413604.96549999731</v>
      </c>
      <c r="CD182" s="316">
        <f t="shared" si="1177"/>
        <v>0.23981784926998709</v>
      </c>
    </row>
    <row r="183" spans="1:82">
      <c r="A183" s="448"/>
      <c r="B183" s="131" t="s">
        <v>23</v>
      </c>
      <c r="C183" s="156">
        <v>869968.61300002609</v>
      </c>
      <c r="D183" s="157">
        <v>777897.29500002984</v>
      </c>
      <c r="E183" s="157">
        <v>87929.237000000037</v>
      </c>
      <c r="F183" s="322">
        <f t="shared" si="1136"/>
        <v>0.10107173487188485</v>
      </c>
      <c r="G183" s="156">
        <v>76853.365999997506</v>
      </c>
      <c r="H183" s="157">
        <v>71978.578999998383</v>
      </c>
      <c r="I183" s="157">
        <v>4393.912000000013</v>
      </c>
      <c r="J183" s="322">
        <f t="shared" si="1137"/>
        <v>5.7172668273243306E-2</v>
      </c>
      <c r="K183" s="156">
        <v>26646.15</v>
      </c>
      <c r="L183" s="157">
        <v>26472.113000000001</v>
      </c>
      <c r="M183" s="157">
        <v>213.23500000000001</v>
      </c>
      <c r="N183" s="322">
        <f t="shared" si="1138"/>
        <v>8.0024693998945445E-3</v>
      </c>
      <c r="O183" s="156">
        <v>23433.9</v>
      </c>
      <c r="P183" s="157">
        <v>23433.9</v>
      </c>
      <c r="Q183" s="157">
        <v>0</v>
      </c>
      <c r="R183" s="322">
        <f t="shared" si="1139"/>
        <v>0</v>
      </c>
      <c r="S183" s="156">
        <v>12220.699999999999</v>
      </c>
      <c r="T183" s="157">
        <v>12220.699999999999</v>
      </c>
      <c r="U183" s="157">
        <v>0</v>
      </c>
      <c r="V183" s="322">
        <f t="shared" si="1140"/>
        <v>0</v>
      </c>
      <c r="W183" s="325">
        <f t="shared" si="1238"/>
        <v>1009122.7290000236</v>
      </c>
      <c r="X183" s="160">
        <f t="shared" si="1239"/>
        <v>912002.58700002823</v>
      </c>
      <c r="Y183" s="160">
        <f t="shared" si="1240"/>
        <v>92536.384000000049</v>
      </c>
      <c r="Z183" s="322">
        <f t="shared" si="1144"/>
        <v>9.1699831289795364E-2</v>
      </c>
      <c r="AC183" s="448"/>
      <c r="AD183" s="131" t="s">
        <v>23</v>
      </c>
      <c r="AE183" s="156">
        <v>196330.15900000054</v>
      </c>
      <c r="AF183" s="157">
        <v>133656.9999999982</v>
      </c>
      <c r="AG183" s="157">
        <v>60103.397999999666</v>
      </c>
      <c r="AH183" s="322">
        <f t="shared" si="1145"/>
        <v>0.30613431123437079</v>
      </c>
      <c r="AI183" s="156">
        <v>13931.164000000041</v>
      </c>
      <c r="AJ183" s="157">
        <v>11423.014000000028</v>
      </c>
      <c r="AK183" s="157">
        <v>1812.1720000000021</v>
      </c>
      <c r="AL183" s="322">
        <f t="shared" si="1146"/>
        <v>0.13008044410359371</v>
      </c>
      <c r="AM183" s="156">
        <v>0</v>
      </c>
      <c r="AN183" s="157">
        <v>0</v>
      </c>
      <c r="AO183" s="157">
        <v>0</v>
      </c>
      <c r="AP183" s="322">
        <f t="shared" si="1147"/>
        <v>0</v>
      </c>
      <c r="AQ183" s="156">
        <v>597</v>
      </c>
      <c r="AR183" s="157">
        <v>597</v>
      </c>
      <c r="AS183" s="157">
        <v>0</v>
      </c>
      <c r="AT183" s="322">
        <f t="shared" si="1148"/>
        <v>0</v>
      </c>
      <c r="AU183" s="156">
        <v>36657</v>
      </c>
      <c r="AV183" s="157">
        <v>36657</v>
      </c>
      <c r="AW183" s="157">
        <v>0</v>
      </c>
      <c r="AX183" s="322">
        <f t="shared" si="1149"/>
        <v>0</v>
      </c>
      <c r="AY183" s="325">
        <f t="shared" si="1241"/>
        <v>247515.32300000059</v>
      </c>
      <c r="AZ183" s="160">
        <f t="shared" si="1242"/>
        <v>182334.01399999822</v>
      </c>
      <c r="BA183" s="160">
        <f t="shared" si="1243"/>
        <v>61915.569999999665</v>
      </c>
      <c r="BB183" s="322">
        <f t="shared" si="1153"/>
        <v>0.25014843222453553</v>
      </c>
      <c r="BE183" s="448"/>
      <c r="BF183" s="131" t="s">
        <v>23</v>
      </c>
      <c r="BG183" s="326">
        <f t="shared" si="1244"/>
        <v>1066298.7720000267</v>
      </c>
      <c r="BH183" s="327">
        <f t="shared" si="1245"/>
        <v>911554.2950000281</v>
      </c>
      <c r="BI183" s="327">
        <f t="shared" si="1246"/>
        <v>148032.63499999972</v>
      </c>
      <c r="BJ183" s="322">
        <f t="shared" si="1157"/>
        <v>0.13882847742789675</v>
      </c>
      <c r="BK183" s="326">
        <f t="shared" si="1247"/>
        <v>90784.529999997554</v>
      </c>
      <c r="BL183" s="327">
        <f t="shared" si="1248"/>
        <v>83401.592999998407</v>
      </c>
      <c r="BM183" s="327">
        <f t="shared" si="1249"/>
        <v>6206.0840000000153</v>
      </c>
      <c r="BN183" s="322">
        <f t="shared" si="1161"/>
        <v>6.836058962909411E-2</v>
      </c>
      <c r="BO183" s="326">
        <f t="shared" si="1250"/>
        <v>26646.15</v>
      </c>
      <c r="BP183" s="327">
        <f t="shared" si="1251"/>
        <v>26472.113000000001</v>
      </c>
      <c r="BQ183" s="327">
        <f t="shared" si="1252"/>
        <v>213.23500000000001</v>
      </c>
      <c r="BR183" s="322">
        <f t="shared" si="1165"/>
        <v>8.0024693998945445E-3</v>
      </c>
      <c r="BS183" s="326">
        <f t="shared" si="1253"/>
        <v>24030.9</v>
      </c>
      <c r="BT183" s="327">
        <f t="shared" si="1254"/>
        <v>24030.9</v>
      </c>
      <c r="BU183" s="327">
        <f t="shared" si="1255"/>
        <v>0</v>
      </c>
      <c r="BV183" s="322">
        <f t="shared" si="1169"/>
        <v>0</v>
      </c>
      <c r="BW183" s="326">
        <f t="shared" si="1256"/>
        <v>48877.7</v>
      </c>
      <c r="BX183" s="327">
        <f t="shared" si="1257"/>
        <v>48877.7</v>
      </c>
      <c r="BY183" s="327">
        <f t="shared" si="1258"/>
        <v>0</v>
      </c>
      <c r="BZ183" s="322">
        <f t="shared" si="1173"/>
        <v>0</v>
      </c>
      <c r="CA183" s="325">
        <f t="shared" si="1259"/>
        <v>1256638.0520000239</v>
      </c>
      <c r="CB183" s="160">
        <f t="shared" si="1260"/>
        <v>1094336.6010000266</v>
      </c>
      <c r="CC183" s="160">
        <f t="shared" si="1261"/>
        <v>154451.95399999971</v>
      </c>
      <c r="CD183" s="322">
        <f t="shared" si="1177"/>
        <v>0.12290886286164822</v>
      </c>
    </row>
    <row r="184" spans="1:82">
      <c r="A184" s="448"/>
      <c r="B184" s="132" t="s">
        <v>24</v>
      </c>
      <c r="C184" s="328">
        <f t="shared" ref="C184:E184" si="1262">IF(COUNT(C181:C183)=0,"",SUM(C181:C183))</f>
        <v>2656954.894000059</v>
      </c>
      <c r="D184" s="167">
        <f t="shared" si="1262"/>
        <v>2248227.3600000404</v>
      </c>
      <c r="E184" s="167">
        <f t="shared" si="1262"/>
        <v>392143.15699999873</v>
      </c>
      <c r="F184" s="329">
        <f t="shared" si="1136"/>
        <v>0.14759119843755616</v>
      </c>
      <c r="G184" s="328">
        <f t="shared" ref="G184:I184" si="1263">IF(COUNT(G181:G183)=0,"",SUM(G181:G183))</f>
        <v>311746.85599999863</v>
      </c>
      <c r="H184" s="167">
        <f t="shared" si="1263"/>
        <v>294142.22099999903</v>
      </c>
      <c r="I184" s="167">
        <f t="shared" si="1263"/>
        <v>15541.345000000061</v>
      </c>
      <c r="J184" s="329">
        <f t="shared" si="1137"/>
        <v>4.9852451438997449E-2</v>
      </c>
      <c r="K184" s="328">
        <f t="shared" ref="K184:M184" si="1264">IF(COUNT(K181:K183)=0,"",SUM(K181:K183))</f>
        <v>82047.210500000001</v>
      </c>
      <c r="L184" s="167">
        <f t="shared" si="1264"/>
        <v>80869.721000000005</v>
      </c>
      <c r="M184" s="167">
        <f t="shared" si="1264"/>
        <v>1341.9279999999999</v>
      </c>
      <c r="N184" s="329">
        <f t="shared" si="1138"/>
        <v>1.6355559096064575E-2</v>
      </c>
      <c r="O184" s="328">
        <f t="shared" ref="O184:Q184" si="1265">IF(COUNT(O181:O183)=0,"",SUM(O181:O183))</f>
        <v>65079.848000000005</v>
      </c>
      <c r="P184" s="167">
        <f t="shared" si="1265"/>
        <v>65079.848000000005</v>
      </c>
      <c r="Q184" s="167">
        <f t="shared" si="1265"/>
        <v>0</v>
      </c>
      <c r="R184" s="329">
        <f t="shared" si="1139"/>
        <v>0</v>
      </c>
      <c r="S184" s="328">
        <f t="shared" ref="S184:U184" si="1266">IF(COUNT(S181:S183)=0,"",SUM(S181:S183))</f>
        <v>67772.099999999991</v>
      </c>
      <c r="T184" s="167">
        <f t="shared" si="1266"/>
        <v>67772.099999999991</v>
      </c>
      <c r="U184" s="167">
        <f t="shared" si="1266"/>
        <v>0</v>
      </c>
      <c r="V184" s="329">
        <f t="shared" si="1140"/>
        <v>0</v>
      </c>
      <c r="W184" s="330">
        <f t="shared" ref="W184:Y184" si="1267">IF(COUNT(W181:W183)=0,"",SUM(W181:W183))</f>
        <v>3183600.9085000576</v>
      </c>
      <c r="X184" s="166">
        <f t="shared" si="1267"/>
        <v>2756091.2500000396</v>
      </c>
      <c r="Y184" s="166">
        <f t="shared" si="1267"/>
        <v>409026.42999999877</v>
      </c>
      <c r="Z184" s="329">
        <f t="shared" si="1144"/>
        <v>0.1284791786897404</v>
      </c>
      <c r="AC184" s="448"/>
      <c r="AD184" s="132" t="s">
        <v>24</v>
      </c>
      <c r="AE184" s="328">
        <f t="shared" ref="AE184:AG184" si="1268">IF(COUNT(AE181:AE183)=0,"",SUM(AE181:AE183))</f>
        <v>654146.89399999217</v>
      </c>
      <c r="AF184" s="167">
        <f t="shared" si="1268"/>
        <v>392875.11899999814</v>
      </c>
      <c r="AG184" s="167">
        <f t="shared" si="1268"/>
        <v>251850.81599999758</v>
      </c>
      <c r="AH184" s="329">
        <f t="shared" si="1145"/>
        <v>0.38500651506571332</v>
      </c>
      <c r="AI184" s="328">
        <f t="shared" ref="AI184:AK184" si="1269">IF(COUNT(AI181:AI183)=0,"",SUM(AI181:AI183))</f>
        <v>48327.455000000227</v>
      </c>
      <c r="AJ184" s="167">
        <f t="shared" si="1269"/>
        <v>36003.577000000034</v>
      </c>
      <c r="AK184" s="167">
        <f t="shared" si="1269"/>
        <v>10670.489999999993</v>
      </c>
      <c r="AL184" s="329">
        <f t="shared" si="1146"/>
        <v>0.22079561193528488</v>
      </c>
      <c r="AM184" s="328">
        <f t="shared" ref="AM184:AO184" si="1270">IF(COUNT(AM181:AM183)=0,"",SUM(AM181:AM183))</f>
        <v>0</v>
      </c>
      <c r="AN184" s="167">
        <f t="shared" si="1270"/>
        <v>0</v>
      </c>
      <c r="AO184" s="167">
        <f t="shared" si="1270"/>
        <v>0</v>
      </c>
      <c r="AP184" s="329">
        <f t="shared" si="1147"/>
        <v>0</v>
      </c>
      <c r="AQ184" s="328">
        <f t="shared" ref="AQ184:AS184" si="1271">IF(COUNT(AQ181:AQ183)=0,"",SUM(AQ181:AQ183))</f>
        <v>2093</v>
      </c>
      <c r="AR184" s="167">
        <f t="shared" si="1271"/>
        <v>2093</v>
      </c>
      <c r="AS184" s="167">
        <f t="shared" si="1271"/>
        <v>0</v>
      </c>
      <c r="AT184" s="329">
        <f t="shared" si="1148"/>
        <v>0</v>
      </c>
      <c r="AU184" s="328">
        <f t="shared" ref="AU184:AW184" si="1272">IF(COUNT(AU181:AU183)=0,"",SUM(AU181:AU183))</f>
        <v>110957</v>
      </c>
      <c r="AV184" s="167">
        <f t="shared" si="1272"/>
        <v>110957</v>
      </c>
      <c r="AW184" s="167">
        <f t="shared" si="1272"/>
        <v>0</v>
      </c>
      <c r="AX184" s="329">
        <f t="shared" si="1149"/>
        <v>0</v>
      </c>
      <c r="AY184" s="330">
        <f t="shared" ref="AY184:BA184" si="1273">IF(COUNT(AY181:AY183)=0,"",SUM(AY181:AY183))</f>
        <v>815524.34899999236</v>
      </c>
      <c r="AZ184" s="166">
        <f t="shared" si="1273"/>
        <v>541928.69599999813</v>
      </c>
      <c r="BA184" s="166">
        <f t="shared" si="1273"/>
        <v>262521.3059999976</v>
      </c>
      <c r="BB184" s="329">
        <f t="shared" si="1153"/>
        <v>0.3219049269612918</v>
      </c>
      <c r="BE184" s="448"/>
      <c r="BF184" s="132" t="s">
        <v>24</v>
      </c>
      <c r="BG184" s="328">
        <f t="shared" ref="BG184:BI184" si="1274">IF(COUNT(BG181:BG183)=0,"",SUM(BG181:BG183))</f>
        <v>3311101.7880000509</v>
      </c>
      <c r="BH184" s="167">
        <f t="shared" si="1274"/>
        <v>2641102.4790000385</v>
      </c>
      <c r="BI184" s="167">
        <f t="shared" si="1274"/>
        <v>643993.97299999627</v>
      </c>
      <c r="BJ184" s="329">
        <f t="shared" si="1157"/>
        <v>0.1944953717019304</v>
      </c>
      <c r="BK184" s="328">
        <f t="shared" ref="BK184:BM184" si="1275">IF(COUNT(BK181:BK183)=0,"",SUM(BK181:BK183))</f>
        <v>360074.31099999894</v>
      </c>
      <c r="BL184" s="167">
        <f t="shared" si="1275"/>
        <v>330145.79799999908</v>
      </c>
      <c r="BM184" s="167">
        <f t="shared" si="1275"/>
        <v>26211.835000000057</v>
      </c>
      <c r="BN184" s="329">
        <f t="shared" si="1161"/>
        <v>7.2795626345030021E-2</v>
      </c>
      <c r="BO184" s="328">
        <f t="shared" ref="BO184:BQ184" si="1276">IF(COUNT(BO181:BO183)=0,"",SUM(BO181:BO183))</f>
        <v>82047.210500000001</v>
      </c>
      <c r="BP184" s="167">
        <f t="shared" si="1276"/>
        <v>80869.721000000005</v>
      </c>
      <c r="BQ184" s="167">
        <f t="shared" si="1276"/>
        <v>1341.9279999999999</v>
      </c>
      <c r="BR184" s="329">
        <f t="shared" si="1165"/>
        <v>1.6355559096064575E-2</v>
      </c>
      <c r="BS184" s="328">
        <f t="shared" ref="BS184:BU184" si="1277">IF(COUNT(BS181:BS183)=0,"",SUM(BS181:BS183))</f>
        <v>67172.847999999998</v>
      </c>
      <c r="BT184" s="167">
        <f t="shared" si="1277"/>
        <v>67172.847999999998</v>
      </c>
      <c r="BU184" s="167">
        <f t="shared" si="1277"/>
        <v>0</v>
      </c>
      <c r="BV184" s="329">
        <f t="shared" si="1169"/>
        <v>0</v>
      </c>
      <c r="BW184" s="328">
        <f t="shared" ref="BW184:BY184" si="1278">IF(COUNT(BW181:BW183)=0,"",SUM(BW181:BW183))</f>
        <v>178729.09999999998</v>
      </c>
      <c r="BX184" s="167">
        <f t="shared" si="1278"/>
        <v>178729.09999999998</v>
      </c>
      <c r="BY184" s="167">
        <f t="shared" si="1278"/>
        <v>0</v>
      </c>
      <c r="BZ184" s="329">
        <f t="shared" si="1173"/>
        <v>0</v>
      </c>
      <c r="CA184" s="330">
        <f t="shared" ref="CA184:CC184" si="1279">IF(COUNT(CA181:CA183)=0,"",SUM(CA181:CA183))</f>
        <v>3999125.2575000501</v>
      </c>
      <c r="CB184" s="166">
        <f t="shared" si="1279"/>
        <v>3298019.9460000377</v>
      </c>
      <c r="CC184" s="166">
        <f t="shared" si="1279"/>
        <v>671547.73599999631</v>
      </c>
      <c r="CD184" s="329">
        <f t="shared" si="1177"/>
        <v>0.16792365648976873</v>
      </c>
    </row>
    <row r="185" spans="1:82">
      <c r="A185" s="448"/>
      <c r="B185" s="129" t="s">
        <v>25</v>
      </c>
      <c r="C185" s="170">
        <v>1139345.1220000165</v>
      </c>
      <c r="D185" s="171">
        <v>1005480.2400000195</v>
      </c>
      <c r="E185" s="171">
        <v>127920.9199999992</v>
      </c>
      <c r="F185" s="331">
        <f t="shared" si="1136"/>
        <v>0.11227583067670109</v>
      </c>
      <c r="G185" s="170">
        <v>54709.167999991761</v>
      </c>
      <c r="H185" s="171">
        <v>52597.23599999203</v>
      </c>
      <c r="I185" s="171">
        <v>1956.4709999999939</v>
      </c>
      <c r="J185" s="331">
        <f t="shared" si="1137"/>
        <v>3.5761300555700072E-2</v>
      </c>
      <c r="K185" s="170">
        <v>29001.172500000001</v>
      </c>
      <c r="L185" s="171">
        <v>28320.7965</v>
      </c>
      <c r="M185" s="171">
        <v>585.27949999999998</v>
      </c>
      <c r="N185" s="331">
        <f t="shared" si="1138"/>
        <v>2.0181235775898369E-2</v>
      </c>
      <c r="O185" s="170">
        <v>47944.394834500003</v>
      </c>
      <c r="P185" s="171">
        <v>47944.394834500003</v>
      </c>
      <c r="Q185" s="171">
        <v>0</v>
      </c>
      <c r="R185" s="331">
        <f t="shared" si="1139"/>
        <v>0</v>
      </c>
      <c r="S185" s="170">
        <v>52397.599788499996</v>
      </c>
      <c r="T185" s="171">
        <v>52397.599788499996</v>
      </c>
      <c r="U185" s="171">
        <v>0</v>
      </c>
      <c r="V185" s="331">
        <f t="shared" si="1140"/>
        <v>0</v>
      </c>
      <c r="W185" s="334">
        <f t="shared" ref="W185:W187" si="1280">IF(COUNT(C185,G185,K185,O185,S185)&lt;5,"",SUM(C185,G185,K185,O185,S185))</f>
        <v>1323397.4571230083</v>
      </c>
      <c r="X185" s="174">
        <f t="shared" ref="X185:X187" si="1281">IF(COUNT(D185,H185,L185,P185,T185)&lt;5,"",SUM(D185,H185,L185,P185,T185))</f>
        <v>1186740.2671230116</v>
      </c>
      <c r="Y185" s="174">
        <f t="shared" ref="Y185:Y187" si="1282">IF(COUNT(E185,I185,M185,Q185,U185)&lt;5,"",SUM(E185,I185,M185,Q185,U185))</f>
        <v>130462.67049999919</v>
      </c>
      <c r="Z185" s="331">
        <f t="shared" si="1144"/>
        <v>9.8581623984390673E-2</v>
      </c>
      <c r="AC185" s="448"/>
      <c r="AD185" s="129" t="s">
        <v>25</v>
      </c>
      <c r="AE185" s="170">
        <v>279854.29199998529</v>
      </c>
      <c r="AF185" s="171">
        <v>215883.49599999285</v>
      </c>
      <c r="AG185" s="171">
        <v>61519.606000000291</v>
      </c>
      <c r="AH185" s="331">
        <f t="shared" si="1145"/>
        <v>0.21982727354420395</v>
      </c>
      <c r="AI185" s="170">
        <v>8598.9020000000673</v>
      </c>
      <c r="AJ185" s="171">
        <v>6885.3120000000172</v>
      </c>
      <c r="AK185" s="171">
        <v>1011.9279999999981</v>
      </c>
      <c r="AL185" s="331">
        <f t="shared" si="1146"/>
        <v>0.11768107137399521</v>
      </c>
      <c r="AM185" s="170">
        <v>0</v>
      </c>
      <c r="AN185" s="171">
        <v>0</v>
      </c>
      <c r="AO185" s="171">
        <v>0</v>
      </c>
      <c r="AP185" s="331">
        <f t="shared" si="1147"/>
        <v>0</v>
      </c>
      <c r="AQ185" s="170">
        <v>1404</v>
      </c>
      <c r="AR185" s="171">
        <v>1404</v>
      </c>
      <c r="AS185" s="171">
        <v>0</v>
      </c>
      <c r="AT185" s="331">
        <f t="shared" si="1148"/>
        <v>0</v>
      </c>
      <c r="AU185" s="170">
        <v>36091</v>
      </c>
      <c r="AV185" s="171">
        <v>36091</v>
      </c>
      <c r="AW185" s="171">
        <v>0</v>
      </c>
      <c r="AX185" s="331">
        <f t="shared" si="1149"/>
        <v>0</v>
      </c>
      <c r="AY185" s="334">
        <f t="shared" ref="AY185:AY187" si="1283">IF(COUNT(AE185,AI185,AM185,AQ185,AU185)&lt;5,"",SUM(AE185,AI185,AM185,AQ185,AU185))</f>
        <v>325948.19399998535</v>
      </c>
      <c r="AZ185" s="174">
        <f t="shared" ref="AZ185:AZ187" si="1284">IF(COUNT(AF185,AJ185,AN185,AR185,AV185)&lt;5,"",SUM(AF185,AJ185,AN185,AR185,AV185))</f>
        <v>260263.80799999286</v>
      </c>
      <c r="BA185" s="174">
        <f t="shared" ref="BA185:BA187" si="1285">IF(COUNT(AG185,AK185,AO185,AS185,AW185)&lt;5,"",SUM(AG185,AK185,AO185,AS185,AW185))</f>
        <v>62531.534000000291</v>
      </c>
      <c r="BB185" s="331">
        <f t="shared" si="1153"/>
        <v>0.19184500835124463</v>
      </c>
      <c r="BE185" s="448"/>
      <c r="BF185" s="129" t="s">
        <v>25</v>
      </c>
      <c r="BG185" s="335">
        <f t="shared" ref="BG185:BG187" si="1286">IF(COUNT(C185, AE185)&lt;2, "", C185+AE185)</f>
        <v>1419199.4140000017</v>
      </c>
      <c r="BH185" s="336">
        <f t="shared" ref="BH185:BH187" si="1287">IF(COUNT(D185, AF185)&lt;2, "", D185+AF185)</f>
        <v>1221363.7360000124</v>
      </c>
      <c r="BI185" s="336">
        <f t="shared" ref="BI185:BI187" si="1288">IF(COUNT(E185, AG185)&lt;2, "", E185+AG185)</f>
        <v>189440.52599999949</v>
      </c>
      <c r="BJ185" s="331">
        <f t="shared" si="1157"/>
        <v>0.13348407851019536</v>
      </c>
      <c r="BK185" s="335">
        <f t="shared" ref="BK185:BK187" si="1289">IF(COUNT(G185, AI185)&lt;2, "", G185+AI185)</f>
        <v>63308.069999991829</v>
      </c>
      <c r="BL185" s="336">
        <f t="shared" ref="BL185:BL187" si="1290">IF(COUNT(H185, AJ185)&lt;2, "", H185+AJ185)</f>
        <v>59482.54799999205</v>
      </c>
      <c r="BM185" s="336">
        <f t="shared" ref="BM185:BM187" si="1291">IF(COUNT(I185, AK185)&lt;2, "", I185+AK185)</f>
        <v>2968.3989999999922</v>
      </c>
      <c r="BN185" s="331">
        <f t="shared" si="1161"/>
        <v>4.6888161335519707E-2</v>
      </c>
      <c r="BO185" s="335">
        <f t="shared" ref="BO185:BO187" si="1292">IF(COUNT(K185, AM185)&lt;2, "", K185+AM185)</f>
        <v>29001.172500000001</v>
      </c>
      <c r="BP185" s="336">
        <f t="shared" ref="BP185:BP187" si="1293">IF(COUNT(L185, AN185)&lt;2, "", L185+AN185)</f>
        <v>28320.7965</v>
      </c>
      <c r="BQ185" s="336">
        <f t="shared" ref="BQ185:BQ187" si="1294">IF(COUNT(M185, AO185)&lt;2, "", M185+AO185)</f>
        <v>585.27949999999998</v>
      </c>
      <c r="BR185" s="331">
        <f t="shared" si="1165"/>
        <v>2.0181235775898369E-2</v>
      </c>
      <c r="BS185" s="335">
        <f t="shared" ref="BS185:BS187" si="1295">IF(COUNT(O185, AQ185)&lt;2, "", O185+AQ185)</f>
        <v>49348.394834500003</v>
      </c>
      <c r="BT185" s="336">
        <f t="shared" ref="BT185:BT187" si="1296">IF(COUNT(P185, AR185)&lt;2, "", P185+AR185)</f>
        <v>49348.394834500003</v>
      </c>
      <c r="BU185" s="336">
        <f t="shared" ref="BU185:BU187" si="1297">IF(COUNT(Q185, AS185)&lt;2, "", Q185+AS185)</f>
        <v>0</v>
      </c>
      <c r="BV185" s="331">
        <f t="shared" si="1169"/>
        <v>0</v>
      </c>
      <c r="BW185" s="335">
        <f t="shared" ref="BW185:BW187" si="1298">IF(COUNT(S185, AU185)&lt;2, "", S185+AU185)</f>
        <v>88488.599788499996</v>
      </c>
      <c r="BX185" s="336">
        <f t="shared" ref="BX185:BX187" si="1299">IF(COUNT(T185, AV185)&lt;2, "", T185+AV185)</f>
        <v>88488.599788499996</v>
      </c>
      <c r="BY185" s="336">
        <f t="shared" ref="BY185:BY187" si="1300">IF(COUNT(U185, AW185)&lt;2, "", U185+AW185)</f>
        <v>0</v>
      </c>
      <c r="BZ185" s="331">
        <f t="shared" si="1173"/>
        <v>0</v>
      </c>
      <c r="CA185" s="334">
        <f t="shared" ref="CA185:CA187" si="1301">IF(COUNT(BG185,BK185,BO185,BS185,BW185)&lt;5,"",SUM(BG185,BK185,BO185,BS185,BW185))</f>
        <v>1649345.6511229938</v>
      </c>
      <c r="CB185" s="174">
        <f t="shared" ref="CB185:CB187" si="1302">IF(COUNT(BH185,BL185,BP185,BT185,BX185)&lt;5,"",SUM(BH185,BL185,BP185,BT185,BX185))</f>
        <v>1447004.0751230044</v>
      </c>
      <c r="CC185" s="174">
        <f t="shared" ref="CC185:CC187" si="1303">IF(COUNT(BI185,BM185,BQ185,BU185,BY185)&lt;5,"",SUM(BI185,BM185,BQ185,BU185,BY185))</f>
        <v>192994.2044999995</v>
      </c>
      <c r="CD185" s="331">
        <f t="shared" si="1177"/>
        <v>0.11701258882187314</v>
      </c>
    </row>
    <row r="186" spans="1:82">
      <c r="A186" s="448"/>
      <c r="B186" s="130" t="s">
        <v>26</v>
      </c>
      <c r="C186" s="149">
        <v>958648.2639999775</v>
      </c>
      <c r="D186" s="150">
        <v>871152.45399999456</v>
      </c>
      <c r="E186" s="150">
        <v>82434.236000000179</v>
      </c>
      <c r="F186" s="316">
        <f t="shared" si="1136"/>
        <v>8.5990074874847028E-2</v>
      </c>
      <c r="G186" s="149">
        <v>23888.159000001298</v>
      </c>
      <c r="H186" s="150">
        <v>23101.960000001131</v>
      </c>
      <c r="I186" s="150">
        <v>754.5959999999975</v>
      </c>
      <c r="J186" s="316">
        <f t="shared" si="1137"/>
        <v>3.1588704680003028E-2</v>
      </c>
      <c r="K186" s="149">
        <v>22329.157999999999</v>
      </c>
      <c r="L186" s="150">
        <v>22066.44</v>
      </c>
      <c r="M186" s="150">
        <v>542.36649999999997</v>
      </c>
      <c r="N186" s="316">
        <f t="shared" si="1138"/>
        <v>2.4289608233324336E-2</v>
      </c>
      <c r="O186" s="149">
        <v>51684.069900749775</v>
      </c>
      <c r="P186" s="150">
        <v>51684.069900749775</v>
      </c>
      <c r="Q186" s="150">
        <v>0</v>
      </c>
      <c r="R186" s="316">
        <f t="shared" si="1139"/>
        <v>0</v>
      </c>
      <c r="S186" s="149">
        <v>59196.601645249983</v>
      </c>
      <c r="T186" s="150">
        <v>59196.601645249983</v>
      </c>
      <c r="U186" s="150">
        <v>0</v>
      </c>
      <c r="V186" s="316">
        <f t="shared" si="1140"/>
        <v>0</v>
      </c>
      <c r="W186" s="319">
        <f t="shared" si="1280"/>
        <v>1115746.2525459784</v>
      </c>
      <c r="X186" s="153">
        <f t="shared" si="1281"/>
        <v>1027201.5255459953</v>
      </c>
      <c r="Y186" s="153">
        <f t="shared" si="1282"/>
        <v>83731.198500000173</v>
      </c>
      <c r="Z186" s="316">
        <f t="shared" si="1144"/>
        <v>7.5045018801485716E-2</v>
      </c>
      <c r="AC186" s="448"/>
      <c r="AD186" s="130" t="s">
        <v>26</v>
      </c>
      <c r="AE186" s="149">
        <v>219774.14199999924</v>
      </c>
      <c r="AF186" s="150">
        <v>175566.47699999678</v>
      </c>
      <c r="AG186" s="150">
        <v>42075.214000000218</v>
      </c>
      <c r="AH186" s="316">
        <f t="shared" si="1145"/>
        <v>0.19144751797051887</v>
      </c>
      <c r="AI186" s="149">
        <v>3249.1649999999918</v>
      </c>
      <c r="AJ186" s="150">
        <v>2408.3100000000031</v>
      </c>
      <c r="AK186" s="150">
        <v>275.20399999999984</v>
      </c>
      <c r="AL186" s="316">
        <f t="shared" si="1146"/>
        <v>8.4699915208984622E-2</v>
      </c>
      <c r="AM186" s="149">
        <v>0</v>
      </c>
      <c r="AN186" s="150">
        <v>0</v>
      </c>
      <c r="AO186" s="150">
        <v>0</v>
      </c>
      <c r="AP186" s="316">
        <f t="shared" si="1147"/>
        <v>0</v>
      </c>
      <c r="AQ186" s="149">
        <v>1114</v>
      </c>
      <c r="AR186" s="150">
        <v>1114</v>
      </c>
      <c r="AS186" s="150">
        <v>0</v>
      </c>
      <c r="AT186" s="316">
        <f t="shared" si="1148"/>
        <v>0</v>
      </c>
      <c r="AU186" s="149">
        <v>35649</v>
      </c>
      <c r="AV186" s="150">
        <v>35649</v>
      </c>
      <c r="AW186" s="150">
        <v>0</v>
      </c>
      <c r="AX186" s="316">
        <f t="shared" si="1149"/>
        <v>0</v>
      </c>
      <c r="AY186" s="319">
        <f t="shared" si="1283"/>
        <v>259786.30699999921</v>
      </c>
      <c r="AZ186" s="153">
        <f t="shared" si="1284"/>
        <v>214737.78699999678</v>
      </c>
      <c r="BA186" s="153">
        <f t="shared" si="1285"/>
        <v>42350.418000000216</v>
      </c>
      <c r="BB186" s="316">
        <f t="shared" si="1153"/>
        <v>0.16302020875950304</v>
      </c>
      <c r="BE186" s="448"/>
      <c r="BF186" s="130" t="s">
        <v>26</v>
      </c>
      <c r="BG186" s="320">
        <f t="shared" si="1286"/>
        <v>1178422.4059999767</v>
      </c>
      <c r="BH186" s="321">
        <f t="shared" si="1287"/>
        <v>1046718.9309999914</v>
      </c>
      <c r="BI186" s="321">
        <f t="shared" si="1288"/>
        <v>124509.45000000039</v>
      </c>
      <c r="BJ186" s="316">
        <f t="shared" si="1157"/>
        <v>0.10565774154162073</v>
      </c>
      <c r="BK186" s="320">
        <f t="shared" si="1289"/>
        <v>27137.324000001288</v>
      </c>
      <c r="BL186" s="321">
        <f t="shared" si="1290"/>
        <v>25510.270000001132</v>
      </c>
      <c r="BM186" s="321">
        <f t="shared" si="1291"/>
        <v>1029.7999999999975</v>
      </c>
      <c r="BN186" s="316">
        <f t="shared" si="1161"/>
        <v>3.7947735745792348E-2</v>
      </c>
      <c r="BO186" s="320">
        <f t="shared" si="1292"/>
        <v>22329.157999999999</v>
      </c>
      <c r="BP186" s="321">
        <f t="shared" si="1293"/>
        <v>22066.44</v>
      </c>
      <c r="BQ186" s="321">
        <f t="shared" si="1294"/>
        <v>542.36649999999997</v>
      </c>
      <c r="BR186" s="316">
        <f t="shared" si="1165"/>
        <v>2.4289608233324336E-2</v>
      </c>
      <c r="BS186" s="320">
        <f t="shared" si="1295"/>
        <v>52798.069900749775</v>
      </c>
      <c r="BT186" s="321">
        <f t="shared" si="1296"/>
        <v>52798.069900749775</v>
      </c>
      <c r="BU186" s="321">
        <f t="shared" si="1297"/>
        <v>0</v>
      </c>
      <c r="BV186" s="316">
        <f t="shared" si="1169"/>
        <v>0</v>
      </c>
      <c r="BW186" s="320">
        <f t="shared" si="1298"/>
        <v>94845.60164524999</v>
      </c>
      <c r="BX186" s="321">
        <f t="shared" si="1299"/>
        <v>94845.60164524999</v>
      </c>
      <c r="BY186" s="321">
        <f t="shared" si="1300"/>
        <v>0</v>
      </c>
      <c r="BZ186" s="316">
        <f t="shared" si="1173"/>
        <v>0</v>
      </c>
      <c r="CA186" s="319">
        <f t="shared" si="1301"/>
        <v>1375532.5595459775</v>
      </c>
      <c r="CB186" s="153">
        <f t="shared" si="1302"/>
        <v>1241939.312545992</v>
      </c>
      <c r="CC186" s="153">
        <f t="shared" si="1303"/>
        <v>126081.6165000004</v>
      </c>
      <c r="CD186" s="316">
        <f t="shared" si="1177"/>
        <v>9.166021961822278E-2</v>
      </c>
    </row>
    <row r="187" spans="1:82">
      <c r="A187" s="448"/>
      <c r="B187" s="131" t="s">
        <v>27</v>
      </c>
      <c r="C187" s="156">
        <v>1454796.4429999902</v>
      </c>
      <c r="D187" s="157">
        <v>1288129.9109999735</v>
      </c>
      <c r="E187" s="157">
        <v>158629.33599999789</v>
      </c>
      <c r="F187" s="322">
        <f t="shared" si="1136"/>
        <v>0.10903885334836426</v>
      </c>
      <c r="G187" s="156">
        <v>17805.593000000907</v>
      </c>
      <c r="H187" s="157">
        <v>16186.500000000577</v>
      </c>
      <c r="I187" s="157">
        <v>1522.3089999999911</v>
      </c>
      <c r="J187" s="322">
        <f t="shared" si="1137"/>
        <v>8.5496113496467852E-2</v>
      </c>
      <c r="K187" s="156">
        <v>21501.462500000001</v>
      </c>
      <c r="L187" s="157">
        <v>19990.681</v>
      </c>
      <c r="M187" s="157">
        <v>1682.2439999999999</v>
      </c>
      <c r="N187" s="322">
        <f t="shared" si="1138"/>
        <v>7.823858493346672E-2</v>
      </c>
      <c r="O187" s="156">
        <v>92385.970740000004</v>
      </c>
      <c r="P187" s="157">
        <v>92385.970740000004</v>
      </c>
      <c r="Q187" s="157">
        <v>0</v>
      </c>
      <c r="R187" s="322">
        <f t="shared" si="1139"/>
        <v>0</v>
      </c>
      <c r="S187" s="156">
        <v>50141.356020000007</v>
      </c>
      <c r="T187" s="157">
        <v>50141.356020000007</v>
      </c>
      <c r="U187" s="157">
        <v>0</v>
      </c>
      <c r="V187" s="322">
        <f t="shared" si="1140"/>
        <v>0</v>
      </c>
      <c r="W187" s="325">
        <f t="shared" si="1280"/>
        <v>1636630.825259991</v>
      </c>
      <c r="X187" s="160">
        <f t="shared" si="1281"/>
        <v>1466834.4187599742</v>
      </c>
      <c r="Y187" s="160">
        <f t="shared" si="1282"/>
        <v>161833.88899999787</v>
      </c>
      <c r="Z187" s="322">
        <f t="shared" si="1144"/>
        <v>9.8882342005436288E-2</v>
      </c>
      <c r="AC187" s="448"/>
      <c r="AD187" s="131" t="s">
        <v>27</v>
      </c>
      <c r="AE187" s="156">
        <v>381977.03000000113</v>
      </c>
      <c r="AF187" s="157">
        <v>231403.6130000001</v>
      </c>
      <c r="AG187" s="157">
        <v>146686.80699999962</v>
      </c>
      <c r="AH187" s="322">
        <f t="shared" si="1145"/>
        <v>0.38401996842584796</v>
      </c>
      <c r="AI187" s="156">
        <v>2798.6369999999615</v>
      </c>
      <c r="AJ187" s="157">
        <v>1220.1350000000014</v>
      </c>
      <c r="AK187" s="157">
        <v>609.16699999999844</v>
      </c>
      <c r="AL187" s="322">
        <f t="shared" si="1146"/>
        <v>0.21766559936140586</v>
      </c>
      <c r="AM187" s="156">
        <v>0</v>
      </c>
      <c r="AN187" s="157">
        <v>0</v>
      </c>
      <c r="AO187" s="157">
        <v>0</v>
      </c>
      <c r="AP187" s="322">
        <f t="shared" si="1147"/>
        <v>0</v>
      </c>
      <c r="AQ187" s="156">
        <v>1696</v>
      </c>
      <c r="AR187" s="157">
        <v>1696</v>
      </c>
      <c r="AS187" s="157">
        <v>0</v>
      </c>
      <c r="AT187" s="322">
        <f t="shared" si="1148"/>
        <v>0</v>
      </c>
      <c r="AU187" s="156">
        <v>37073</v>
      </c>
      <c r="AV187" s="157">
        <v>37073</v>
      </c>
      <c r="AW187" s="157">
        <v>0</v>
      </c>
      <c r="AX187" s="322">
        <f t="shared" si="1149"/>
        <v>0</v>
      </c>
      <c r="AY187" s="325">
        <f t="shared" si="1283"/>
        <v>423544.66700000112</v>
      </c>
      <c r="AZ187" s="160">
        <f t="shared" si="1284"/>
        <v>271392.74800000014</v>
      </c>
      <c r="BA187" s="160">
        <f t="shared" si="1285"/>
        <v>147295.97399999961</v>
      </c>
      <c r="BB187" s="322">
        <f t="shared" si="1153"/>
        <v>0.34776963441260667</v>
      </c>
      <c r="BE187" s="448"/>
      <c r="BF187" s="131" t="s">
        <v>27</v>
      </c>
      <c r="BG187" s="326">
        <f t="shared" si="1286"/>
        <v>1836773.4729999914</v>
      </c>
      <c r="BH187" s="327">
        <f t="shared" si="1287"/>
        <v>1519533.5239999737</v>
      </c>
      <c r="BI187" s="327">
        <f t="shared" si="1288"/>
        <v>305316.14299999748</v>
      </c>
      <c r="BJ187" s="322">
        <f t="shared" si="1157"/>
        <v>0.16622416835176002</v>
      </c>
      <c r="BK187" s="326">
        <f t="shared" si="1289"/>
        <v>20604.230000000869</v>
      </c>
      <c r="BL187" s="327">
        <f t="shared" si="1290"/>
        <v>17406.635000000577</v>
      </c>
      <c r="BM187" s="327">
        <f t="shared" si="1291"/>
        <v>2131.4759999999897</v>
      </c>
      <c r="BN187" s="322">
        <f t="shared" si="1161"/>
        <v>0.10344846664980442</v>
      </c>
      <c r="BO187" s="326">
        <f t="shared" si="1292"/>
        <v>21501.462500000001</v>
      </c>
      <c r="BP187" s="327">
        <f t="shared" si="1293"/>
        <v>19990.681</v>
      </c>
      <c r="BQ187" s="327">
        <f t="shared" si="1294"/>
        <v>1682.2439999999999</v>
      </c>
      <c r="BR187" s="322">
        <f t="shared" si="1165"/>
        <v>7.823858493346672E-2</v>
      </c>
      <c r="BS187" s="326">
        <f t="shared" si="1295"/>
        <v>94081.970740000004</v>
      </c>
      <c r="BT187" s="327">
        <f t="shared" si="1296"/>
        <v>94081.970740000004</v>
      </c>
      <c r="BU187" s="327">
        <f t="shared" si="1297"/>
        <v>0</v>
      </c>
      <c r="BV187" s="322">
        <f t="shared" si="1169"/>
        <v>0</v>
      </c>
      <c r="BW187" s="326">
        <f t="shared" si="1298"/>
        <v>87214.356020000007</v>
      </c>
      <c r="BX187" s="327">
        <f t="shared" si="1299"/>
        <v>87214.356020000007</v>
      </c>
      <c r="BY187" s="327">
        <f t="shared" si="1300"/>
        <v>0</v>
      </c>
      <c r="BZ187" s="322">
        <f t="shared" si="1173"/>
        <v>0</v>
      </c>
      <c r="CA187" s="325">
        <f t="shared" si="1301"/>
        <v>2060175.4922599923</v>
      </c>
      <c r="CB187" s="160">
        <f t="shared" si="1302"/>
        <v>1738227.1667599743</v>
      </c>
      <c r="CC187" s="160">
        <f t="shared" si="1303"/>
        <v>309129.86299999745</v>
      </c>
      <c r="CD187" s="322">
        <f t="shared" si="1177"/>
        <v>0.1500502574471872</v>
      </c>
    </row>
    <row r="188" spans="1:82">
      <c r="A188" s="448"/>
      <c r="B188" s="132" t="s">
        <v>28</v>
      </c>
      <c r="C188" s="328">
        <f t="shared" ref="C188:E188" si="1304">IF(COUNT(C185:C187)=0,"",SUM(C185:C187))</f>
        <v>3552789.8289999841</v>
      </c>
      <c r="D188" s="167">
        <f t="shared" si="1304"/>
        <v>3164762.6049999874</v>
      </c>
      <c r="E188" s="167">
        <f t="shared" si="1304"/>
        <v>368984.49199999729</v>
      </c>
      <c r="F188" s="329">
        <f t="shared" si="1136"/>
        <v>0.10385767516787128</v>
      </c>
      <c r="G188" s="328">
        <f t="shared" ref="G188:I188" si="1305">IF(COUNT(G185:G187)=0,"",SUM(G185:G187))</f>
        <v>96402.919999993974</v>
      </c>
      <c r="H188" s="167">
        <f t="shared" si="1305"/>
        <v>91885.695999993739</v>
      </c>
      <c r="I188" s="167">
        <f t="shared" si="1305"/>
        <v>4233.375999999982</v>
      </c>
      <c r="J188" s="329">
        <f t="shared" si="1137"/>
        <v>4.3913358641006379E-2</v>
      </c>
      <c r="K188" s="328">
        <f t="shared" ref="K188:M188" si="1306">IF(COUNT(K185:K187)=0,"",SUM(K185:K187))</f>
        <v>72831.793000000005</v>
      </c>
      <c r="L188" s="167">
        <f t="shared" si="1306"/>
        <v>70377.917499999996</v>
      </c>
      <c r="M188" s="167">
        <f t="shared" si="1306"/>
        <v>2809.89</v>
      </c>
      <c r="N188" s="329">
        <f t="shared" si="1138"/>
        <v>3.8580541330350056E-2</v>
      </c>
      <c r="O188" s="328">
        <f t="shared" ref="O188:Q188" si="1307">IF(COUNT(O185:O187)=0,"",SUM(O185:O187))</f>
        <v>192014.43547524977</v>
      </c>
      <c r="P188" s="167">
        <f t="shared" si="1307"/>
        <v>192014.43547524977</v>
      </c>
      <c r="Q188" s="167">
        <f t="shared" si="1307"/>
        <v>0</v>
      </c>
      <c r="R188" s="329">
        <f t="shared" si="1139"/>
        <v>0</v>
      </c>
      <c r="S188" s="328">
        <f t="shared" ref="S188:U188" si="1308">IF(COUNT(S185:S187)=0,"",SUM(S185:S187))</f>
        <v>161735.55745374999</v>
      </c>
      <c r="T188" s="167">
        <f t="shared" si="1308"/>
        <v>161735.55745374999</v>
      </c>
      <c r="U188" s="167">
        <f t="shared" si="1308"/>
        <v>0</v>
      </c>
      <c r="V188" s="329">
        <f t="shared" si="1140"/>
        <v>0</v>
      </c>
      <c r="W188" s="330">
        <f t="shared" ref="W188:Y188" si="1309">IF(COUNT(W185:W187)=0,"",SUM(W185:W187))</f>
        <v>4075774.5349289775</v>
      </c>
      <c r="X188" s="166">
        <f t="shared" si="1309"/>
        <v>3680776.2114289813</v>
      </c>
      <c r="Y188" s="166">
        <f t="shared" si="1309"/>
        <v>376027.75799999724</v>
      </c>
      <c r="Z188" s="329">
        <f t="shared" si="1144"/>
        <v>9.2259214727771918E-2</v>
      </c>
      <c r="AC188" s="448"/>
      <c r="AD188" s="132" t="s">
        <v>28</v>
      </c>
      <c r="AE188" s="328">
        <f t="shared" ref="AE188:AG188" si="1310">IF(COUNT(AE185:AE187)=0,"",SUM(AE185:AE187))</f>
        <v>881605.46399998572</v>
      </c>
      <c r="AF188" s="167">
        <f t="shared" si="1310"/>
        <v>622853.58599998977</v>
      </c>
      <c r="AG188" s="167">
        <f t="shared" si="1310"/>
        <v>250281.62700000012</v>
      </c>
      <c r="AH188" s="329">
        <f t="shared" si="1145"/>
        <v>0.28389300794987382</v>
      </c>
      <c r="AI188" s="328">
        <f t="shared" ref="AI188:AK188" si="1311">IF(COUNT(AI185:AI187)=0,"",SUM(AI185:AI187))</f>
        <v>14646.70400000002</v>
      </c>
      <c r="AJ188" s="167">
        <f t="shared" si="1311"/>
        <v>10513.757000000023</v>
      </c>
      <c r="AK188" s="167">
        <f t="shared" si="1311"/>
        <v>1896.2989999999963</v>
      </c>
      <c r="AL188" s="329">
        <f t="shared" si="1146"/>
        <v>0.12946933316874526</v>
      </c>
      <c r="AM188" s="328">
        <f t="shared" ref="AM188:AO188" si="1312">IF(COUNT(AM185:AM187)=0,"",SUM(AM185:AM187))</f>
        <v>0</v>
      </c>
      <c r="AN188" s="167">
        <f t="shared" si="1312"/>
        <v>0</v>
      </c>
      <c r="AO188" s="167">
        <f t="shared" si="1312"/>
        <v>0</v>
      </c>
      <c r="AP188" s="329">
        <f t="shared" si="1147"/>
        <v>0</v>
      </c>
      <c r="AQ188" s="328">
        <f t="shared" ref="AQ188:AS188" si="1313">IF(COUNT(AQ185:AQ187)=0,"",SUM(AQ185:AQ187))</f>
        <v>4214</v>
      </c>
      <c r="AR188" s="167">
        <f t="shared" si="1313"/>
        <v>4214</v>
      </c>
      <c r="AS188" s="167">
        <f t="shared" si="1313"/>
        <v>0</v>
      </c>
      <c r="AT188" s="329">
        <f t="shared" si="1148"/>
        <v>0</v>
      </c>
      <c r="AU188" s="328">
        <f t="shared" ref="AU188:AW188" si="1314">IF(COUNT(AU185:AU187)=0,"",SUM(AU185:AU187))</f>
        <v>108813</v>
      </c>
      <c r="AV188" s="167">
        <f t="shared" si="1314"/>
        <v>108813</v>
      </c>
      <c r="AW188" s="167">
        <f t="shared" si="1314"/>
        <v>0</v>
      </c>
      <c r="AX188" s="329">
        <f t="shared" si="1149"/>
        <v>0</v>
      </c>
      <c r="AY188" s="330">
        <f t="shared" ref="AY188:BA188" si="1315">IF(COUNT(AY185:AY187)=0,"",SUM(AY185:AY187))</f>
        <v>1009279.1679999856</v>
      </c>
      <c r="AZ188" s="166">
        <f t="shared" si="1315"/>
        <v>746394.34299998975</v>
      </c>
      <c r="BA188" s="166">
        <f t="shared" si="1315"/>
        <v>252177.92600000012</v>
      </c>
      <c r="BB188" s="329">
        <f t="shared" si="1153"/>
        <v>0.24985943829567253</v>
      </c>
      <c r="BE188" s="448"/>
      <c r="BF188" s="132" t="s">
        <v>28</v>
      </c>
      <c r="BG188" s="328">
        <f t="shared" ref="BG188:BI188" si="1316">IF(COUNT(BG185:BG187)=0,"",SUM(BG185:BG187))</f>
        <v>4434395.2929999698</v>
      </c>
      <c r="BH188" s="167">
        <f t="shared" si="1316"/>
        <v>3787616.1909999773</v>
      </c>
      <c r="BI188" s="167">
        <f t="shared" si="1316"/>
        <v>619266.11899999739</v>
      </c>
      <c r="BJ188" s="329">
        <f t="shared" si="1157"/>
        <v>0.13965063511084724</v>
      </c>
      <c r="BK188" s="328">
        <f t="shared" ref="BK188:BM188" si="1317">IF(COUNT(BK185:BK187)=0,"",SUM(BK185:BK187))</f>
        <v>111049.62399999399</v>
      </c>
      <c r="BL188" s="167">
        <f t="shared" si="1317"/>
        <v>102399.45299999377</v>
      </c>
      <c r="BM188" s="167">
        <f t="shared" si="1317"/>
        <v>6129.6749999999793</v>
      </c>
      <c r="BN188" s="329">
        <f t="shared" si="1161"/>
        <v>5.519762048001451E-2</v>
      </c>
      <c r="BO188" s="328">
        <f t="shared" ref="BO188:BQ188" si="1318">IF(COUNT(BO185:BO187)=0,"",SUM(BO185:BO187))</f>
        <v>72831.793000000005</v>
      </c>
      <c r="BP188" s="167">
        <f t="shared" si="1318"/>
        <v>70377.917499999996</v>
      </c>
      <c r="BQ188" s="167">
        <f t="shared" si="1318"/>
        <v>2809.89</v>
      </c>
      <c r="BR188" s="329">
        <f t="shared" si="1165"/>
        <v>3.8580541330350056E-2</v>
      </c>
      <c r="BS188" s="328">
        <f t="shared" ref="BS188:BU188" si="1319">IF(COUNT(BS185:BS187)=0,"",SUM(BS185:BS187))</f>
        <v>196228.43547524977</v>
      </c>
      <c r="BT188" s="167">
        <f t="shared" si="1319"/>
        <v>196228.43547524977</v>
      </c>
      <c r="BU188" s="167">
        <f t="shared" si="1319"/>
        <v>0</v>
      </c>
      <c r="BV188" s="329">
        <f t="shared" si="1169"/>
        <v>0</v>
      </c>
      <c r="BW188" s="328">
        <f t="shared" ref="BW188:BY188" si="1320">IF(COUNT(BW185:BW187)=0,"",SUM(BW185:BW187))</f>
        <v>270548.55745374999</v>
      </c>
      <c r="BX188" s="167">
        <f t="shared" si="1320"/>
        <v>270548.55745374999</v>
      </c>
      <c r="BY188" s="167">
        <f t="shared" si="1320"/>
        <v>0</v>
      </c>
      <c r="BZ188" s="329">
        <f t="shared" si="1173"/>
        <v>0</v>
      </c>
      <c r="CA188" s="330">
        <f t="shared" ref="CA188:CC188" si="1321">IF(COUNT(CA185:CA187)=0,"",SUM(CA185:CA187))</f>
        <v>5085053.702928964</v>
      </c>
      <c r="CB188" s="166">
        <f t="shared" si="1321"/>
        <v>4427170.5544289704</v>
      </c>
      <c r="CC188" s="166">
        <f t="shared" si="1321"/>
        <v>628205.68399999733</v>
      </c>
      <c r="CD188" s="329">
        <f t="shared" si="1177"/>
        <v>0.12353963609826857</v>
      </c>
    </row>
    <row r="189" spans="1:82" ht="14.5" thickBot="1">
      <c r="A189" s="449"/>
      <c r="B189" s="133" t="s">
        <v>55</v>
      </c>
      <c r="C189" s="337">
        <f t="shared" ref="C189:E189" si="1322">SUM(C188,C184,C180,C176)</f>
        <v>12478079.579000065</v>
      </c>
      <c r="D189" s="180">
        <f t="shared" si="1322"/>
        <v>11145075.364999987</v>
      </c>
      <c r="E189" s="180">
        <f t="shared" si="1322"/>
        <v>1266239.1669999897</v>
      </c>
      <c r="F189" s="338">
        <f t="shared" si="1136"/>
        <v>0.10147708699750577</v>
      </c>
      <c r="G189" s="337">
        <f t="shared" ref="G189:I189" si="1323">SUM(G188,G184,G180,G176)</f>
        <v>737680.54699999315</v>
      </c>
      <c r="H189" s="180">
        <f t="shared" si="1323"/>
        <v>694325.61199999542</v>
      </c>
      <c r="I189" s="180">
        <f t="shared" si="1323"/>
        <v>39401.457000000104</v>
      </c>
      <c r="J189" s="338">
        <f t="shared" si="1137"/>
        <v>5.3412628488359024E-2</v>
      </c>
      <c r="K189" s="337">
        <f t="shared" ref="K189:M189" si="1324">SUM(K188,K184,K180,K176)</f>
        <v>298770.21100000001</v>
      </c>
      <c r="L189" s="180">
        <f t="shared" si="1324"/>
        <v>290586.39</v>
      </c>
      <c r="M189" s="180">
        <f t="shared" si="1324"/>
        <v>8758.1810000000005</v>
      </c>
      <c r="N189" s="338">
        <f t="shared" si="1138"/>
        <v>2.9314103874967641E-2</v>
      </c>
      <c r="O189" s="337">
        <f t="shared" ref="O189:Q189" si="1325">SUM(O188,O184,O180,O176)</f>
        <v>758325.50852274941</v>
      </c>
      <c r="P189" s="180">
        <f t="shared" si="1325"/>
        <v>758325.50852274941</v>
      </c>
      <c r="Q189" s="180">
        <f t="shared" si="1325"/>
        <v>0</v>
      </c>
      <c r="R189" s="338">
        <f t="shared" si="1139"/>
        <v>0</v>
      </c>
      <c r="S189" s="337">
        <f t="shared" ref="S189:U189" si="1326">SUM(S188,S184,S180,S176)</f>
        <v>605564.02062499977</v>
      </c>
      <c r="T189" s="180">
        <f t="shared" si="1326"/>
        <v>605564.02062499977</v>
      </c>
      <c r="U189" s="180">
        <f t="shared" si="1326"/>
        <v>0</v>
      </c>
      <c r="V189" s="338">
        <f t="shared" si="1140"/>
        <v>0</v>
      </c>
      <c r="W189" s="337">
        <f t="shared" ref="W189:Y189" si="1327">SUM(W188,W184,W180,W176)</f>
        <v>14878419.866147805</v>
      </c>
      <c r="X189" s="180">
        <f t="shared" si="1327"/>
        <v>13493876.896147734</v>
      </c>
      <c r="Y189" s="180">
        <f t="shared" si="1327"/>
        <v>1314398.8049999897</v>
      </c>
      <c r="Z189" s="338">
        <f t="shared" si="1144"/>
        <v>8.8342634286761978E-2</v>
      </c>
      <c r="AC189" s="449"/>
      <c r="AD189" s="133" t="s">
        <v>55</v>
      </c>
      <c r="AE189" s="337">
        <f t="shared" ref="AE189:AG189" si="1328">SUM(AE188,AE184,AE180,AE176)</f>
        <v>3091750.2729999581</v>
      </c>
      <c r="AF189" s="180">
        <f t="shared" si="1328"/>
        <v>2143118.5799999745</v>
      </c>
      <c r="AG189" s="180">
        <f t="shared" si="1328"/>
        <v>915175.56799999624</v>
      </c>
      <c r="AH189" s="338">
        <f t="shared" si="1145"/>
        <v>0.29600565608165746</v>
      </c>
      <c r="AI189" s="337">
        <f t="shared" ref="AI189:AK189" si="1329">SUM(AI188,AI184,AI180,AI176)</f>
        <v>130710.96100000053</v>
      </c>
      <c r="AJ189" s="180">
        <f t="shared" si="1329"/>
        <v>103524.57600000009</v>
      </c>
      <c r="AK189" s="180">
        <f t="shared" si="1329"/>
        <v>22103.775999999994</v>
      </c>
      <c r="AL189" s="338">
        <f t="shared" si="1146"/>
        <v>0.16910422684444884</v>
      </c>
      <c r="AM189" s="337">
        <f t="shared" ref="AM189:AO189" si="1330">SUM(AM188,AM184,AM180,AM176)</f>
        <v>0</v>
      </c>
      <c r="AN189" s="180">
        <f t="shared" si="1330"/>
        <v>0</v>
      </c>
      <c r="AO189" s="180">
        <f t="shared" si="1330"/>
        <v>0</v>
      </c>
      <c r="AP189" s="338">
        <f t="shared" si="1147"/>
        <v>0</v>
      </c>
      <c r="AQ189" s="337">
        <f t="shared" ref="AQ189:AS189" si="1331">SUM(AQ188,AQ184,AQ180,AQ176)</f>
        <v>14428</v>
      </c>
      <c r="AR189" s="180">
        <f t="shared" si="1331"/>
        <v>14428</v>
      </c>
      <c r="AS189" s="180">
        <f t="shared" si="1331"/>
        <v>0</v>
      </c>
      <c r="AT189" s="338">
        <f t="shared" si="1148"/>
        <v>0</v>
      </c>
      <c r="AU189" s="337">
        <f t="shared" ref="AU189:AW189" si="1332">SUM(AU188,AU184,AU180,AU176)</f>
        <v>431702</v>
      </c>
      <c r="AV189" s="180">
        <f t="shared" si="1332"/>
        <v>431702</v>
      </c>
      <c r="AW189" s="180">
        <f t="shared" si="1332"/>
        <v>0</v>
      </c>
      <c r="AX189" s="338">
        <f t="shared" si="1149"/>
        <v>0</v>
      </c>
      <c r="AY189" s="337">
        <f t="shared" ref="AY189:BA189" si="1333">SUM(AY188,AY184,AY180,AY176)</f>
        <v>3668591.2339999587</v>
      </c>
      <c r="AZ189" s="180">
        <f t="shared" si="1333"/>
        <v>2692773.1559999743</v>
      </c>
      <c r="BA189" s="180">
        <f t="shared" si="1333"/>
        <v>937279.34399999632</v>
      </c>
      <c r="BB189" s="338">
        <f t="shared" si="1153"/>
        <v>0.25548753846256583</v>
      </c>
      <c r="BE189" s="449"/>
      <c r="BF189" s="133" t="s">
        <v>55</v>
      </c>
      <c r="BG189" s="337">
        <f t="shared" ref="BG189:BI189" si="1334">SUM(BG188,BG184,BG180,BG176)</f>
        <v>15569829.852000022</v>
      </c>
      <c r="BH189" s="180">
        <f t="shared" si="1334"/>
        <v>13288193.944999963</v>
      </c>
      <c r="BI189" s="180">
        <f t="shared" si="1334"/>
        <v>2181414.7349999859</v>
      </c>
      <c r="BJ189" s="338">
        <f t="shared" si="1157"/>
        <v>0.14010523915389944</v>
      </c>
      <c r="BK189" s="337">
        <f t="shared" ref="BK189:BM189" si="1335">SUM(BK188,BK184,BK180,BK176)</f>
        <v>868391.50799999374</v>
      </c>
      <c r="BL189" s="180">
        <f t="shared" si="1335"/>
        <v>797850.18799999554</v>
      </c>
      <c r="BM189" s="180">
        <f t="shared" si="1335"/>
        <v>61505.233000000102</v>
      </c>
      <c r="BN189" s="338">
        <f t="shared" si="1161"/>
        <v>7.0826617295756122E-2</v>
      </c>
      <c r="BO189" s="337">
        <f t="shared" ref="BO189:BQ189" si="1336">SUM(BO188,BO184,BO180,BO176)</f>
        <v>298770.21100000001</v>
      </c>
      <c r="BP189" s="180">
        <f t="shared" si="1336"/>
        <v>290586.39</v>
      </c>
      <c r="BQ189" s="180">
        <f t="shared" si="1336"/>
        <v>8758.1810000000005</v>
      </c>
      <c r="BR189" s="338">
        <f t="shared" si="1165"/>
        <v>2.9314103874967641E-2</v>
      </c>
      <c r="BS189" s="337">
        <f t="shared" ref="BS189:BU189" si="1337">SUM(BS188,BS184,BS180,BS176)</f>
        <v>772753.50852274941</v>
      </c>
      <c r="BT189" s="180">
        <f t="shared" si="1337"/>
        <v>772753.50852274941</v>
      </c>
      <c r="BU189" s="180">
        <f t="shared" si="1337"/>
        <v>0</v>
      </c>
      <c r="BV189" s="338">
        <f t="shared" si="1169"/>
        <v>0</v>
      </c>
      <c r="BW189" s="337">
        <f t="shared" ref="BW189:BY189" si="1338">SUM(BW188,BW184,BW180,BW176)</f>
        <v>1037266.0206249997</v>
      </c>
      <c r="BX189" s="180">
        <f t="shared" si="1338"/>
        <v>1037266.0206249997</v>
      </c>
      <c r="BY189" s="180">
        <f t="shared" si="1338"/>
        <v>0</v>
      </c>
      <c r="BZ189" s="338">
        <f t="shared" si="1173"/>
        <v>0</v>
      </c>
      <c r="CA189" s="337">
        <f t="shared" ref="CA189:CC189" si="1339">SUM(CA188,CA184,CA180,CA176)</f>
        <v>18547011.100147769</v>
      </c>
      <c r="CB189" s="180">
        <f t="shared" si="1339"/>
        <v>16186650.052147705</v>
      </c>
      <c r="CC189" s="180">
        <f t="shared" si="1339"/>
        <v>2251678.1489999858</v>
      </c>
      <c r="CD189" s="338">
        <f t="shared" si="1177"/>
        <v>0.121403828187823</v>
      </c>
    </row>
    <row r="190" spans="1:82">
      <c r="A190" t="s">
        <v>435</v>
      </c>
    </row>
    <row r="191" spans="1:82">
      <c r="A191" s="339" t="s">
        <v>400</v>
      </c>
    </row>
    <row r="192" spans="1:82" ht="14.5" thickBot="1"/>
    <row r="193" spans="1:82" ht="19" thickBot="1">
      <c r="A193" s="476" t="s">
        <v>392</v>
      </c>
      <c r="B193" s="477"/>
      <c r="C193" s="473" t="s">
        <v>0</v>
      </c>
      <c r="D193" s="474"/>
      <c r="E193" s="474"/>
      <c r="F193" s="475"/>
      <c r="G193" s="473" t="s">
        <v>9</v>
      </c>
      <c r="H193" s="474"/>
      <c r="I193" s="474"/>
      <c r="J193" s="475"/>
      <c r="K193" s="473" t="s">
        <v>393</v>
      </c>
      <c r="L193" s="474"/>
      <c r="M193" s="474"/>
      <c r="N193" s="475"/>
      <c r="O193" s="473" t="s">
        <v>375</v>
      </c>
      <c r="P193" s="474"/>
      <c r="Q193" s="474"/>
      <c r="R193" s="475"/>
      <c r="S193" s="473" t="s">
        <v>377</v>
      </c>
      <c r="T193" s="474"/>
      <c r="U193" s="474"/>
      <c r="V193" s="475"/>
      <c r="W193" s="473" t="s">
        <v>376</v>
      </c>
      <c r="X193" s="474"/>
      <c r="Y193" s="474"/>
      <c r="Z193" s="475"/>
      <c r="AC193" s="476" t="s">
        <v>394</v>
      </c>
      <c r="AD193" s="477"/>
      <c r="AE193" s="473" t="s">
        <v>0</v>
      </c>
      <c r="AF193" s="474"/>
      <c r="AG193" s="474"/>
      <c r="AH193" s="475"/>
      <c r="AI193" s="473" t="s">
        <v>9</v>
      </c>
      <c r="AJ193" s="474"/>
      <c r="AK193" s="474"/>
      <c r="AL193" s="475"/>
      <c r="AM193" s="473" t="s">
        <v>393</v>
      </c>
      <c r="AN193" s="474"/>
      <c r="AO193" s="474"/>
      <c r="AP193" s="475"/>
      <c r="AQ193" s="473" t="s">
        <v>375</v>
      </c>
      <c r="AR193" s="474"/>
      <c r="AS193" s="474"/>
      <c r="AT193" s="475"/>
      <c r="AU193" s="473" t="s">
        <v>377</v>
      </c>
      <c r="AV193" s="474"/>
      <c r="AW193" s="474"/>
      <c r="AX193" s="475"/>
      <c r="AY193" s="473" t="s">
        <v>376</v>
      </c>
      <c r="AZ193" s="474"/>
      <c r="BA193" s="474"/>
      <c r="BB193" s="475"/>
      <c r="BE193" s="476" t="s">
        <v>395</v>
      </c>
      <c r="BF193" s="477"/>
      <c r="BG193" s="473" t="s">
        <v>0</v>
      </c>
      <c r="BH193" s="474"/>
      <c r="BI193" s="474"/>
      <c r="BJ193" s="475"/>
      <c r="BK193" s="473" t="s">
        <v>9</v>
      </c>
      <c r="BL193" s="474"/>
      <c r="BM193" s="474"/>
      <c r="BN193" s="475"/>
      <c r="BO193" s="473" t="s">
        <v>393</v>
      </c>
      <c r="BP193" s="474"/>
      <c r="BQ193" s="474"/>
      <c r="BR193" s="475"/>
      <c r="BS193" s="473" t="s">
        <v>375</v>
      </c>
      <c r="BT193" s="474"/>
      <c r="BU193" s="474"/>
      <c r="BV193" s="475"/>
      <c r="BW193" s="473" t="s">
        <v>377</v>
      </c>
      <c r="BX193" s="474"/>
      <c r="BY193" s="474"/>
      <c r="BZ193" s="475"/>
      <c r="CA193" s="473" t="s">
        <v>376</v>
      </c>
      <c r="CB193" s="474"/>
      <c r="CC193" s="474"/>
      <c r="CD193" s="475"/>
    </row>
    <row r="194" spans="1:82" ht="75.5" thickBot="1">
      <c r="A194" s="478"/>
      <c r="B194" s="479"/>
      <c r="C194" s="307" t="s">
        <v>52</v>
      </c>
      <c r="D194" s="308" t="s">
        <v>53</v>
      </c>
      <c r="E194" s="308" t="s">
        <v>51</v>
      </c>
      <c r="F194" s="309" t="s">
        <v>51</v>
      </c>
      <c r="G194" s="307" t="s">
        <v>52</v>
      </c>
      <c r="H194" s="308" t="s">
        <v>53</v>
      </c>
      <c r="I194" s="308" t="s">
        <v>51</v>
      </c>
      <c r="J194" s="309" t="s">
        <v>51</v>
      </c>
      <c r="K194" s="307" t="s">
        <v>52</v>
      </c>
      <c r="L194" s="308" t="s">
        <v>53</v>
      </c>
      <c r="M194" s="308" t="s">
        <v>51</v>
      </c>
      <c r="N194" s="309" t="s">
        <v>51</v>
      </c>
      <c r="O194" s="307" t="s">
        <v>52</v>
      </c>
      <c r="P194" s="308" t="s">
        <v>53</v>
      </c>
      <c r="Q194" s="308" t="s">
        <v>51</v>
      </c>
      <c r="R194" s="309" t="s">
        <v>51</v>
      </c>
      <c r="S194" s="307" t="s">
        <v>52</v>
      </c>
      <c r="T194" s="308" t="s">
        <v>53</v>
      </c>
      <c r="U194" s="308" t="s">
        <v>51</v>
      </c>
      <c r="V194" s="309" t="s">
        <v>51</v>
      </c>
      <c r="W194" s="307" t="s">
        <v>52</v>
      </c>
      <c r="X194" s="308" t="s">
        <v>53</v>
      </c>
      <c r="Y194" s="308" t="s">
        <v>51</v>
      </c>
      <c r="Z194" s="309" t="s">
        <v>51</v>
      </c>
      <c r="AC194" s="478"/>
      <c r="AD194" s="479"/>
      <c r="AE194" s="307" t="s">
        <v>52</v>
      </c>
      <c r="AF194" s="308" t="s">
        <v>53</v>
      </c>
      <c r="AG194" s="308" t="s">
        <v>51</v>
      </c>
      <c r="AH194" s="309" t="s">
        <v>51</v>
      </c>
      <c r="AI194" s="307" t="s">
        <v>52</v>
      </c>
      <c r="AJ194" s="308" t="s">
        <v>53</v>
      </c>
      <c r="AK194" s="308" t="s">
        <v>51</v>
      </c>
      <c r="AL194" s="309" t="s">
        <v>51</v>
      </c>
      <c r="AM194" s="307" t="s">
        <v>52</v>
      </c>
      <c r="AN194" s="308" t="s">
        <v>53</v>
      </c>
      <c r="AO194" s="308" t="s">
        <v>51</v>
      </c>
      <c r="AP194" s="309" t="s">
        <v>51</v>
      </c>
      <c r="AQ194" s="307" t="s">
        <v>52</v>
      </c>
      <c r="AR194" s="308" t="s">
        <v>53</v>
      </c>
      <c r="AS194" s="308" t="s">
        <v>51</v>
      </c>
      <c r="AT194" s="309" t="s">
        <v>51</v>
      </c>
      <c r="AU194" s="307" t="s">
        <v>52</v>
      </c>
      <c r="AV194" s="308" t="s">
        <v>53</v>
      </c>
      <c r="AW194" s="308" t="s">
        <v>51</v>
      </c>
      <c r="AX194" s="309" t="s">
        <v>51</v>
      </c>
      <c r="AY194" s="307" t="s">
        <v>52</v>
      </c>
      <c r="AZ194" s="308" t="s">
        <v>53</v>
      </c>
      <c r="BA194" s="308" t="s">
        <v>51</v>
      </c>
      <c r="BB194" s="309" t="s">
        <v>51</v>
      </c>
      <c r="BE194" s="478"/>
      <c r="BF194" s="479"/>
      <c r="BG194" s="307" t="s">
        <v>52</v>
      </c>
      <c r="BH194" s="308" t="s">
        <v>53</v>
      </c>
      <c r="BI194" s="308" t="s">
        <v>51</v>
      </c>
      <c r="BJ194" s="309" t="s">
        <v>51</v>
      </c>
      <c r="BK194" s="307" t="s">
        <v>52</v>
      </c>
      <c r="BL194" s="308" t="s">
        <v>53</v>
      </c>
      <c r="BM194" s="308" t="s">
        <v>51</v>
      </c>
      <c r="BN194" s="309" t="s">
        <v>51</v>
      </c>
      <c r="BO194" s="307" t="s">
        <v>52</v>
      </c>
      <c r="BP194" s="308" t="s">
        <v>53</v>
      </c>
      <c r="BQ194" s="308" t="s">
        <v>51</v>
      </c>
      <c r="BR194" s="309" t="s">
        <v>51</v>
      </c>
      <c r="BS194" s="307" t="s">
        <v>52</v>
      </c>
      <c r="BT194" s="308" t="s">
        <v>53</v>
      </c>
      <c r="BU194" s="308" t="s">
        <v>51</v>
      </c>
      <c r="BV194" s="309" t="s">
        <v>51</v>
      </c>
      <c r="BW194" s="307" t="s">
        <v>52</v>
      </c>
      <c r="BX194" s="308" t="s">
        <v>53</v>
      </c>
      <c r="BY194" s="308" t="s">
        <v>51</v>
      </c>
      <c r="BZ194" s="309" t="s">
        <v>51</v>
      </c>
      <c r="CA194" s="307" t="s">
        <v>52</v>
      </c>
      <c r="CB194" s="308" t="s">
        <v>53</v>
      </c>
      <c r="CC194" s="308" t="s">
        <v>51</v>
      </c>
      <c r="CD194" s="309" t="s">
        <v>51</v>
      </c>
    </row>
    <row r="195" spans="1:82">
      <c r="A195" s="447">
        <v>2025</v>
      </c>
      <c r="B195" s="134" t="s">
        <v>13</v>
      </c>
      <c r="C195" s="142">
        <v>1134273.941000052</v>
      </c>
      <c r="D195" s="143">
        <v>1077207.7280000548</v>
      </c>
      <c r="E195" s="143">
        <v>51833.29899999941</v>
      </c>
      <c r="F195" s="310">
        <f t="shared" ref="F195:F211" si="1340">IF(AND(ISNUMBER(C195),ISNUMBER(E195)), IF(C195=0, 0, E195/C195), "")</f>
        <v>4.5697337412424106E-2</v>
      </c>
      <c r="G195" s="142">
        <v>30251.703000001497</v>
      </c>
      <c r="H195" s="143">
        <v>29140.521000001329</v>
      </c>
      <c r="I195" s="143">
        <v>1061.1079999999972</v>
      </c>
      <c r="J195" s="310">
        <f t="shared" ref="J195:J211" si="1341">IF(AND(ISNUMBER(G195),ISNUMBER(I195)), IF(G195=0, 0, I195/G195), "")</f>
        <v>3.5075975722753353E-2</v>
      </c>
      <c r="K195" s="142">
        <v>27915.5625</v>
      </c>
      <c r="L195" s="143">
        <v>26832.048999999999</v>
      </c>
      <c r="M195" s="143">
        <v>936.49699999999996</v>
      </c>
      <c r="N195" s="310">
        <f t="shared" ref="N195:N211" si="1342">IF(AND(ISNUMBER(K195),ISNUMBER(M195)), IF(K195=0, 0, M195/K195), "")</f>
        <v>3.3547488072289425E-2</v>
      </c>
      <c r="O195" s="142">
        <v>87299.673865249584</v>
      </c>
      <c r="P195" s="143">
        <v>87299.673865249584</v>
      </c>
      <c r="Q195" s="143">
        <v>0</v>
      </c>
      <c r="R195" s="310">
        <f t="shared" ref="R195:R211" si="1343">IF(AND(ISNUMBER(O195),ISNUMBER(Q195)), IF(O195=0, 0, Q195/O195), "")</f>
        <v>0</v>
      </c>
      <c r="S195" s="142">
        <v>67667.630564749983</v>
      </c>
      <c r="T195" s="143">
        <v>67667.630564749983</v>
      </c>
      <c r="U195" s="143">
        <v>0</v>
      </c>
      <c r="V195" s="310">
        <f t="shared" ref="V195:V211" si="1344">IF(AND(ISNUMBER(S195),ISNUMBER(U195)), IF(S195=0, 0, U195/S195), "")</f>
        <v>0</v>
      </c>
      <c r="W195" s="313">
        <f t="shared" ref="W195:W197" si="1345">IF(COUNT(C195,G195,K195,O195,S195)&lt;5,"",SUM(C195,G195,K195,O195,S195))</f>
        <v>1347408.5109300532</v>
      </c>
      <c r="X195" s="146">
        <f t="shared" ref="X195:X197" si="1346">IF(COUNT(D195,H195,L195,P195,T195)&lt;5,"",SUM(D195,H195,L195,P195,T195))</f>
        <v>1288147.6024300558</v>
      </c>
      <c r="Y195" s="146">
        <f t="shared" ref="Y195:Y197" si="1347">IF(COUNT(E195,I195,M195,Q195,U195)&lt;5,"",SUM(E195,I195,M195,Q195,U195))</f>
        <v>53830.903999999413</v>
      </c>
      <c r="Z195" s="310">
        <f t="shared" ref="Z195:Z211" si="1348">IF(AND(ISNUMBER(W195),ISNUMBER(Y195)), IF(W195=0, 0, Y195/W195), "")</f>
        <v>3.9951435339266525E-2</v>
      </c>
      <c r="AC195" s="447">
        <v>2025</v>
      </c>
      <c r="AD195" s="134" t="s">
        <v>13</v>
      </c>
      <c r="AE195" s="142">
        <v>235908.37299999886</v>
      </c>
      <c r="AF195" s="143">
        <v>198725.54799999989</v>
      </c>
      <c r="AG195" s="143">
        <v>35490.462000000029</v>
      </c>
      <c r="AH195" s="310">
        <f t="shared" ref="AH195:AH211" si="1349">IF(AND(ISNUMBER(AE195),ISNUMBER(AG195)), IF(AE195=0, 0, AG195/AE195), "")</f>
        <v>0.15044172255810606</v>
      </c>
      <c r="AI195" s="142">
        <v>3504.4389999999976</v>
      </c>
      <c r="AJ195" s="143">
        <v>2466.9949999999935</v>
      </c>
      <c r="AK195" s="143">
        <v>379.13399999999933</v>
      </c>
      <c r="AL195" s="310">
        <f t="shared" ref="AL195:AL211" si="1350">IF(AND(ISNUMBER(AI195),ISNUMBER(AK195)), IF(AI195=0, 0, AK195/AI195), "")</f>
        <v>0.10818678824199811</v>
      </c>
      <c r="AM195" s="142">
        <v>0</v>
      </c>
      <c r="AN195" s="143">
        <v>0</v>
      </c>
      <c r="AO195" s="143">
        <v>0</v>
      </c>
      <c r="AP195" s="310">
        <f t="shared" ref="AP195:AP211" si="1351">IF(AND(ISNUMBER(AM195),ISNUMBER(AO195)), IF(AM195=0, 0, AO195/AM195), "")</f>
        <v>0</v>
      </c>
      <c r="AQ195" s="142">
        <v>1546</v>
      </c>
      <c r="AR195" s="143">
        <v>1546</v>
      </c>
      <c r="AS195" s="143">
        <v>0</v>
      </c>
      <c r="AT195" s="310">
        <f t="shared" ref="AT195:AT211" si="1352">IF(AND(ISNUMBER(AQ195),ISNUMBER(AS195)), IF(AQ195=0, 0, AS195/AQ195), "")</f>
        <v>0</v>
      </c>
      <c r="AU195" s="142">
        <v>31898</v>
      </c>
      <c r="AV195" s="143">
        <v>31898</v>
      </c>
      <c r="AW195" s="143">
        <v>0</v>
      </c>
      <c r="AX195" s="310">
        <f t="shared" ref="AX195:AX211" si="1353">IF(AND(ISNUMBER(AU195),ISNUMBER(AW195)), IF(AU195=0, 0, AW195/AU195), "")</f>
        <v>0</v>
      </c>
      <c r="AY195" s="313">
        <f t="shared" ref="AY195:AY197" si="1354">IF(COUNT(AE195,AI195,AM195,AQ195,AU195)&lt;5,"",SUM(AE195,AI195,AM195,AQ195,AU195))</f>
        <v>272856.81199999887</v>
      </c>
      <c r="AZ195" s="146">
        <f t="shared" ref="AZ195:AZ197" si="1355">IF(COUNT(AF195,AJ195,AN195,AR195,AV195)&lt;5,"",SUM(AF195,AJ195,AN195,AR195,AV195))</f>
        <v>234636.54299999989</v>
      </c>
      <c r="BA195" s="146">
        <f t="shared" ref="BA195:BA197" si="1356">IF(COUNT(AG195,AK195,AO195,AS195,AW195)&lt;5,"",SUM(AG195,AK195,AO195,AS195,AW195))</f>
        <v>35869.596000000027</v>
      </c>
      <c r="BB195" s="310">
        <f t="shared" ref="BB195:BB211" si="1357">IF(AND(ISNUMBER(AY195),ISNUMBER(BA195)), IF(AY195=0, 0, BA195/AY195), "")</f>
        <v>0.1314594117591617</v>
      </c>
      <c r="BE195" s="447">
        <v>2025</v>
      </c>
      <c r="BF195" s="134" t="s">
        <v>13</v>
      </c>
      <c r="BG195" s="314">
        <f t="shared" ref="BG195:BG197" si="1358">IF(COUNT(C195, AE195)&lt;2, "", C195+AE195)</f>
        <v>1370182.314000051</v>
      </c>
      <c r="BH195" s="315">
        <f t="shared" ref="BH195:BH197" si="1359">IF(COUNT(D195, AF195)&lt;2, "", D195+AF195)</f>
        <v>1275933.2760000548</v>
      </c>
      <c r="BI195" s="315">
        <f t="shared" ref="BI195:BI197" si="1360">IF(COUNT(E195, AG195)&lt;2, "", E195+AG195)</f>
        <v>87323.760999999446</v>
      </c>
      <c r="BJ195" s="310">
        <f t="shared" ref="BJ195:BJ211" si="1361">IF(AND(ISNUMBER(BG195),ISNUMBER(BI195)), IF(BG195=0, 0, BI195/BG195), "")</f>
        <v>6.3731490406608915E-2</v>
      </c>
      <c r="BK195" s="314">
        <f t="shared" ref="BK195:BK197" si="1362">IF(COUNT(G195, AI195)&lt;2, "", G195+AI195)</f>
        <v>33756.142000001491</v>
      </c>
      <c r="BL195" s="315">
        <f t="shared" ref="BL195:BL197" si="1363">IF(COUNT(H195, AJ195)&lt;2, "", H195+AJ195)</f>
        <v>31607.51600000132</v>
      </c>
      <c r="BM195" s="315">
        <f t="shared" ref="BM195:BM197" si="1364">IF(COUNT(I195, AK195)&lt;2, "", I195+AK195)</f>
        <v>1440.2419999999966</v>
      </c>
      <c r="BN195" s="310">
        <f t="shared" ref="BN195:BN211" si="1365">IF(AND(ISNUMBER(BK195),ISNUMBER(BM195)), IF(BK195=0, 0, BM195/BK195), "")</f>
        <v>4.2666072443940217E-2</v>
      </c>
      <c r="BO195" s="314">
        <f t="shared" ref="BO195:BO197" si="1366">IF(COUNT(K195, AM195)&lt;2, "", K195+AM195)</f>
        <v>27915.5625</v>
      </c>
      <c r="BP195" s="315">
        <f t="shared" ref="BP195:BP197" si="1367">IF(COUNT(L195, AN195)&lt;2, "", L195+AN195)</f>
        <v>26832.048999999999</v>
      </c>
      <c r="BQ195" s="315">
        <f t="shared" ref="BQ195:BQ197" si="1368">IF(COUNT(M195, AO195)&lt;2, "", M195+AO195)</f>
        <v>936.49699999999996</v>
      </c>
      <c r="BR195" s="310">
        <f t="shared" ref="BR195:BR211" si="1369">IF(AND(ISNUMBER(BO195),ISNUMBER(BQ195)), IF(BO195=0, 0, BQ195/BO195), "")</f>
        <v>3.3547488072289425E-2</v>
      </c>
      <c r="BS195" s="314">
        <f t="shared" ref="BS195:BS197" si="1370">IF(COUNT(O195, AQ195)&lt;2, "", O195+AQ195)</f>
        <v>88845.673865249584</v>
      </c>
      <c r="BT195" s="315">
        <f t="shared" ref="BT195:BT197" si="1371">IF(COUNT(P195, AR195)&lt;2, "", P195+AR195)</f>
        <v>88845.673865249584</v>
      </c>
      <c r="BU195" s="315">
        <f t="shared" ref="BU195:BU197" si="1372">IF(COUNT(Q195, AS195)&lt;2, "", Q195+AS195)</f>
        <v>0</v>
      </c>
      <c r="BV195" s="310">
        <f t="shared" ref="BV195:BV211" si="1373">IF(AND(ISNUMBER(BS195),ISNUMBER(BU195)), IF(BS195=0, 0, BU195/BS195), "")</f>
        <v>0</v>
      </c>
      <c r="BW195" s="314">
        <f t="shared" ref="BW195:BW197" si="1374">IF(COUNT(S195, AU195)&lt;2, "", S195+AU195)</f>
        <v>99565.630564749983</v>
      </c>
      <c r="BX195" s="315">
        <f t="shared" ref="BX195:BX197" si="1375">IF(COUNT(T195, AV195)&lt;2, "", T195+AV195)</f>
        <v>99565.630564749983</v>
      </c>
      <c r="BY195" s="315">
        <f t="shared" ref="BY195:BY197" si="1376">IF(COUNT(U195, AW195)&lt;2, "", U195+AW195)</f>
        <v>0</v>
      </c>
      <c r="BZ195" s="310">
        <f t="shared" ref="BZ195:BZ211" si="1377">IF(AND(ISNUMBER(BW195),ISNUMBER(BY195)), IF(BW195=0, 0, BY195/BW195), "")</f>
        <v>0</v>
      </c>
      <c r="CA195" s="313">
        <f t="shared" ref="CA195:CA197" si="1378">IF(COUNT(BG195,BK195,BO195,BS195,BW195)&lt;5,"",SUM(BG195,BK195,BO195,BS195,BW195))</f>
        <v>1620265.3229300519</v>
      </c>
      <c r="CB195" s="146">
        <f t="shared" ref="CB195:CB197" si="1379">IF(COUNT(BH195,BL195,BP195,BT195,BX195)&lt;5,"",SUM(BH195,BL195,BP195,BT195,BX195))</f>
        <v>1522784.1454300554</v>
      </c>
      <c r="CC195" s="146">
        <f t="shared" ref="CC195:CC197" si="1380">IF(COUNT(BI195,BM195,BQ195,BU195,BY195)&lt;5,"",SUM(BI195,BM195,BQ195,BU195,BY195))</f>
        <v>89700.499999999447</v>
      </c>
      <c r="CD195" s="310">
        <f t="shared" ref="CD195:CD211" si="1381">IF(AND(ISNUMBER(CA195),ISNUMBER(CC195)), IF(CA195=0, 0, CC195/CA195), "")</f>
        <v>5.5361611910441338E-2</v>
      </c>
    </row>
    <row r="196" spans="1:82">
      <c r="A196" s="448"/>
      <c r="B196" s="130" t="s">
        <v>14</v>
      </c>
      <c r="C196" s="149">
        <v>1507459.784999924</v>
      </c>
      <c r="D196" s="150">
        <v>1411327.9689999435</v>
      </c>
      <c r="E196" s="150">
        <v>88282.618000000191</v>
      </c>
      <c r="F196" s="316">
        <f t="shared" si="1340"/>
        <v>5.8563829614867398E-2</v>
      </c>
      <c r="G196" s="149">
        <v>43668.206000001068</v>
      </c>
      <c r="H196" s="150">
        <v>39352.406000000672</v>
      </c>
      <c r="I196" s="150">
        <v>4091.1970000000183</v>
      </c>
      <c r="J196" s="316">
        <f t="shared" si="1341"/>
        <v>9.3688231662182736E-2</v>
      </c>
      <c r="K196" s="149">
        <v>21963.254000000001</v>
      </c>
      <c r="L196" s="150">
        <v>20310.412</v>
      </c>
      <c r="M196" s="150">
        <v>1526.2449999999999</v>
      </c>
      <c r="N196" s="316">
        <f t="shared" si="1342"/>
        <v>6.9490841384432372E-2</v>
      </c>
      <c r="O196" s="149">
        <v>76896.316380000004</v>
      </c>
      <c r="P196" s="150">
        <v>76896.316380000004</v>
      </c>
      <c r="Q196" s="150">
        <v>0</v>
      </c>
      <c r="R196" s="316">
        <f t="shared" si="1343"/>
        <v>0</v>
      </c>
      <c r="S196" s="149">
        <v>54712.531960000008</v>
      </c>
      <c r="T196" s="150">
        <v>54712.531960000008</v>
      </c>
      <c r="U196" s="150">
        <v>0</v>
      </c>
      <c r="V196" s="316">
        <f t="shared" si="1344"/>
        <v>0</v>
      </c>
      <c r="W196" s="319">
        <f t="shared" si="1345"/>
        <v>1704700.0933399252</v>
      </c>
      <c r="X196" s="153">
        <f t="shared" si="1346"/>
        <v>1602599.6353399442</v>
      </c>
      <c r="Y196" s="153">
        <f t="shared" si="1347"/>
        <v>93900.060000000201</v>
      </c>
      <c r="Z196" s="316">
        <f t="shared" si="1348"/>
        <v>5.5083037988240484E-2</v>
      </c>
      <c r="AC196" s="448"/>
      <c r="AD196" s="130" t="s">
        <v>14</v>
      </c>
      <c r="AE196" s="149">
        <v>347027.63600000186</v>
      </c>
      <c r="AF196" s="150">
        <v>276257.36199999717</v>
      </c>
      <c r="AG196" s="150">
        <v>66641.823999999877</v>
      </c>
      <c r="AH196" s="316">
        <f t="shared" si="1349"/>
        <v>0.19203607173233753</v>
      </c>
      <c r="AI196" s="149">
        <v>5419.8840000000582</v>
      </c>
      <c r="AJ196" s="150">
        <v>3549.4970000000039</v>
      </c>
      <c r="AK196" s="150">
        <v>776.94000000000256</v>
      </c>
      <c r="AL196" s="316">
        <f t="shared" si="1350"/>
        <v>0.14334993147454708</v>
      </c>
      <c r="AM196" s="149">
        <v>0</v>
      </c>
      <c r="AN196" s="150">
        <v>0</v>
      </c>
      <c r="AO196" s="150">
        <v>0</v>
      </c>
      <c r="AP196" s="316">
        <f t="shared" si="1351"/>
        <v>0</v>
      </c>
      <c r="AQ196" s="149">
        <v>1468.7184129999987</v>
      </c>
      <c r="AR196" s="150">
        <v>1468.7184129999987</v>
      </c>
      <c r="AS196" s="150">
        <v>0</v>
      </c>
      <c r="AT196" s="316">
        <f t="shared" si="1352"/>
        <v>0</v>
      </c>
      <c r="AU196" s="149">
        <v>32688.36671200001</v>
      </c>
      <c r="AV196" s="150">
        <v>32688.36671200001</v>
      </c>
      <c r="AW196" s="150">
        <v>0</v>
      </c>
      <c r="AX196" s="316">
        <f t="shared" si="1353"/>
        <v>0</v>
      </c>
      <c r="AY196" s="319">
        <f t="shared" si="1354"/>
        <v>386604.60512500192</v>
      </c>
      <c r="AZ196" s="153">
        <f t="shared" si="1355"/>
        <v>313963.94412499719</v>
      </c>
      <c r="BA196" s="153">
        <f t="shared" si="1356"/>
        <v>67418.763999999879</v>
      </c>
      <c r="BB196" s="316">
        <f t="shared" si="1357"/>
        <v>0.17438686220046754</v>
      </c>
      <c r="BE196" s="448"/>
      <c r="BF196" s="130" t="s">
        <v>14</v>
      </c>
      <c r="BG196" s="320">
        <f t="shared" si="1358"/>
        <v>1854487.4209999258</v>
      </c>
      <c r="BH196" s="321">
        <f t="shared" si="1359"/>
        <v>1687585.3309999406</v>
      </c>
      <c r="BI196" s="321">
        <f t="shared" si="1360"/>
        <v>154924.44200000007</v>
      </c>
      <c r="BJ196" s="316">
        <f t="shared" si="1361"/>
        <v>8.3540303506866587E-2</v>
      </c>
      <c r="BK196" s="320">
        <f t="shared" si="1362"/>
        <v>49088.090000001124</v>
      </c>
      <c r="BL196" s="321">
        <f t="shared" si="1363"/>
        <v>42901.903000000675</v>
      </c>
      <c r="BM196" s="321">
        <f t="shared" si="1364"/>
        <v>4868.1370000000206</v>
      </c>
      <c r="BN196" s="316">
        <f t="shared" si="1365"/>
        <v>9.9171448715969779E-2</v>
      </c>
      <c r="BO196" s="320">
        <f t="shared" si="1366"/>
        <v>21963.254000000001</v>
      </c>
      <c r="BP196" s="321">
        <f t="shared" si="1367"/>
        <v>20310.412</v>
      </c>
      <c r="BQ196" s="321">
        <f t="shared" si="1368"/>
        <v>1526.2449999999999</v>
      </c>
      <c r="BR196" s="316">
        <f t="shared" si="1369"/>
        <v>6.9490841384432372E-2</v>
      </c>
      <c r="BS196" s="320">
        <f t="shared" si="1370"/>
        <v>78365.034792999999</v>
      </c>
      <c r="BT196" s="321">
        <f t="shared" si="1371"/>
        <v>78365.034792999999</v>
      </c>
      <c r="BU196" s="321">
        <f t="shared" si="1372"/>
        <v>0</v>
      </c>
      <c r="BV196" s="316">
        <f t="shared" si="1373"/>
        <v>0</v>
      </c>
      <c r="BW196" s="320">
        <f t="shared" si="1374"/>
        <v>87400.89867200001</v>
      </c>
      <c r="BX196" s="321">
        <f t="shared" si="1375"/>
        <v>87400.89867200001</v>
      </c>
      <c r="BY196" s="321">
        <f t="shared" si="1376"/>
        <v>0</v>
      </c>
      <c r="BZ196" s="316">
        <f t="shared" si="1377"/>
        <v>0</v>
      </c>
      <c r="CA196" s="319">
        <f t="shared" si="1378"/>
        <v>2091304.6984649268</v>
      </c>
      <c r="CB196" s="153">
        <f t="shared" si="1379"/>
        <v>1916563.5794649413</v>
      </c>
      <c r="CC196" s="153">
        <f t="shared" si="1380"/>
        <v>161318.82400000008</v>
      </c>
      <c r="CD196" s="316">
        <f t="shared" si="1381"/>
        <v>7.7137886276644613E-2</v>
      </c>
    </row>
    <row r="197" spans="1:82">
      <c r="A197" s="448"/>
      <c r="B197" s="131" t="s">
        <v>15</v>
      </c>
      <c r="C197" s="156">
        <v>1065184.6310000713</v>
      </c>
      <c r="D197" s="157">
        <v>996503.63800006383</v>
      </c>
      <c r="E197" s="157">
        <v>63646.579999999827</v>
      </c>
      <c r="F197" s="322">
        <f t="shared" si="1340"/>
        <v>5.9751688249804993E-2</v>
      </c>
      <c r="G197" s="156">
        <v>93744.274999998699</v>
      </c>
      <c r="H197" s="157">
        <v>87064.092999997854</v>
      </c>
      <c r="I197" s="157">
        <v>6084.6300000000238</v>
      </c>
      <c r="J197" s="322">
        <f t="shared" si="1341"/>
        <v>6.4906683634815124E-2</v>
      </c>
      <c r="K197" s="156">
        <v>11157.050499999999</v>
      </c>
      <c r="L197" s="157">
        <v>11645.8415</v>
      </c>
      <c r="M197" s="157">
        <v>681.32650000000001</v>
      </c>
      <c r="N197" s="322">
        <f t="shared" si="1342"/>
        <v>6.1066901149188134E-2</v>
      </c>
      <c r="O197" s="156">
        <v>45068.485679999998</v>
      </c>
      <c r="P197" s="157">
        <v>45068.485679999998</v>
      </c>
      <c r="Q197" s="157">
        <v>0</v>
      </c>
      <c r="R197" s="322">
        <f t="shared" si="1343"/>
        <v>0</v>
      </c>
      <c r="S197" s="156">
        <v>72025.695250000004</v>
      </c>
      <c r="T197" s="157">
        <v>72025.695250000004</v>
      </c>
      <c r="U197" s="157">
        <v>0</v>
      </c>
      <c r="V197" s="322">
        <f t="shared" si="1344"/>
        <v>0</v>
      </c>
      <c r="W197" s="325">
        <f t="shared" si="1345"/>
        <v>1287180.13743007</v>
      </c>
      <c r="X197" s="160">
        <f t="shared" si="1346"/>
        <v>1212307.7534300617</v>
      </c>
      <c r="Y197" s="160">
        <f t="shared" si="1347"/>
        <v>70412.536499999842</v>
      </c>
      <c r="Z197" s="322">
        <f t="shared" si="1348"/>
        <v>5.4702938969041714E-2</v>
      </c>
      <c r="AC197" s="448"/>
      <c r="AD197" s="131" t="s">
        <v>15</v>
      </c>
      <c r="AE197" s="156">
        <v>254983.82799999826</v>
      </c>
      <c r="AF197" s="157">
        <v>207563.4529999978</v>
      </c>
      <c r="AG197" s="157">
        <v>44429.354000000181</v>
      </c>
      <c r="AH197" s="322">
        <f t="shared" si="1349"/>
        <v>0.17424381125849472</v>
      </c>
      <c r="AI197" s="156">
        <v>11144.712999999945</v>
      </c>
      <c r="AJ197" s="157">
        <v>9569.1939999999904</v>
      </c>
      <c r="AK197" s="157">
        <v>966.61199999999815</v>
      </c>
      <c r="AL197" s="322">
        <f t="shared" si="1350"/>
        <v>8.6732785312641336E-2</v>
      </c>
      <c r="AM197" s="156">
        <v>0</v>
      </c>
      <c r="AN197" s="157">
        <v>0</v>
      </c>
      <c r="AO197" s="157">
        <v>0</v>
      </c>
      <c r="AP197" s="322">
        <f t="shared" si="1351"/>
        <v>0</v>
      </c>
      <c r="AQ197" s="156">
        <v>804.13344299999972</v>
      </c>
      <c r="AR197" s="157">
        <v>804.13344299999972</v>
      </c>
      <c r="AS197" s="157">
        <v>0</v>
      </c>
      <c r="AT197" s="322">
        <f t="shared" si="1352"/>
        <v>0</v>
      </c>
      <c r="AU197" s="156">
        <v>36556.641325000011</v>
      </c>
      <c r="AV197" s="157">
        <v>36556.641325000011</v>
      </c>
      <c r="AW197" s="157">
        <v>0</v>
      </c>
      <c r="AX197" s="322">
        <f t="shared" si="1353"/>
        <v>0</v>
      </c>
      <c r="AY197" s="325">
        <f t="shared" si="1354"/>
        <v>303489.31576799828</v>
      </c>
      <c r="AZ197" s="160">
        <f t="shared" si="1355"/>
        <v>254493.42176799779</v>
      </c>
      <c r="BA197" s="160">
        <f t="shared" si="1356"/>
        <v>45395.966000000182</v>
      </c>
      <c r="BB197" s="322">
        <f t="shared" si="1357"/>
        <v>0.1495801125160631</v>
      </c>
      <c r="BE197" s="448"/>
      <c r="BF197" s="131" t="s">
        <v>15</v>
      </c>
      <c r="BG197" s="326">
        <f t="shared" si="1358"/>
        <v>1320168.4590000696</v>
      </c>
      <c r="BH197" s="327">
        <f t="shared" si="1359"/>
        <v>1204067.0910000617</v>
      </c>
      <c r="BI197" s="327">
        <f t="shared" si="1360"/>
        <v>108075.93400000001</v>
      </c>
      <c r="BJ197" s="322">
        <f t="shared" si="1361"/>
        <v>8.1865259894074102E-2</v>
      </c>
      <c r="BK197" s="326">
        <f t="shared" si="1362"/>
        <v>104888.98799999864</v>
      </c>
      <c r="BL197" s="327">
        <f t="shared" si="1363"/>
        <v>96633.286999997843</v>
      </c>
      <c r="BM197" s="327">
        <f t="shared" si="1364"/>
        <v>7051.242000000022</v>
      </c>
      <c r="BN197" s="322">
        <f t="shared" si="1365"/>
        <v>6.7225760629896755E-2</v>
      </c>
      <c r="BO197" s="326">
        <f t="shared" si="1366"/>
        <v>11157.050499999999</v>
      </c>
      <c r="BP197" s="327">
        <f t="shared" si="1367"/>
        <v>11645.8415</v>
      </c>
      <c r="BQ197" s="327">
        <f t="shared" si="1368"/>
        <v>681.32650000000001</v>
      </c>
      <c r="BR197" s="322">
        <f t="shared" si="1369"/>
        <v>6.1066901149188134E-2</v>
      </c>
      <c r="BS197" s="326">
        <f t="shared" si="1370"/>
        <v>45872.619122999997</v>
      </c>
      <c r="BT197" s="327">
        <f t="shared" si="1371"/>
        <v>45872.619122999997</v>
      </c>
      <c r="BU197" s="327">
        <f t="shared" si="1372"/>
        <v>0</v>
      </c>
      <c r="BV197" s="322">
        <f t="shared" si="1373"/>
        <v>0</v>
      </c>
      <c r="BW197" s="326">
        <f t="shared" si="1374"/>
        <v>108582.33657500002</v>
      </c>
      <c r="BX197" s="327">
        <f t="shared" si="1375"/>
        <v>108582.33657500002</v>
      </c>
      <c r="BY197" s="327">
        <f t="shared" si="1376"/>
        <v>0</v>
      </c>
      <c r="BZ197" s="322">
        <f t="shared" si="1377"/>
        <v>0</v>
      </c>
      <c r="CA197" s="325">
        <f t="shared" si="1378"/>
        <v>1590669.4531980683</v>
      </c>
      <c r="CB197" s="160">
        <f t="shared" si="1379"/>
        <v>1466801.1751980598</v>
      </c>
      <c r="CC197" s="160">
        <f t="shared" si="1380"/>
        <v>115808.50250000003</v>
      </c>
      <c r="CD197" s="322">
        <f t="shared" si="1381"/>
        <v>7.2804882414234481E-2</v>
      </c>
    </row>
    <row r="198" spans="1:82">
      <c r="A198" s="448"/>
      <c r="B198" s="132" t="s">
        <v>16</v>
      </c>
      <c r="C198" s="328">
        <f t="shared" ref="C198:E198" si="1382">IF(COUNT(C195:C197)=0,"",SUM(C195:C197))</f>
        <v>3706918.3570000473</v>
      </c>
      <c r="D198" s="167">
        <f t="shared" si="1382"/>
        <v>3485039.3350000624</v>
      </c>
      <c r="E198" s="167">
        <f t="shared" si="1382"/>
        <v>203762.49699999945</v>
      </c>
      <c r="F198" s="329">
        <f t="shared" si="1340"/>
        <v>5.4968164220617295E-2</v>
      </c>
      <c r="G198" s="328">
        <f t="shared" ref="G198:I198" si="1383">IF(COUNT(G195:G197)=0,"",SUM(G195:G197))</f>
        <v>167664.18400000126</v>
      </c>
      <c r="H198" s="167">
        <f t="shared" si="1383"/>
        <v>155557.01999999984</v>
      </c>
      <c r="I198" s="167">
        <f t="shared" si="1383"/>
        <v>11236.93500000004</v>
      </c>
      <c r="J198" s="329">
        <f t="shared" si="1341"/>
        <v>6.7020485424602996E-2</v>
      </c>
      <c r="K198" s="328">
        <f t="shared" ref="K198:M198" si="1384">IF(COUNT(K195:K197)=0,"",SUM(K195:K197))</f>
        <v>61035.866999999998</v>
      </c>
      <c r="L198" s="167">
        <f t="shared" si="1384"/>
        <v>58788.302499999998</v>
      </c>
      <c r="M198" s="167">
        <f t="shared" si="1384"/>
        <v>3144.0684999999999</v>
      </c>
      <c r="N198" s="329">
        <f t="shared" si="1342"/>
        <v>5.1511818452582972E-2</v>
      </c>
      <c r="O198" s="328">
        <f t="shared" ref="O198:Q198" si="1385">IF(COUNT(O195:O197)=0,"",SUM(O195:O197))</f>
        <v>209264.47592524957</v>
      </c>
      <c r="P198" s="167">
        <f t="shared" si="1385"/>
        <v>209264.47592524957</v>
      </c>
      <c r="Q198" s="167">
        <f t="shared" si="1385"/>
        <v>0</v>
      </c>
      <c r="R198" s="329">
        <f t="shared" si="1343"/>
        <v>0</v>
      </c>
      <c r="S198" s="328">
        <f t="shared" ref="S198:U198" si="1386">IF(COUNT(S195:S197)=0,"",SUM(S195:S197))</f>
        <v>194405.85777474998</v>
      </c>
      <c r="T198" s="167">
        <f t="shared" si="1386"/>
        <v>194405.85777474998</v>
      </c>
      <c r="U198" s="167">
        <f t="shared" si="1386"/>
        <v>0</v>
      </c>
      <c r="V198" s="329">
        <f t="shared" si="1344"/>
        <v>0</v>
      </c>
      <c r="W198" s="330">
        <f t="shared" ref="W198:Y198" si="1387">IF(COUNT(W195:W197)=0,"",SUM(W195:W197))</f>
        <v>4339288.7417000486</v>
      </c>
      <c r="X198" s="166">
        <f t="shared" si="1387"/>
        <v>4103054.9912000615</v>
      </c>
      <c r="Y198" s="166">
        <f t="shared" si="1387"/>
        <v>218143.50049999947</v>
      </c>
      <c r="Z198" s="329">
        <f t="shared" si="1348"/>
        <v>5.0271718128288255E-2</v>
      </c>
      <c r="AC198" s="448"/>
      <c r="AD198" s="132" t="s">
        <v>16</v>
      </c>
      <c r="AE198" s="328">
        <f t="shared" ref="AE198:AG198" si="1388">IF(COUNT(AE195:AE197)=0,"",SUM(AE195:AE197))</f>
        <v>837919.83699999901</v>
      </c>
      <c r="AF198" s="167">
        <f t="shared" si="1388"/>
        <v>682546.36299999489</v>
      </c>
      <c r="AG198" s="167">
        <f t="shared" si="1388"/>
        <v>146561.64000000007</v>
      </c>
      <c r="AH198" s="329">
        <f t="shared" si="1349"/>
        <v>0.17491129046990236</v>
      </c>
      <c r="AI198" s="328">
        <f t="shared" ref="AI198:AK198" si="1389">IF(COUNT(AI195:AI197)=0,"",SUM(AI195:AI197))</f>
        <v>20069.036</v>
      </c>
      <c r="AJ198" s="167">
        <f t="shared" si="1389"/>
        <v>15585.685999999987</v>
      </c>
      <c r="AK198" s="167">
        <f t="shared" si="1389"/>
        <v>2122.6860000000001</v>
      </c>
      <c r="AL198" s="329">
        <f t="shared" si="1350"/>
        <v>0.10576920585522893</v>
      </c>
      <c r="AM198" s="328">
        <f t="shared" ref="AM198:AO198" si="1390">IF(COUNT(AM195:AM197)=0,"",SUM(AM195:AM197))</f>
        <v>0</v>
      </c>
      <c r="AN198" s="167">
        <f t="shared" si="1390"/>
        <v>0</v>
      </c>
      <c r="AO198" s="167">
        <f t="shared" si="1390"/>
        <v>0</v>
      </c>
      <c r="AP198" s="329">
        <f t="shared" si="1351"/>
        <v>0</v>
      </c>
      <c r="AQ198" s="328">
        <f t="shared" ref="AQ198:AS198" si="1391">IF(COUNT(AQ195:AQ197)=0,"",SUM(AQ195:AQ197))</f>
        <v>3818.8518559999984</v>
      </c>
      <c r="AR198" s="167">
        <f t="shared" si="1391"/>
        <v>3818.8518559999984</v>
      </c>
      <c r="AS198" s="167">
        <f t="shared" si="1391"/>
        <v>0</v>
      </c>
      <c r="AT198" s="329">
        <f t="shared" si="1352"/>
        <v>0</v>
      </c>
      <c r="AU198" s="328">
        <f t="shared" ref="AU198:AW198" si="1392">IF(COUNT(AU195:AU197)=0,"",SUM(AU195:AU197))</f>
        <v>101143.00803700002</v>
      </c>
      <c r="AV198" s="167">
        <f t="shared" si="1392"/>
        <v>101143.00803700002</v>
      </c>
      <c r="AW198" s="167">
        <f t="shared" si="1392"/>
        <v>0</v>
      </c>
      <c r="AX198" s="329">
        <f t="shared" si="1353"/>
        <v>0</v>
      </c>
      <c r="AY198" s="330">
        <f t="shared" ref="AY198:BA198" si="1393">IF(COUNT(AY195:AY197)=0,"",SUM(AY195:AY197))</f>
        <v>962950.73289299919</v>
      </c>
      <c r="AZ198" s="166">
        <f t="shared" si="1393"/>
        <v>803093.90889299486</v>
      </c>
      <c r="BA198" s="166">
        <f t="shared" si="1393"/>
        <v>148684.32600000009</v>
      </c>
      <c r="BB198" s="329">
        <f t="shared" si="1357"/>
        <v>0.15440491493610145</v>
      </c>
      <c r="BE198" s="448"/>
      <c r="BF198" s="132" t="s">
        <v>16</v>
      </c>
      <c r="BG198" s="328">
        <f t="shared" ref="BG198:BI198" si="1394">IF(COUNT(BG195:BG197)=0,"",SUM(BG195:BG197))</f>
        <v>4544838.1940000467</v>
      </c>
      <c r="BH198" s="167">
        <f t="shared" si="1394"/>
        <v>4167585.6980000567</v>
      </c>
      <c r="BI198" s="167">
        <f t="shared" si="1394"/>
        <v>350324.13699999952</v>
      </c>
      <c r="BJ198" s="329">
        <f t="shared" si="1361"/>
        <v>7.7081762220377062E-2</v>
      </c>
      <c r="BK198" s="328">
        <f t="shared" ref="BK198:BM198" si="1395">IF(COUNT(BK195:BK197)=0,"",SUM(BK195:BK197))</f>
        <v>187733.22000000125</v>
      </c>
      <c r="BL198" s="167">
        <f t="shared" si="1395"/>
        <v>171142.70599999983</v>
      </c>
      <c r="BM198" s="167">
        <f t="shared" si="1395"/>
        <v>13359.621000000039</v>
      </c>
      <c r="BN198" s="329">
        <f t="shared" si="1365"/>
        <v>7.1162796866744996E-2</v>
      </c>
      <c r="BO198" s="328">
        <f t="shared" ref="BO198:BQ198" si="1396">IF(COUNT(BO195:BO197)=0,"",SUM(BO195:BO197))</f>
        <v>61035.866999999998</v>
      </c>
      <c r="BP198" s="167">
        <f t="shared" si="1396"/>
        <v>58788.302499999998</v>
      </c>
      <c r="BQ198" s="167">
        <f t="shared" si="1396"/>
        <v>3144.0684999999999</v>
      </c>
      <c r="BR198" s="329">
        <f t="shared" si="1369"/>
        <v>5.1511818452582972E-2</v>
      </c>
      <c r="BS198" s="328">
        <f t="shared" ref="BS198:BU198" si="1397">IF(COUNT(BS195:BS197)=0,"",SUM(BS195:BS197))</f>
        <v>213083.32778124959</v>
      </c>
      <c r="BT198" s="167">
        <f t="shared" si="1397"/>
        <v>213083.32778124959</v>
      </c>
      <c r="BU198" s="167">
        <f t="shared" si="1397"/>
        <v>0</v>
      </c>
      <c r="BV198" s="329">
        <f t="shared" si="1373"/>
        <v>0</v>
      </c>
      <c r="BW198" s="328">
        <f t="shared" ref="BW198:BY198" si="1398">IF(COUNT(BW195:BW197)=0,"",SUM(BW195:BW197))</f>
        <v>295548.86581175</v>
      </c>
      <c r="BX198" s="167">
        <f t="shared" si="1398"/>
        <v>295548.86581175</v>
      </c>
      <c r="BY198" s="167">
        <f t="shared" si="1398"/>
        <v>0</v>
      </c>
      <c r="BZ198" s="329">
        <f t="shared" si="1377"/>
        <v>0</v>
      </c>
      <c r="CA198" s="330">
        <f t="shared" ref="CA198:CC198" si="1399">IF(COUNT(CA195:CA197)=0,"",SUM(CA195:CA197))</f>
        <v>5302239.4745930471</v>
      </c>
      <c r="CB198" s="166">
        <f t="shared" si="1399"/>
        <v>4906148.9000930563</v>
      </c>
      <c r="CC198" s="166">
        <f t="shared" si="1399"/>
        <v>366827.82649999956</v>
      </c>
      <c r="CD198" s="329">
        <f t="shared" si="1381"/>
        <v>6.9183564465117642E-2</v>
      </c>
    </row>
    <row r="199" spans="1:82">
      <c r="A199" s="448"/>
      <c r="B199" s="129" t="s">
        <v>17</v>
      </c>
      <c r="C199" s="170">
        <v>858407.0619999941</v>
      </c>
      <c r="D199" s="171">
        <v>766530.86499998032</v>
      </c>
      <c r="E199" s="171">
        <v>86651.62099999869</v>
      </c>
      <c r="F199" s="331">
        <f t="shared" si="1340"/>
        <v>0.10094467396168659</v>
      </c>
      <c r="G199" s="170">
        <v>141200.45200000305</v>
      </c>
      <c r="H199" s="171">
        <v>119580.45900000313</v>
      </c>
      <c r="I199" s="171">
        <v>20681.429000000127</v>
      </c>
      <c r="J199" s="331">
        <f t="shared" si="1341"/>
        <v>0.14646857504393598</v>
      </c>
      <c r="K199" s="170">
        <v>20174.7945</v>
      </c>
      <c r="L199" s="171">
        <v>19633.614000000001</v>
      </c>
      <c r="M199" s="171">
        <v>786.87750000000005</v>
      </c>
      <c r="N199" s="331">
        <f t="shared" si="1342"/>
        <v>3.9002999510106537E-2</v>
      </c>
      <c r="O199" s="170">
        <v>34447.4</v>
      </c>
      <c r="P199" s="171">
        <v>34447.4</v>
      </c>
      <c r="Q199" s="171">
        <v>0</v>
      </c>
      <c r="R199" s="331">
        <f t="shared" si="1343"/>
        <v>0</v>
      </c>
      <c r="S199" s="170">
        <v>54336.260649999997</v>
      </c>
      <c r="T199" s="171">
        <v>54336.260649999997</v>
      </c>
      <c r="U199" s="171">
        <v>0</v>
      </c>
      <c r="V199" s="331">
        <f t="shared" si="1344"/>
        <v>0</v>
      </c>
      <c r="W199" s="334">
        <f t="shared" ref="W199:W201" si="1400">IF(COUNT(C199,G199,K199,O199,S199)&lt;5,"",SUM(C199,G199,K199,O199,S199))</f>
        <v>1108565.9691499972</v>
      </c>
      <c r="X199" s="174">
        <f t="shared" ref="X199:X201" si="1401">IF(COUNT(D199,H199,L199,P199,T199)&lt;5,"",SUM(D199,H199,L199,P199,T199))</f>
        <v>994528.59864998353</v>
      </c>
      <c r="Y199" s="174">
        <f t="shared" ref="Y199:Y201" si="1402">IF(COUNT(E199,I199,M199,Q199,U199)&lt;5,"",SUM(E199,I199,M199,Q199,U199))</f>
        <v>108119.92749999883</v>
      </c>
      <c r="Z199" s="331">
        <f t="shared" si="1348"/>
        <v>9.7531342751663877E-2</v>
      </c>
      <c r="AC199" s="448"/>
      <c r="AD199" s="129" t="s">
        <v>17</v>
      </c>
      <c r="AE199" s="170">
        <v>203805.06799999956</v>
      </c>
      <c r="AF199" s="171">
        <v>155761.12700000042</v>
      </c>
      <c r="AG199" s="171">
        <v>44413.943000000014</v>
      </c>
      <c r="AH199" s="331">
        <f t="shared" si="1349"/>
        <v>0.21792364358672431</v>
      </c>
      <c r="AI199" s="170">
        <v>19467.262000000119</v>
      </c>
      <c r="AJ199" s="171">
        <v>16212.35100000003</v>
      </c>
      <c r="AK199" s="171">
        <v>2538.1949999999911</v>
      </c>
      <c r="AL199" s="331">
        <f t="shared" si="1350"/>
        <v>0.13038274206203088</v>
      </c>
      <c r="AM199" s="170">
        <v>0</v>
      </c>
      <c r="AN199" s="171">
        <v>0</v>
      </c>
      <c r="AO199" s="171">
        <v>0</v>
      </c>
      <c r="AP199" s="331">
        <f t="shared" si="1351"/>
        <v>0</v>
      </c>
      <c r="AQ199" s="170">
        <v>615.91721999999947</v>
      </c>
      <c r="AR199" s="171">
        <v>615.91721999999947</v>
      </c>
      <c r="AS199" s="171">
        <v>0</v>
      </c>
      <c r="AT199" s="331">
        <f t="shared" si="1352"/>
        <v>0</v>
      </c>
      <c r="AU199" s="170">
        <v>35444.938179000004</v>
      </c>
      <c r="AV199" s="171">
        <v>35444.938179000004</v>
      </c>
      <c r="AW199" s="171">
        <v>0</v>
      </c>
      <c r="AX199" s="331">
        <f t="shared" si="1353"/>
        <v>0</v>
      </c>
      <c r="AY199" s="334">
        <f t="shared" ref="AY199:AY201" si="1403">IF(COUNT(AE199,AI199,AM199,AQ199,AU199)&lt;5,"",SUM(AE199,AI199,AM199,AQ199,AU199))</f>
        <v>259333.18539899966</v>
      </c>
      <c r="AZ199" s="174">
        <f t="shared" ref="AZ199:AZ201" si="1404">IF(COUNT(AF199,AJ199,AN199,AR199,AV199)&lt;5,"",SUM(AF199,AJ199,AN199,AR199,AV199))</f>
        <v>208034.33339900046</v>
      </c>
      <c r="BA199" s="174">
        <f t="shared" ref="BA199:BA201" si="1405">IF(COUNT(AG199,AK199,AO199,AS199,AW199)&lt;5,"",SUM(AG199,AK199,AO199,AS199,AW199))</f>
        <v>46952.138000000006</v>
      </c>
      <c r="BB199" s="331">
        <f t="shared" si="1357"/>
        <v>0.18104947859935983</v>
      </c>
      <c r="BE199" s="448"/>
      <c r="BF199" s="129" t="s">
        <v>17</v>
      </c>
      <c r="BG199" s="335">
        <f t="shared" ref="BG199:BG201" si="1406">IF(COUNT(C199, AE199)&lt;2, "", C199+AE199)</f>
        <v>1062212.1299999936</v>
      </c>
      <c r="BH199" s="336">
        <f t="shared" ref="BH199:BH201" si="1407">IF(COUNT(D199, AF199)&lt;2, "", D199+AF199)</f>
        <v>922291.99199998076</v>
      </c>
      <c r="BI199" s="336">
        <f t="shared" ref="BI199:BI201" si="1408">IF(COUNT(E199, AG199)&lt;2, "", E199+AG199)</f>
        <v>131065.5639999987</v>
      </c>
      <c r="BJ199" s="331">
        <f t="shared" si="1361"/>
        <v>0.12338925559059422</v>
      </c>
      <c r="BK199" s="335">
        <f t="shared" ref="BK199:BK201" si="1409">IF(COUNT(G199, AI199)&lt;2, "", G199+AI199)</f>
        <v>160667.71400000318</v>
      </c>
      <c r="BL199" s="336">
        <f t="shared" ref="BL199:BL201" si="1410">IF(COUNT(H199, AJ199)&lt;2, "", H199+AJ199)</f>
        <v>135792.81000000317</v>
      </c>
      <c r="BM199" s="336">
        <f t="shared" ref="BM199:BM201" si="1411">IF(COUNT(I199, AK199)&lt;2, "", I199+AK199)</f>
        <v>23219.62400000012</v>
      </c>
      <c r="BN199" s="331">
        <f t="shared" si="1365"/>
        <v>0.14451953925229596</v>
      </c>
      <c r="BO199" s="335">
        <f t="shared" ref="BO199:BO201" si="1412">IF(COUNT(K199, AM199)&lt;2, "", K199+AM199)</f>
        <v>20174.7945</v>
      </c>
      <c r="BP199" s="336">
        <f t="shared" ref="BP199:BP201" si="1413">IF(COUNT(L199, AN199)&lt;2, "", L199+AN199)</f>
        <v>19633.614000000001</v>
      </c>
      <c r="BQ199" s="336">
        <f t="shared" ref="BQ199:BQ201" si="1414">IF(COUNT(M199, AO199)&lt;2, "", M199+AO199)</f>
        <v>786.87750000000005</v>
      </c>
      <c r="BR199" s="331">
        <f t="shared" si="1369"/>
        <v>3.9002999510106537E-2</v>
      </c>
      <c r="BS199" s="335">
        <f t="shared" ref="BS199:BS201" si="1415">IF(COUNT(O199, AQ199)&lt;2, "", O199+AQ199)</f>
        <v>35063.317220000004</v>
      </c>
      <c r="BT199" s="336">
        <f t="shared" ref="BT199:BT201" si="1416">IF(COUNT(P199, AR199)&lt;2, "", P199+AR199)</f>
        <v>35063.317220000004</v>
      </c>
      <c r="BU199" s="336">
        <f t="shared" ref="BU199:BU201" si="1417">IF(COUNT(Q199, AS199)&lt;2, "", Q199+AS199)</f>
        <v>0</v>
      </c>
      <c r="BV199" s="331">
        <f t="shared" si="1373"/>
        <v>0</v>
      </c>
      <c r="BW199" s="335">
        <f t="shared" ref="BW199:BW201" si="1418">IF(COUNT(S199, AU199)&lt;2, "", S199+AU199)</f>
        <v>89781.198829000001</v>
      </c>
      <c r="BX199" s="336">
        <f t="shared" ref="BX199:BX201" si="1419">IF(COUNT(T199, AV199)&lt;2, "", T199+AV199)</f>
        <v>89781.198829000001</v>
      </c>
      <c r="BY199" s="336">
        <f t="shared" ref="BY199:BY201" si="1420">IF(COUNT(U199, AW199)&lt;2, "", U199+AW199)</f>
        <v>0</v>
      </c>
      <c r="BZ199" s="331">
        <f t="shared" si="1377"/>
        <v>0</v>
      </c>
      <c r="CA199" s="334">
        <f t="shared" ref="CA199:CA201" si="1421">IF(COUNT(BG199,BK199,BO199,BS199,BW199)&lt;5,"",SUM(BG199,BK199,BO199,BS199,BW199))</f>
        <v>1367899.1545489971</v>
      </c>
      <c r="CB199" s="174">
        <f t="shared" ref="CB199:CB201" si="1422">IF(COUNT(BH199,BL199,BP199,BT199,BX199)&lt;5,"",SUM(BH199,BL199,BP199,BT199,BX199))</f>
        <v>1202562.9320489839</v>
      </c>
      <c r="CC199" s="174">
        <f t="shared" ref="CC199:CC201" si="1423">IF(COUNT(BI199,BM199,BQ199,BU199,BY199)&lt;5,"",SUM(BI199,BM199,BQ199,BU199,BY199))</f>
        <v>155072.06549999883</v>
      </c>
      <c r="CD199" s="331">
        <f t="shared" si="1381"/>
        <v>0.11336513001291154</v>
      </c>
    </row>
    <row r="200" spans="1:82">
      <c r="A200" s="448"/>
      <c r="B200" s="130" t="s">
        <v>18</v>
      </c>
      <c r="C200" s="149">
        <v>705943.48799998732</v>
      </c>
      <c r="D200" s="150">
        <v>602826.41199998907</v>
      </c>
      <c r="E200" s="150">
        <v>97941.808999999121</v>
      </c>
      <c r="F200" s="316">
        <f t="shared" si="1340"/>
        <v>0.1387388801863994</v>
      </c>
      <c r="G200" s="149">
        <v>200132.8319999958</v>
      </c>
      <c r="H200" s="150">
        <v>173376.85299999229</v>
      </c>
      <c r="I200" s="150">
        <v>25485.011000000093</v>
      </c>
      <c r="J200" s="316">
        <f t="shared" si="1341"/>
        <v>0.12734048054644342</v>
      </c>
      <c r="K200" s="149">
        <v>26397.282999999999</v>
      </c>
      <c r="L200" s="150">
        <v>26263.403999999999</v>
      </c>
      <c r="M200" s="150">
        <v>363.17849999999999</v>
      </c>
      <c r="N200" s="316">
        <f t="shared" si="1342"/>
        <v>1.3758177309384454E-2</v>
      </c>
      <c r="O200" s="149">
        <v>25914.783274749901</v>
      </c>
      <c r="P200" s="150">
        <v>25914.783274749901</v>
      </c>
      <c r="Q200" s="150">
        <v>0</v>
      </c>
      <c r="R200" s="316">
        <f t="shared" si="1343"/>
        <v>0</v>
      </c>
      <c r="S200" s="149">
        <v>53924.081636749797</v>
      </c>
      <c r="T200" s="150">
        <v>53924.081636749797</v>
      </c>
      <c r="U200" s="150">
        <v>0</v>
      </c>
      <c r="V200" s="316">
        <f t="shared" si="1344"/>
        <v>0</v>
      </c>
      <c r="W200" s="319">
        <f t="shared" si="1400"/>
        <v>1012312.4679114828</v>
      </c>
      <c r="X200" s="153">
        <f t="shared" si="1401"/>
        <v>882305.53391148103</v>
      </c>
      <c r="Y200" s="153">
        <f t="shared" si="1402"/>
        <v>123789.99849999922</v>
      </c>
      <c r="Z200" s="316">
        <f t="shared" si="1348"/>
        <v>0.1222843760438832</v>
      </c>
      <c r="AC200" s="448"/>
      <c r="AD200" s="130" t="s">
        <v>18</v>
      </c>
      <c r="AE200" s="149">
        <v>147792.23399999921</v>
      </c>
      <c r="AF200" s="150">
        <v>95578.110999999568</v>
      </c>
      <c r="AG200" s="150">
        <v>50310.066000000079</v>
      </c>
      <c r="AH200" s="316">
        <f t="shared" si="1349"/>
        <v>0.34041075527690007</v>
      </c>
      <c r="AI200" s="149">
        <v>24758.842000000172</v>
      </c>
      <c r="AJ200" s="150">
        <v>20740.977000000174</v>
      </c>
      <c r="AK200" s="150">
        <v>3014.5810000000079</v>
      </c>
      <c r="AL200" s="316">
        <f t="shared" si="1350"/>
        <v>0.12175775426007351</v>
      </c>
      <c r="AM200" s="149">
        <v>0</v>
      </c>
      <c r="AN200" s="150">
        <v>0</v>
      </c>
      <c r="AO200" s="150">
        <v>0</v>
      </c>
      <c r="AP200" s="316">
        <f t="shared" si="1351"/>
        <v>0</v>
      </c>
      <c r="AQ200" s="149">
        <v>174.18421300000017</v>
      </c>
      <c r="AR200" s="150">
        <v>174.18421300000017</v>
      </c>
      <c r="AS200" s="150">
        <v>0</v>
      </c>
      <c r="AT200" s="316">
        <f t="shared" si="1352"/>
        <v>0</v>
      </c>
      <c r="AU200" s="149">
        <v>28382.91768999998</v>
      </c>
      <c r="AV200" s="150">
        <v>28382.91768999998</v>
      </c>
      <c r="AW200" s="150">
        <v>0</v>
      </c>
      <c r="AX200" s="316">
        <f t="shared" si="1353"/>
        <v>0</v>
      </c>
      <c r="AY200" s="319">
        <f t="shared" si="1403"/>
        <v>201108.17790299936</v>
      </c>
      <c r="AZ200" s="153">
        <f t="shared" si="1404"/>
        <v>144876.18990299973</v>
      </c>
      <c r="BA200" s="153">
        <f t="shared" si="1405"/>
        <v>53324.647000000085</v>
      </c>
      <c r="BB200" s="316">
        <f t="shared" si="1357"/>
        <v>0.26515404572816625</v>
      </c>
      <c r="BE200" s="448"/>
      <c r="BF200" s="130" t="s">
        <v>18</v>
      </c>
      <c r="BG200" s="320">
        <f t="shared" si="1406"/>
        <v>853735.72199998656</v>
      </c>
      <c r="BH200" s="321">
        <f t="shared" si="1407"/>
        <v>698404.52299998864</v>
      </c>
      <c r="BI200" s="321">
        <f t="shared" si="1408"/>
        <v>148251.87499999919</v>
      </c>
      <c r="BJ200" s="316">
        <f t="shared" si="1361"/>
        <v>0.17365078112545174</v>
      </c>
      <c r="BK200" s="320">
        <f t="shared" si="1409"/>
        <v>224891.67399999598</v>
      </c>
      <c r="BL200" s="321">
        <f t="shared" si="1410"/>
        <v>194117.82999999245</v>
      </c>
      <c r="BM200" s="321">
        <f t="shared" si="1411"/>
        <v>28499.592000000102</v>
      </c>
      <c r="BN200" s="316">
        <f t="shared" si="1365"/>
        <v>0.12672586536040731</v>
      </c>
      <c r="BO200" s="320">
        <f t="shared" si="1412"/>
        <v>26397.282999999999</v>
      </c>
      <c r="BP200" s="321">
        <f t="shared" si="1413"/>
        <v>26263.403999999999</v>
      </c>
      <c r="BQ200" s="321">
        <f t="shared" si="1414"/>
        <v>363.17849999999999</v>
      </c>
      <c r="BR200" s="316">
        <f t="shared" si="1369"/>
        <v>1.3758177309384454E-2</v>
      </c>
      <c r="BS200" s="320">
        <f t="shared" si="1415"/>
        <v>26088.967487749902</v>
      </c>
      <c r="BT200" s="321">
        <f t="shared" si="1416"/>
        <v>26088.967487749902</v>
      </c>
      <c r="BU200" s="321">
        <f t="shared" si="1417"/>
        <v>0</v>
      </c>
      <c r="BV200" s="316">
        <f t="shared" si="1373"/>
        <v>0</v>
      </c>
      <c r="BW200" s="320">
        <f t="shared" si="1418"/>
        <v>82306.999326749778</v>
      </c>
      <c r="BX200" s="321">
        <f t="shared" si="1419"/>
        <v>82306.999326749778</v>
      </c>
      <c r="BY200" s="321">
        <f t="shared" si="1420"/>
        <v>0</v>
      </c>
      <c r="BZ200" s="316">
        <f t="shared" si="1377"/>
        <v>0</v>
      </c>
      <c r="CA200" s="319">
        <f t="shared" si="1421"/>
        <v>1213420.6458144821</v>
      </c>
      <c r="CB200" s="153">
        <f t="shared" si="1422"/>
        <v>1027181.7238144807</v>
      </c>
      <c r="CC200" s="153">
        <f t="shared" si="1423"/>
        <v>177114.64549999929</v>
      </c>
      <c r="CD200" s="316">
        <f t="shared" si="1381"/>
        <v>0.14596310530147188</v>
      </c>
    </row>
    <row r="201" spans="1:82">
      <c r="A201" s="448"/>
      <c r="B201" s="131" t="s">
        <v>19</v>
      </c>
      <c r="C201" s="156">
        <v>943309.60199998587</v>
      </c>
      <c r="D201" s="157">
        <v>791190.62099999411</v>
      </c>
      <c r="E201" s="157">
        <v>145466.28799999756</v>
      </c>
      <c r="F201" s="322">
        <f t="shared" si="1340"/>
        <v>0.1542084249874939</v>
      </c>
      <c r="G201" s="156">
        <v>169495.10399999519</v>
      </c>
      <c r="H201" s="157">
        <v>141144.70999999749</v>
      </c>
      <c r="I201" s="157">
        <v>27313.363000000245</v>
      </c>
      <c r="J201" s="322">
        <f t="shared" si="1341"/>
        <v>0.16114543933965797</v>
      </c>
      <c r="K201" s="156">
        <v>27173.391</v>
      </c>
      <c r="L201" s="157">
        <v>27157.3505</v>
      </c>
      <c r="M201" s="157">
        <v>136.499</v>
      </c>
      <c r="N201" s="322">
        <f t="shared" si="1342"/>
        <v>5.0232597028468029E-3</v>
      </c>
      <c r="O201" s="156">
        <v>21607.56509</v>
      </c>
      <c r="P201" s="157">
        <v>21607.56509</v>
      </c>
      <c r="Q201" s="157">
        <v>0</v>
      </c>
      <c r="R201" s="322">
        <f t="shared" si="1343"/>
        <v>0</v>
      </c>
      <c r="S201" s="156">
        <v>31222.400670000003</v>
      </c>
      <c r="T201" s="157">
        <v>31222.400670000003</v>
      </c>
      <c r="U201" s="157">
        <v>0</v>
      </c>
      <c r="V201" s="322">
        <f t="shared" si="1344"/>
        <v>0</v>
      </c>
      <c r="W201" s="325">
        <f t="shared" si="1400"/>
        <v>1192808.062759981</v>
      </c>
      <c r="X201" s="160">
        <f t="shared" si="1401"/>
        <v>1012322.6472599916</v>
      </c>
      <c r="Y201" s="160">
        <f t="shared" si="1402"/>
        <v>172916.14999999781</v>
      </c>
      <c r="Z201" s="322">
        <f t="shared" si="1348"/>
        <v>0.14496561131544958</v>
      </c>
      <c r="AC201" s="448"/>
      <c r="AD201" s="131" t="s">
        <v>19</v>
      </c>
      <c r="AE201" s="156">
        <v>221384.63499999428</v>
      </c>
      <c r="AF201" s="157">
        <v>154195.07699999824</v>
      </c>
      <c r="AG201" s="157">
        <v>64911.177999999541</v>
      </c>
      <c r="AH201" s="322">
        <f t="shared" si="1349"/>
        <v>0.29320543406276239</v>
      </c>
      <c r="AI201" s="156">
        <v>18500.537000000008</v>
      </c>
      <c r="AJ201" s="157">
        <v>14672.476000000004</v>
      </c>
      <c r="AK201" s="157">
        <v>3194.7219999999966</v>
      </c>
      <c r="AL201" s="322">
        <f t="shared" si="1350"/>
        <v>0.17268266321134329</v>
      </c>
      <c r="AM201" s="156">
        <v>0</v>
      </c>
      <c r="AN201" s="157">
        <v>0</v>
      </c>
      <c r="AO201" s="157">
        <v>0</v>
      </c>
      <c r="AP201" s="322">
        <f t="shared" si="1351"/>
        <v>0</v>
      </c>
      <c r="AQ201" s="156">
        <v>433.24857699999939</v>
      </c>
      <c r="AR201" s="157">
        <v>433.24857699999939</v>
      </c>
      <c r="AS201" s="157">
        <v>0</v>
      </c>
      <c r="AT201" s="322">
        <f t="shared" si="1352"/>
        <v>0</v>
      </c>
      <c r="AU201" s="156">
        <v>35926.511620999991</v>
      </c>
      <c r="AV201" s="157">
        <v>35926.511620999991</v>
      </c>
      <c r="AW201" s="157">
        <v>0</v>
      </c>
      <c r="AX201" s="322">
        <f t="shared" si="1353"/>
        <v>0</v>
      </c>
      <c r="AY201" s="325">
        <f t="shared" si="1403"/>
        <v>276244.93219799426</v>
      </c>
      <c r="AZ201" s="160">
        <f t="shared" si="1404"/>
        <v>205227.31319799821</v>
      </c>
      <c r="BA201" s="160">
        <f t="shared" si="1405"/>
        <v>68105.899999999543</v>
      </c>
      <c r="BB201" s="322">
        <f t="shared" si="1357"/>
        <v>0.24654171737415148</v>
      </c>
      <c r="BE201" s="448"/>
      <c r="BF201" s="131" t="s">
        <v>19</v>
      </c>
      <c r="BG201" s="326">
        <f t="shared" si="1406"/>
        <v>1164694.2369999802</v>
      </c>
      <c r="BH201" s="327">
        <f t="shared" si="1407"/>
        <v>945385.69799999241</v>
      </c>
      <c r="BI201" s="327">
        <f t="shared" si="1408"/>
        <v>210377.4659999971</v>
      </c>
      <c r="BJ201" s="322">
        <f t="shared" si="1361"/>
        <v>0.18062892329740332</v>
      </c>
      <c r="BK201" s="326">
        <f t="shared" si="1409"/>
        <v>187995.6409999952</v>
      </c>
      <c r="BL201" s="327">
        <f t="shared" si="1410"/>
        <v>155817.18599999748</v>
      </c>
      <c r="BM201" s="327">
        <f t="shared" si="1411"/>
        <v>30508.085000000243</v>
      </c>
      <c r="BN201" s="322">
        <f t="shared" si="1365"/>
        <v>0.16228081054284138</v>
      </c>
      <c r="BO201" s="326">
        <f t="shared" si="1412"/>
        <v>27173.391</v>
      </c>
      <c r="BP201" s="327">
        <f t="shared" si="1413"/>
        <v>27157.3505</v>
      </c>
      <c r="BQ201" s="327">
        <f t="shared" si="1414"/>
        <v>136.499</v>
      </c>
      <c r="BR201" s="322">
        <f t="shared" si="1369"/>
        <v>5.0232597028468029E-3</v>
      </c>
      <c r="BS201" s="326">
        <f t="shared" si="1415"/>
        <v>22040.813666999999</v>
      </c>
      <c r="BT201" s="327">
        <f t="shared" si="1416"/>
        <v>22040.813666999999</v>
      </c>
      <c r="BU201" s="327">
        <f t="shared" si="1417"/>
        <v>0</v>
      </c>
      <c r="BV201" s="322">
        <f t="shared" si="1373"/>
        <v>0</v>
      </c>
      <c r="BW201" s="326">
        <f t="shared" si="1418"/>
        <v>67148.912290999986</v>
      </c>
      <c r="BX201" s="327">
        <f t="shared" si="1419"/>
        <v>67148.912290999986</v>
      </c>
      <c r="BY201" s="327">
        <f t="shared" si="1420"/>
        <v>0</v>
      </c>
      <c r="BZ201" s="322">
        <f t="shared" si="1377"/>
        <v>0</v>
      </c>
      <c r="CA201" s="325">
        <f t="shared" si="1421"/>
        <v>1469052.9949579753</v>
      </c>
      <c r="CB201" s="160">
        <f t="shared" si="1422"/>
        <v>1217549.9604579897</v>
      </c>
      <c r="CC201" s="160">
        <f t="shared" si="1423"/>
        <v>241022.04999999737</v>
      </c>
      <c r="CD201" s="322">
        <f t="shared" si="1381"/>
        <v>0.16406627318907049</v>
      </c>
    </row>
    <row r="202" spans="1:82">
      <c r="A202" s="448"/>
      <c r="B202" s="132" t="s">
        <v>20</v>
      </c>
      <c r="C202" s="328">
        <f t="shared" ref="C202:E202" si="1424">IF(COUNT(C199:C201)=0,"",SUM(C199:C201))</f>
        <v>2507660.1519999672</v>
      </c>
      <c r="D202" s="167">
        <f t="shared" si="1424"/>
        <v>2160547.8979999637</v>
      </c>
      <c r="E202" s="167">
        <f t="shared" si="1424"/>
        <v>330059.71799999534</v>
      </c>
      <c r="F202" s="329">
        <f t="shared" si="1340"/>
        <v>0.13162059369837595</v>
      </c>
      <c r="G202" s="328">
        <f t="shared" ref="G202:I202" si="1425">IF(COUNT(G199:G201)=0,"",SUM(G199:G201))</f>
        <v>510828.38799999398</v>
      </c>
      <c r="H202" s="167">
        <f t="shared" si="1425"/>
        <v>434102.0219999929</v>
      </c>
      <c r="I202" s="167">
        <f t="shared" si="1425"/>
        <v>73479.803000000466</v>
      </c>
      <c r="J202" s="329">
        <f t="shared" si="1341"/>
        <v>0.14384440004928101</v>
      </c>
      <c r="K202" s="328">
        <f t="shared" ref="K202:M202" si="1426">IF(COUNT(K199:K201)=0,"",SUM(K199:K201))</f>
        <v>73745.468500000003</v>
      </c>
      <c r="L202" s="167">
        <f t="shared" si="1426"/>
        <v>73054.368499999997</v>
      </c>
      <c r="M202" s="167">
        <f t="shared" si="1426"/>
        <v>1286.5550000000001</v>
      </c>
      <c r="N202" s="329">
        <f t="shared" si="1342"/>
        <v>1.7445885505493804E-2</v>
      </c>
      <c r="O202" s="328">
        <f t="shared" ref="O202:Q202" si="1427">IF(COUNT(O199:O201)=0,"",SUM(O199:O201))</f>
        <v>81969.748364749903</v>
      </c>
      <c r="P202" s="167">
        <f t="shared" si="1427"/>
        <v>81969.748364749903</v>
      </c>
      <c r="Q202" s="167">
        <f t="shared" si="1427"/>
        <v>0</v>
      </c>
      <c r="R202" s="329">
        <f t="shared" si="1343"/>
        <v>0</v>
      </c>
      <c r="S202" s="328">
        <f t="shared" ref="S202:U202" si="1428">IF(COUNT(S199:S201)=0,"",SUM(S199:S201))</f>
        <v>139482.7429567498</v>
      </c>
      <c r="T202" s="167">
        <f t="shared" si="1428"/>
        <v>139482.7429567498</v>
      </c>
      <c r="U202" s="167">
        <f t="shared" si="1428"/>
        <v>0</v>
      </c>
      <c r="V202" s="329">
        <f t="shared" si="1344"/>
        <v>0</v>
      </c>
      <c r="W202" s="330">
        <f t="shared" ref="W202:Y202" si="1429">IF(COUNT(W199:W201)=0,"",SUM(W199:W201))</f>
        <v>3313686.4998214613</v>
      </c>
      <c r="X202" s="166">
        <f t="shared" si="1429"/>
        <v>2889156.7798214564</v>
      </c>
      <c r="Y202" s="166">
        <f t="shared" si="1429"/>
        <v>404826.07599999587</v>
      </c>
      <c r="Z202" s="329">
        <f t="shared" si="1348"/>
        <v>0.12216788643759981</v>
      </c>
      <c r="AC202" s="448"/>
      <c r="AD202" s="132" t="s">
        <v>20</v>
      </c>
      <c r="AE202" s="328">
        <f t="shared" ref="AE202:AG202" si="1430">IF(COUNT(AE199:AE201)=0,"",SUM(AE199:AE201))</f>
        <v>572981.93699999305</v>
      </c>
      <c r="AF202" s="167">
        <f t="shared" si="1430"/>
        <v>405534.3149999982</v>
      </c>
      <c r="AG202" s="167">
        <f t="shared" si="1430"/>
        <v>159635.18699999963</v>
      </c>
      <c r="AH202" s="329">
        <f t="shared" si="1349"/>
        <v>0.27860422238755767</v>
      </c>
      <c r="AI202" s="328">
        <f t="shared" ref="AI202:AK202" si="1431">IF(COUNT(AI199:AI201)=0,"",SUM(AI199:AI201))</f>
        <v>62726.641000000294</v>
      </c>
      <c r="AJ202" s="167">
        <f t="shared" si="1431"/>
        <v>51625.804000000207</v>
      </c>
      <c r="AK202" s="167">
        <f t="shared" si="1431"/>
        <v>8747.497999999996</v>
      </c>
      <c r="AL202" s="329">
        <f t="shared" si="1350"/>
        <v>0.13945427111265141</v>
      </c>
      <c r="AM202" s="328">
        <f t="shared" ref="AM202:AO202" si="1432">IF(COUNT(AM199:AM201)=0,"",SUM(AM199:AM201))</f>
        <v>0</v>
      </c>
      <c r="AN202" s="167">
        <f t="shared" si="1432"/>
        <v>0</v>
      </c>
      <c r="AO202" s="167">
        <f t="shared" si="1432"/>
        <v>0</v>
      </c>
      <c r="AP202" s="329">
        <f t="shared" si="1351"/>
        <v>0</v>
      </c>
      <c r="AQ202" s="328">
        <f t="shared" ref="AQ202:AS202" si="1433">IF(COUNT(AQ199:AQ201)=0,"",SUM(AQ199:AQ201))</f>
        <v>1223.350009999999</v>
      </c>
      <c r="AR202" s="167">
        <f t="shared" si="1433"/>
        <v>1223.350009999999</v>
      </c>
      <c r="AS202" s="167">
        <f t="shared" si="1433"/>
        <v>0</v>
      </c>
      <c r="AT202" s="329">
        <f t="shared" si="1352"/>
        <v>0</v>
      </c>
      <c r="AU202" s="328">
        <f t="shared" ref="AU202:AW202" si="1434">IF(COUNT(AU199:AU201)=0,"",SUM(AU199:AU201))</f>
        <v>99754.367489999975</v>
      </c>
      <c r="AV202" s="167">
        <f t="shared" si="1434"/>
        <v>99754.367489999975</v>
      </c>
      <c r="AW202" s="167">
        <f t="shared" si="1434"/>
        <v>0</v>
      </c>
      <c r="AX202" s="329">
        <f t="shared" si="1353"/>
        <v>0</v>
      </c>
      <c r="AY202" s="330">
        <f t="shared" ref="AY202:BA202" si="1435">IF(COUNT(AY199:AY201)=0,"",SUM(AY199:AY201))</f>
        <v>736686.29549999326</v>
      </c>
      <c r="AZ202" s="166">
        <f t="shared" si="1435"/>
        <v>558137.83649999835</v>
      </c>
      <c r="BA202" s="166">
        <f t="shared" si="1435"/>
        <v>168382.68499999965</v>
      </c>
      <c r="BB202" s="329">
        <f t="shared" si="1357"/>
        <v>0.22856769024828585</v>
      </c>
      <c r="BE202" s="448"/>
      <c r="BF202" s="132" t="s">
        <v>20</v>
      </c>
      <c r="BG202" s="328">
        <f t="shared" ref="BG202:BI202" si="1436">IF(COUNT(BG199:BG201)=0,"",SUM(BG199:BG201))</f>
        <v>3080642.0889999606</v>
      </c>
      <c r="BH202" s="167">
        <f t="shared" si="1436"/>
        <v>2566082.2129999618</v>
      </c>
      <c r="BI202" s="167">
        <f t="shared" si="1436"/>
        <v>489694.90499999502</v>
      </c>
      <c r="BJ202" s="329">
        <f t="shared" si="1361"/>
        <v>0.15895871407735002</v>
      </c>
      <c r="BK202" s="328">
        <f t="shared" ref="BK202:BM202" si="1437">IF(COUNT(BK199:BK201)=0,"",SUM(BK199:BK201))</f>
        <v>573555.02899999439</v>
      </c>
      <c r="BL202" s="167">
        <f t="shared" si="1437"/>
        <v>485727.82599999307</v>
      </c>
      <c r="BM202" s="167">
        <f t="shared" si="1437"/>
        <v>82227.301000000458</v>
      </c>
      <c r="BN202" s="329">
        <f t="shared" si="1365"/>
        <v>0.14336427516530634</v>
      </c>
      <c r="BO202" s="328">
        <f t="shared" ref="BO202:BQ202" si="1438">IF(COUNT(BO199:BO201)=0,"",SUM(BO199:BO201))</f>
        <v>73745.468500000003</v>
      </c>
      <c r="BP202" s="167">
        <f t="shared" si="1438"/>
        <v>73054.368499999997</v>
      </c>
      <c r="BQ202" s="167">
        <f t="shared" si="1438"/>
        <v>1286.5550000000001</v>
      </c>
      <c r="BR202" s="329">
        <f t="shared" si="1369"/>
        <v>1.7445885505493804E-2</v>
      </c>
      <c r="BS202" s="328">
        <f t="shared" ref="BS202:BU202" si="1439">IF(COUNT(BS199:BS201)=0,"",SUM(BS199:BS201))</f>
        <v>83193.098374749898</v>
      </c>
      <c r="BT202" s="167">
        <f t="shared" si="1439"/>
        <v>83193.098374749898</v>
      </c>
      <c r="BU202" s="167">
        <f t="shared" si="1439"/>
        <v>0</v>
      </c>
      <c r="BV202" s="329">
        <f t="shared" si="1373"/>
        <v>0</v>
      </c>
      <c r="BW202" s="328">
        <f t="shared" ref="BW202:BY202" si="1440">IF(COUNT(BW199:BW201)=0,"",SUM(BW199:BW201))</f>
        <v>239237.11044674975</v>
      </c>
      <c r="BX202" s="167">
        <f t="shared" si="1440"/>
        <v>239237.11044674975</v>
      </c>
      <c r="BY202" s="167">
        <f t="shared" si="1440"/>
        <v>0</v>
      </c>
      <c r="BZ202" s="329">
        <f t="shared" si="1377"/>
        <v>0</v>
      </c>
      <c r="CA202" s="330">
        <f t="shared" ref="CA202:CC202" si="1441">IF(COUNT(CA199:CA201)=0,"",SUM(CA199:CA201))</f>
        <v>4050372.7953214543</v>
      </c>
      <c r="CB202" s="166">
        <f t="shared" si="1441"/>
        <v>3447294.6163214548</v>
      </c>
      <c r="CC202" s="166">
        <f t="shared" si="1441"/>
        <v>573208.76099999552</v>
      </c>
      <c r="CD202" s="329">
        <f t="shared" si="1381"/>
        <v>0.14152000074217941</v>
      </c>
    </row>
    <row r="203" spans="1:82">
      <c r="A203" s="448"/>
      <c r="B203" s="129" t="s">
        <v>21</v>
      </c>
      <c r="C203" s="170">
        <v>722928.90199998242</v>
      </c>
      <c r="D203" s="171">
        <v>659631.69199997303</v>
      </c>
      <c r="E203" s="171">
        <v>59719.572999999225</v>
      </c>
      <c r="F203" s="331">
        <f t="shared" si="1340"/>
        <v>8.2607809474465693E-2</v>
      </c>
      <c r="G203" s="170">
        <v>175074.32599999179</v>
      </c>
      <c r="H203" s="171">
        <v>155467.4259999957</v>
      </c>
      <c r="I203" s="171">
        <v>18581.40700000005</v>
      </c>
      <c r="J203" s="331">
        <f t="shared" si="1341"/>
        <v>0.10613439117281492</v>
      </c>
      <c r="K203" s="170">
        <v>29202</v>
      </c>
      <c r="L203" s="171">
        <v>28963.955000000002</v>
      </c>
      <c r="M203" s="171">
        <v>125.307</v>
      </c>
      <c r="N203" s="331">
        <f t="shared" si="1342"/>
        <v>4.2910417094719541E-3</v>
      </c>
      <c r="O203" s="170">
        <v>19063.592760999956</v>
      </c>
      <c r="P203" s="171">
        <v>19063.592760999956</v>
      </c>
      <c r="Q203" s="171">
        <v>0</v>
      </c>
      <c r="R203" s="331">
        <f t="shared" si="1343"/>
        <v>0</v>
      </c>
      <c r="S203" s="170">
        <v>25262.179655999953</v>
      </c>
      <c r="T203" s="171">
        <v>25262.179655999953</v>
      </c>
      <c r="U203" s="171">
        <v>0</v>
      </c>
      <c r="V203" s="331">
        <f t="shared" si="1344"/>
        <v>0</v>
      </c>
      <c r="W203" s="334">
        <f t="shared" ref="W203:W205" si="1442">IF(COUNT(C203,G203,K203,O203,S203)&lt;5,"",SUM(C203,G203,K203,O203,S203))</f>
        <v>971531.00041697419</v>
      </c>
      <c r="X203" s="174">
        <f t="shared" ref="X203:X205" si="1443">IF(COUNT(D203,H203,L203,P203,T203)&lt;5,"",SUM(D203,H203,L203,P203,T203))</f>
        <v>888388.84541696857</v>
      </c>
      <c r="Y203" s="174">
        <f t="shared" ref="Y203:Y205" si="1444">IF(COUNT(E203,I203,M203,Q203,U203)&lt;5,"",SUM(E203,I203,M203,Q203,U203))</f>
        <v>78426.286999999284</v>
      </c>
      <c r="Z203" s="331">
        <f t="shared" si="1348"/>
        <v>8.0724430786397225E-2</v>
      </c>
      <c r="AC203" s="448"/>
      <c r="AD203" s="129" t="s">
        <v>21</v>
      </c>
      <c r="AE203" s="170">
        <v>154736.7500000014</v>
      </c>
      <c r="AF203" s="171">
        <v>132041.12500000052</v>
      </c>
      <c r="AG203" s="171">
        <v>21862.037000000055</v>
      </c>
      <c r="AH203" s="331">
        <f t="shared" si="1349"/>
        <v>0.14128535722767771</v>
      </c>
      <c r="AI203" s="170">
        <v>17277.289000000022</v>
      </c>
      <c r="AJ203" s="171">
        <v>16209.844000000001</v>
      </c>
      <c r="AK203" s="171">
        <v>792.92199999999877</v>
      </c>
      <c r="AL203" s="331">
        <f t="shared" si="1350"/>
        <v>4.5893889949979866E-2</v>
      </c>
      <c r="AM203" s="170">
        <v>0</v>
      </c>
      <c r="AN203" s="171">
        <v>0</v>
      </c>
      <c r="AO203" s="171">
        <v>0</v>
      </c>
      <c r="AP203" s="331">
        <f t="shared" si="1351"/>
        <v>0</v>
      </c>
      <c r="AQ203" s="170">
        <v>269.19838300000021</v>
      </c>
      <c r="AR203" s="171">
        <v>269.19838300000021</v>
      </c>
      <c r="AS203" s="171">
        <v>0</v>
      </c>
      <c r="AT203" s="331">
        <f t="shared" si="1352"/>
        <v>0</v>
      </c>
      <c r="AU203" s="170">
        <v>35841.060227000053</v>
      </c>
      <c r="AV203" s="171">
        <v>35841.060227000053</v>
      </c>
      <c r="AW203" s="171">
        <v>0</v>
      </c>
      <c r="AX203" s="331">
        <f t="shared" si="1353"/>
        <v>0</v>
      </c>
      <c r="AY203" s="334">
        <f t="shared" ref="AY203:AY205" si="1445">IF(COUNT(AE203,AI203,AM203,AQ203,AU203)&lt;5,"",SUM(AE203,AI203,AM203,AQ203,AU203))</f>
        <v>208124.29761000146</v>
      </c>
      <c r="AZ203" s="174">
        <f t="shared" ref="AZ203:AZ205" si="1446">IF(COUNT(AF203,AJ203,AN203,AR203,AV203)&lt;5,"",SUM(AF203,AJ203,AN203,AR203,AV203))</f>
        <v>184361.22761000058</v>
      </c>
      <c r="BA203" s="174">
        <f t="shared" ref="BA203:BA205" si="1447">IF(COUNT(AG203,AK203,AO203,AS203,AW203)&lt;5,"",SUM(AG203,AK203,AO203,AS203,AW203))</f>
        <v>22654.959000000053</v>
      </c>
      <c r="BB203" s="331">
        <f t="shared" si="1357"/>
        <v>0.10885302321813753</v>
      </c>
      <c r="BE203" s="448"/>
      <c r="BF203" s="129" t="s">
        <v>21</v>
      </c>
      <c r="BG203" s="335">
        <f t="shared" ref="BG203:BG205" si="1448">IF(COUNT(C203, AE203)&lt;2, "", C203+AE203)</f>
        <v>877665.65199998382</v>
      </c>
      <c r="BH203" s="336">
        <f t="shared" ref="BH203:BH205" si="1449">IF(COUNT(D203, AF203)&lt;2, "", D203+AF203)</f>
        <v>791672.8169999735</v>
      </c>
      <c r="BI203" s="336">
        <f t="shared" ref="BI203:BI205" si="1450">IF(COUNT(E203, AG203)&lt;2, "", E203+AG203)</f>
        <v>81581.609999999288</v>
      </c>
      <c r="BJ203" s="331">
        <f t="shared" si="1361"/>
        <v>9.2952948328437937E-2</v>
      </c>
      <c r="BK203" s="335">
        <f t="shared" ref="BK203:BK205" si="1451">IF(COUNT(G203, AI203)&lt;2, "", G203+AI203)</f>
        <v>192351.61499999181</v>
      </c>
      <c r="BL203" s="336">
        <f t="shared" ref="BL203:BL205" si="1452">IF(COUNT(H203, AJ203)&lt;2, "", H203+AJ203)</f>
        <v>171677.26999999571</v>
      </c>
      <c r="BM203" s="336">
        <f t="shared" ref="BM203:BM205" si="1453">IF(COUNT(I203, AK203)&lt;2, "", I203+AK203)</f>
        <v>19374.329000000049</v>
      </c>
      <c r="BN203" s="331">
        <f t="shared" si="1365"/>
        <v>0.10072350575273763</v>
      </c>
      <c r="BO203" s="335">
        <f t="shared" ref="BO203:BO205" si="1454">IF(COUNT(K203, AM203)&lt;2, "", K203+AM203)</f>
        <v>29202</v>
      </c>
      <c r="BP203" s="336">
        <f t="shared" ref="BP203:BP205" si="1455">IF(COUNT(L203, AN203)&lt;2, "", L203+AN203)</f>
        <v>28963.955000000002</v>
      </c>
      <c r="BQ203" s="336">
        <f t="shared" ref="BQ203:BQ205" si="1456">IF(COUNT(M203, AO203)&lt;2, "", M203+AO203)</f>
        <v>125.307</v>
      </c>
      <c r="BR203" s="331">
        <f t="shared" si="1369"/>
        <v>4.2910417094719541E-3</v>
      </c>
      <c r="BS203" s="335">
        <f t="shared" ref="BS203:BS205" si="1457">IF(COUNT(O203, AQ203)&lt;2, "", O203+AQ203)</f>
        <v>19332.791143999955</v>
      </c>
      <c r="BT203" s="336">
        <f t="shared" ref="BT203:BT205" si="1458">IF(COUNT(P203, AR203)&lt;2, "", P203+AR203)</f>
        <v>19332.791143999955</v>
      </c>
      <c r="BU203" s="336">
        <f t="shared" ref="BU203:BU205" si="1459">IF(COUNT(Q203, AS203)&lt;2, "", Q203+AS203)</f>
        <v>0</v>
      </c>
      <c r="BV203" s="331">
        <f t="shared" si="1373"/>
        <v>0</v>
      </c>
      <c r="BW203" s="335">
        <f t="shared" ref="BW203:BW205" si="1460">IF(COUNT(S203, AU203)&lt;2, "", S203+AU203)</f>
        <v>61103.239883000002</v>
      </c>
      <c r="BX203" s="336">
        <f t="shared" ref="BX203:BX205" si="1461">IF(COUNT(T203, AV203)&lt;2, "", T203+AV203)</f>
        <v>61103.239883000002</v>
      </c>
      <c r="BY203" s="336">
        <f t="shared" ref="BY203:BY205" si="1462">IF(COUNT(U203, AW203)&lt;2, "", U203+AW203)</f>
        <v>0</v>
      </c>
      <c r="BZ203" s="331">
        <f t="shared" si="1377"/>
        <v>0</v>
      </c>
      <c r="CA203" s="334">
        <f t="shared" ref="CA203:CA205" si="1463">IF(COUNT(BG203,BK203,BO203,BS203,BW203)&lt;5,"",SUM(BG203,BK203,BO203,BS203,BW203))</f>
        <v>1179655.2980269755</v>
      </c>
      <c r="CB203" s="174">
        <f t="shared" ref="CB203:CB205" si="1464">IF(COUNT(BH203,BL203,BP203,BT203,BX203)&lt;5,"",SUM(BH203,BL203,BP203,BT203,BX203))</f>
        <v>1072750.0730269691</v>
      </c>
      <c r="CC203" s="174">
        <f t="shared" ref="CC203:CC205" si="1465">IF(COUNT(BI203,BM203,BQ203,BU203,BY203)&lt;5,"",SUM(BI203,BM203,BQ203,BU203,BY203))</f>
        <v>101081.24599999934</v>
      </c>
      <c r="CD203" s="331">
        <f t="shared" si="1381"/>
        <v>8.5687103825212413E-2</v>
      </c>
    </row>
    <row r="204" spans="1:82">
      <c r="A204" s="448"/>
      <c r="B204" s="130" t="s">
        <v>22</v>
      </c>
      <c r="C204" s="149">
        <v>894725.86900005187</v>
      </c>
      <c r="D204" s="150">
        <v>733775.44100003061</v>
      </c>
      <c r="E204" s="150">
        <v>156152.97699999713</v>
      </c>
      <c r="F204" s="316">
        <f t="shared" si="1340"/>
        <v>0.17452605586839032</v>
      </c>
      <c r="G204" s="149">
        <v>157685.70499999431</v>
      </c>
      <c r="H204" s="150">
        <v>131588.41100000433</v>
      </c>
      <c r="I204" s="150">
        <v>25500.588000000174</v>
      </c>
      <c r="J204" s="316">
        <f t="shared" si="1341"/>
        <v>0.16171781709699742</v>
      </c>
      <c r="K204" s="149">
        <v>26469.674999999999</v>
      </c>
      <c r="L204" s="150">
        <v>25769.155999999999</v>
      </c>
      <c r="M204" s="150">
        <v>740.45249999999999</v>
      </c>
      <c r="N204" s="316">
        <f t="shared" si="1342"/>
        <v>2.7973615089720596E-2</v>
      </c>
      <c r="O204" s="149">
        <v>6953.31</v>
      </c>
      <c r="P204" s="150">
        <v>6953.31</v>
      </c>
      <c r="Q204" s="150">
        <v>0</v>
      </c>
      <c r="R204" s="316">
        <f t="shared" si="1343"/>
        <v>0</v>
      </c>
      <c r="S204" s="149">
        <v>57687.244109999985</v>
      </c>
      <c r="T204" s="150">
        <v>57687.244109999985</v>
      </c>
      <c r="U204" s="150">
        <v>0</v>
      </c>
      <c r="V204" s="316">
        <f t="shared" si="1344"/>
        <v>0</v>
      </c>
      <c r="W204" s="319">
        <f t="shared" si="1442"/>
        <v>1143521.8031100463</v>
      </c>
      <c r="X204" s="153">
        <f t="shared" si="1443"/>
        <v>955773.56211003487</v>
      </c>
      <c r="Y204" s="153">
        <f t="shared" si="1444"/>
        <v>182394.01749999731</v>
      </c>
      <c r="Z204" s="316">
        <f t="shared" si="1348"/>
        <v>0.15950200250134164</v>
      </c>
      <c r="AC204" s="448"/>
      <c r="AD204" s="130" t="s">
        <v>22</v>
      </c>
      <c r="AE204" s="149">
        <v>197281.8119999929</v>
      </c>
      <c r="AF204" s="150">
        <v>144591.49599999731</v>
      </c>
      <c r="AG204" s="150">
        <v>50415.497999999883</v>
      </c>
      <c r="AH204" s="316">
        <f t="shared" si="1349"/>
        <v>0.25555066373782948</v>
      </c>
      <c r="AI204" s="149">
        <v>16873.13900000009</v>
      </c>
      <c r="AJ204" s="150">
        <v>13842.452000000056</v>
      </c>
      <c r="AK204" s="150">
        <v>2373.6480000000047</v>
      </c>
      <c r="AL204" s="316">
        <f t="shared" si="1350"/>
        <v>0.14067613619493041</v>
      </c>
      <c r="AM204" s="149">
        <v>0</v>
      </c>
      <c r="AN204" s="150">
        <v>0</v>
      </c>
      <c r="AO204" s="150">
        <v>0</v>
      </c>
      <c r="AP204" s="316">
        <f t="shared" si="1351"/>
        <v>0</v>
      </c>
      <c r="AQ204" s="149">
        <v>261.69676300000015</v>
      </c>
      <c r="AR204" s="150">
        <v>261.69676300000015</v>
      </c>
      <c r="AS204" s="150">
        <v>0</v>
      </c>
      <c r="AT204" s="316">
        <f t="shared" si="1352"/>
        <v>0</v>
      </c>
      <c r="AU204" s="149">
        <v>36790.721959999995</v>
      </c>
      <c r="AV204" s="150">
        <v>36790.721959999995</v>
      </c>
      <c r="AW204" s="150">
        <v>0</v>
      </c>
      <c r="AX204" s="316">
        <f t="shared" si="1353"/>
        <v>0</v>
      </c>
      <c r="AY204" s="319">
        <f t="shared" si="1445"/>
        <v>251207.369722993</v>
      </c>
      <c r="AZ204" s="153">
        <f t="shared" si="1446"/>
        <v>195486.36672299737</v>
      </c>
      <c r="BA204" s="153">
        <f t="shared" si="1447"/>
        <v>52789.145999999892</v>
      </c>
      <c r="BB204" s="316">
        <f t="shared" si="1357"/>
        <v>0.21014170905181093</v>
      </c>
      <c r="BE204" s="448"/>
      <c r="BF204" s="130" t="s">
        <v>22</v>
      </c>
      <c r="BG204" s="320">
        <f t="shared" si="1448"/>
        <v>1092007.6810000448</v>
      </c>
      <c r="BH204" s="321">
        <f t="shared" si="1449"/>
        <v>878366.93700002786</v>
      </c>
      <c r="BI204" s="321">
        <f t="shared" si="1450"/>
        <v>206568.47499999701</v>
      </c>
      <c r="BJ204" s="316">
        <f t="shared" si="1361"/>
        <v>0.18916393958953165</v>
      </c>
      <c r="BK204" s="320">
        <f t="shared" si="1451"/>
        <v>174558.84399999439</v>
      </c>
      <c r="BL204" s="321">
        <f t="shared" si="1452"/>
        <v>145430.86300000438</v>
      </c>
      <c r="BM204" s="321">
        <f t="shared" si="1453"/>
        <v>27874.236000000179</v>
      </c>
      <c r="BN204" s="316">
        <f t="shared" si="1365"/>
        <v>0.159683894331937</v>
      </c>
      <c r="BO204" s="320">
        <f t="shared" si="1454"/>
        <v>26469.674999999999</v>
      </c>
      <c r="BP204" s="321">
        <f t="shared" si="1455"/>
        <v>25769.155999999999</v>
      </c>
      <c r="BQ204" s="321">
        <f t="shared" si="1456"/>
        <v>740.45249999999999</v>
      </c>
      <c r="BR204" s="316">
        <f t="shared" si="1369"/>
        <v>2.7973615089720596E-2</v>
      </c>
      <c r="BS204" s="320">
        <f t="shared" si="1457"/>
        <v>7215.0067630000003</v>
      </c>
      <c r="BT204" s="321">
        <f t="shared" si="1458"/>
        <v>7215.0067630000003</v>
      </c>
      <c r="BU204" s="321">
        <f t="shared" si="1459"/>
        <v>0</v>
      </c>
      <c r="BV204" s="316">
        <f t="shared" si="1373"/>
        <v>0</v>
      </c>
      <c r="BW204" s="320">
        <f t="shared" si="1460"/>
        <v>94477.96606999998</v>
      </c>
      <c r="BX204" s="321">
        <f t="shared" si="1461"/>
        <v>94477.96606999998</v>
      </c>
      <c r="BY204" s="321">
        <f t="shared" si="1462"/>
        <v>0</v>
      </c>
      <c r="BZ204" s="316">
        <f t="shared" si="1377"/>
        <v>0</v>
      </c>
      <c r="CA204" s="319">
        <f t="shared" si="1463"/>
        <v>1394729.1728330394</v>
      </c>
      <c r="CB204" s="153">
        <f t="shared" si="1464"/>
        <v>1151259.9288330323</v>
      </c>
      <c r="CC204" s="153">
        <f t="shared" si="1465"/>
        <v>235183.1634999972</v>
      </c>
      <c r="CD204" s="316">
        <f t="shared" si="1381"/>
        <v>0.16862281802156767</v>
      </c>
    </row>
    <row r="205" spans="1:82">
      <c r="A205" s="448"/>
      <c r="B205" s="131" t="s">
        <v>23</v>
      </c>
      <c r="C205" s="156">
        <v>1141461.2410000938</v>
      </c>
      <c r="D205" s="157">
        <v>921248.69000010926</v>
      </c>
      <c r="E205" s="157">
        <v>211818.71199999709</v>
      </c>
      <c r="F205" s="322">
        <f t="shared" si="1340"/>
        <v>0.18556802841103187</v>
      </c>
      <c r="G205" s="156">
        <v>117960.75300000506</v>
      </c>
      <c r="H205" s="157">
        <v>100748.75200000042</v>
      </c>
      <c r="I205" s="157">
        <v>16690.28300000021</v>
      </c>
      <c r="J205" s="322">
        <f t="shared" si="1341"/>
        <v>0.14149013613027286</v>
      </c>
      <c r="K205" s="156">
        <v>28220.332999999999</v>
      </c>
      <c r="L205" s="157">
        <v>27689.584999999999</v>
      </c>
      <c r="M205" s="157">
        <v>422.66800000000001</v>
      </c>
      <c r="N205" s="322">
        <f t="shared" si="1342"/>
        <v>1.4977427800019228E-2</v>
      </c>
      <c r="O205" s="156">
        <v>55796.654119999999</v>
      </c>
      <c r="P205" s="157">
        <v>55796.654119999999</v>
      </c>
      <c r="Q205" s="157">
        <v>0</v>
      </c>
      <c r="R205" s="322">
        <f t="shared" si="1343"/>
        <v>0</v>
      </c>
      <c r="S205" s="156">
        <v>55753.843520000009</v>
      </c>
      <c r="T205" s="157">
        <v>55753.843520000009</v>
      </c>
      <c r="U205" s="157">
        <v>0</v>
      </c>
      <c r="V205" s="322">
        <f t="shared" si="1344"/>
        <v>0</v>
      </c>
      <c r="W205" s="325">
        <f t="shared" si="1442"/>
        <v>1399192.8246400992</v>
      </c>
      <c r="X205" s="160">
        <f t="shared" si="1443"/>
        <v>1161237.5246401099</v>
      </c>
      <c r="Y205" s="160">
        <f t="shared" si="1444"/>
        <v>228931.66299999729</v>
      </c>
      <c r="Z205" s="322">
        <f t="shared" si="1348"/>
        <v>0.16361695040773466</v>
      </c>
      <c r="AC205" s="448"/>
      <c r="AD205" s="131" t="s">
        <v>23</v>
      </c>
      <c r="AE205" s="156">
        <v>275384.3659999973</v>
      </c>
      <c r="AF205" s="157">
        <v>205902.01799999783</v>
      </c>
      <c r="AG205" s="157">
        <v>67206.077000000078</v>
      </c>
      <c r="AH205" s="322">
        <f t="shared" si="1349"/>
        <v>0.24404463469070259</v>
      </c>
      <c r="AI205" s="156">
        <v>13051.783999999911</v>
      </c>
      <c r="AJ205" s="157">
        <v>9999.7689999999966</v>
      </c>
      <c r="AK205" s="157">
        <v>2309.1209999999951</v>
      </c>
      <c r="AL205" s="322">
        <f t="shared" si="1350"/>
        <v>0.17691995209237379</v>
      </c>
      <c r="AM205" s="156">
        <v>0</v>
      </c>
      <c r="AN205" s="157">
        <v>0</v>
      </c>
      <c r="AO205" s="157">
        <v>0</v>
      </c>
      <c r="AP205" s="322">
        <f t="shared" si="1351"/>
        <v>0</v>
      </c>
      <c r="AQ205" s="156">
        <v>1317.1491039999985</v>
      </c>
      <c r="AR205" s="157">
        <v>1317.1491039999985</v>
      </c>
      <c r="AS205" s="157">
        <v>0</v>
      </c>
      <c r="AT205" s="322">
        <f t="shared" si="1352"/>
        <v>0</v>
      </c>
      <c r="AU205" s="156">
        <v>35499.228163999971</v>
      </c>
      <c r="AV205" s="157">
        <v>35499.228163999971</v>
      </c>
      <c r="AW205" s="157">
        <v>0</v>
      </c>
      <c r="AX205" s="322">
        <f t="shared" si="1353"/>
        <v>0</v>
      </c>
      <c r="AY205" s="325">
        <f t="shared" si="1445"/>
        <v>325252.52726799721</v>
      </c>
      <c r="AZ205" s="160">
        <f t="shared" si="1446"/>
        <v>252718.16426799781</v>
      </c>
      <c r="BA205" s="160">
        <f t="shared" si="1447"/>
        <v>69515.198000000077</v>
      </c>
      <c r="BB205" s="322">
        <f t="shared" si="1357"/>
        <v>0.21372684966940128</v>
      </c>
      <c r="BE205" s="448"/>
      <c r="BF205" s="131" t="s">
        <v>23</v>
      </c>
      <c r="BG205" s="326">
        <f t="shared" si="1448"/>
        <v>1416845.6070000911</v>
      </c>
      <c r="BH205" s="327">
        <f t="shared" si="1449"/>
        <v>1127150.7080001072</v>
      </c>
      <c r="BI205" s="327">
        <f t="shared" si="1450"/>
        <v>279024.7889999972</v>
      </c>
      <c r="BJ205" s="322">
        <f t="shared" si="1361"/>
        <v>0.19693379971779751</v>
      </c>
      <c r="BK205" s="326">
        <f t="shared" si="1451"/>
        <v>131012.53700000497</v>
      </c>
      <c r="BL205" s="327">
        <f t="shared" si="1452"/>
        <v>110748.52100000042</v>
      </c>
      <c r="BM205" s="327">
        <f t="shared" si="1453"/>
        <v>18999.404000000206</v>
      </c>
      <c r="BN205" s="322">
        <f t="shared" si="1365"/>
        <v>0.14501973959942083</v>
      </c>
      <c r="BO205" s="326">
        <f t="shared" si="1454"/>
        <v>28220.332999999999</v>
      </c>
      <c r="BP205" s="327">
        <f t="shared" si="1455"/>
        <v>27689.584999999999</v>
      </c>
      <c r="BQ205" s="327">
        <f t="shared" si="1456"/>
        <v>422.66800000000001</v>
      </c>
      <c r="BR205" s="322">
        <f t="shared" si="1369"/>
        <v>1.4977427800019228E-2</v>
      </c>
      <c r="BS205" s="326">
        <f t="shared" si="1457"/>
        <v>57113.803223999996</v>
      </c>
      <c r="BT205" s="327">
        <f t="shared" si="1458"/>
        <v>57113.803223999996</v>
      </c>
      <c r="BU205" s="327">
        <f t="shared" si="1459"/>
        <v>0</v>
      </c>
      <c r="BV205" s="322">
        <f t="shared" si="1373"/>
        <v>0</v>
      </c>
      <c r="BW205" s="326">
        <f t="shared" si="1460"/>
        <v>91253.07168399998</v>
      </c>
      <c r="BX205" s="327">
        <f t="shared" si="1461"/>
        <v>91253.07168399998</v>
      </c>
      <c r="BY205" s="327">
        <f t="shared" si="1462"/>
        <v>0</v>
      </c>
      <c r="BZ205" s="322">
        <f t="shared" si="1377"/>
        <v>0</v>
      </c>
      <c r="CA205" s="325">
        <f t="shared" si="1463"/>
        <v>1724445.3519080961</v>
      </c>
      <c r="CB205" s="160">
        <f t="shared" si="1464"/>
        <v>1413955.6889081076</v>
      </c>
      <c r="CC205" s="160">
        <f t="shared" si="1465"/>
        <v>298446.86099999741</v>
      </c>
      <c r="CD205" s="322">
        <f t="shared" si="1381"/>
        <v>0.17306832058769878</v>
      </c>
    </row>
    <row r="206" spans="1:82">
      <c r="A206" s="448"/>
      <c r="B206" s="132" t="s">
        <v>24</v>
      </c>
      <c r="C206" s="328">
        <f t="shared" ref="C206:E206" si="1466">IF(COUNT(C203:C205)=0,"",SUM(C203:C205))</f>
        <v>2759116.0120001277</v>
      </c>
      <c r="D206" s="167">
        <f t="shared" si="1466"/>
        <v>2314655.823000113</v>
      </c>
      <c r="E206" s="167">
        <f t="shared" si="1466"/>
        <v>427691.26199999347</v>
      </c>
      <c r="F206" s="329">
        <f t="shared" si="1340"/>
        <v>0.15501024971036037</v>
      </c>
      <c r="G206" s="328">
        <f t="shared" ref="G206:I206" si="1467">IF(COUNT(G203:G205)=0,"",SUM(G203:G205))</f>
        <v>450720.78399999114</v>
      </c>
      <c r="H206" s="167">
        <f t="shared" si="1467"/>
        <v>387804.5890000005</v>
      </c>
      <c r="I206" s="167">
        <f t="shared" si="1467"/>
        <v>60772.278000000442</v>
      </c>
      <c r="J206" s="329">
        <f t="shared" si="1341"/>
        <v>0.13483353809573076</v>
      </c>
      <c r="K206" s="328">
        <f t="shared" ref="K206:M206" si="1468">IF(COUNT(K203:K205)=0,"",SUM(K203:K205))</f>
        <v>83892.008000000002</v>
      </c>
      <c r="L206" s="167">
        <f t="shared" si="1468"/>
        <v>82422.695999999996</v>
      </c>
      <c r="M206" s="167">
        <f t="shared" si="1468"/>
        <v>1288.4275</v>
      </c>
      <c r="N206" s="329">
        <f t="shared" si="1342"/>
        <v>1.5358167371557013E-2</v>
      </c>
      <c r="O206" s="328">
        <f t="shared" ref="O206:Q206" si="1469">IF(COUNT(O203:O205)=0,"",SUM(O203:O205))</f>
        <v>81813.556880999953</v>
      </c>
      <c r="P206" s="167">
        <f t="shared" si="1469"/>
        <v>81813.556880999953</v>
      </c>
      <c r="Q206" s="167">
        <f t="shared" si="1469"/>
        <v>0</v>
      </c>
      <c r="R206" s="329">
        <f t="shared" si="1343"/>
        <v>0</v>
      </c>
      <c r="S206" s="328">
        <f t="shared" ref="S206:U206" si="1470">IF(COUNT(S203:S205)=0,"",SUM(S203:S205))</f>
        <v>138703.26728599996</v>
      </c>
      <c r="T206" s="167">
        <f t="shared" si="1470"/>
        <v>138703.26728599996</v>
      </c>
      <c r="U206" s="167">
        <f t="shared" si="1470"/>
        <v>0</v>
      </c>
      <c r="V206" s="329">
        <f t="shared" si="1344"/>
        <v>0</v>
      </c>
      <c r="W206" s="330">
        <f t="shared" ref="W206:Y206" si="1471">IF(COUNT(W203:W205)=0,"",SUM(W203:W205))</f>
        <v>3514245.6281671198</v>
      </c>
      <c r="X206" s="166">
        <f t="shared" si="1471"/>
        <v>3005399.9321671133</v>
      </c>
      <c r="Y206" s="166">
        <f t="shared" si="1471"/>
        <v>489751.96749999386</v>
      </c>
      <c r="Z206" s="329">
        <f t="shared" si="1348"/>
        <v>0.13936190560345879</v>
      </c>
      <c r="AC206" s="448"/>
      <c r="AD206" s="132" t="s">
        <v>24</v>
      </c>
      <c r="AE206" s="328">
        <f t="shared" ref="AE206:AG206" si="1472">IF(COUNT(AE203:AE205)=0,"",SUM(AE203:AE205))</f>
        <v>627402.92799999169</v>
      </c>
      <c r="AF206" s="167">
        <f t="shared" si="1472"/>
        <v>482534.63899999566</v>
      </c>
      <c r="AG206" s="167">
        <f t="shared" si="1472"/>
        <v>139483.61200000002</v>
      </c>
      <c r="AH206" s="329">
        <f t="shared" si="1349"/>
        <v>0.2223190325946357</v>
      </c>
      <c r="AI206" s="328">
        <f t="shared" ref="AI206:AK206" si="1473">IF(COUNT(AI203:AI205)=0,"",SUM(AI203:AI205))</f>
        <v>47202.212000000029</v>
      </c>
      <c r="AJ206" s="167">
        <f t="shared" si="1473"/>
        <v>40052.065000000053</v>
      </c>
      <c r="AK206" s="167">
        <f t="shared" si="1473"/>
        <v>5475.6909999999989</v>
      </c>
      <c r="AL206" s="329">
        <f t="shared" si="1350"/>
        <v>0.11600496603845591</v>
      </c>
      <c r="AM206" s="328">
        <f t="shared" ref="AM206:AO206" si="1474">IF(COUNT(AM203:AM205)=0,"",SUM(AM203:AM205))</f>
        <v>0</v>
      </c>
      <c r="AN206" s="167">
        <f t="shared" si="1474"/>
        <v>0</v>
      </c>
      <c r="AO206" s="167">
        <f t="shared" si="1474"/>
        <v>0</v>
      </c>
      <c r="AP206" s="329">
        <f t="shared" si="1351"/>
        <v>0</v>
      </c>
      <c r="AQ206" s="328">
        <f t="shared" ref="AQ206:AS206" si="1475">IF(COUNT(AQ203:AQ205)=0,"",SUM(AQ203:AQ205))</f>
        <v>1848.0442499999988</v>
      </c>
      <c r="AR206" s="167">
        <f t="shared" si="1475"/>
        <v>1848.0442499999988</v>
      </c>
      <c r="AS206" s="167">
        <f t="shared" si="1475"/>
        <v>0</v>
      </c>
      <c r="AT206" s="329">
        <f t="shared" si="1352"/>
        <v>0</v>
      </c>
      <c r="AU206" s="328">
        <f t="shared" ref="AU206:AW206" si="1476">IF(COUNT(AU203:AU205)=0,"",SUM(AU203:AU205))</f>
        <v>108131.01035100002</v>
      </c>
      <c r="AV206" s="167">
        <f t="shared" si="1476"/>
        <v>108131.01035100002</v>
      </c>
      <c r="AW206" s="167">
        <f t="shared" si="1476"/>
        <v>0</v>
      </c>
      <c r="AX206" s="329">
        <f t="shared" si="1353"/>
        <v>0</v>
      </c>
      <c r="AY206" s="330">
        <f t="shared" ref="AY206:BA206" si="1477">IF(COUNT(AY203:AY205)=0,"",SUM(AY203:AY205))</f>
        <v>784584.19460099167</v>
      </c>
      <c r="AZ206" s="166">
        <f t="shared" si="1477"/>
        <v>632565.75860099576</v>
      </c>
      <c r="BA206" s="166">
        <f t="shared" si="1477"/>
        <v>144959.30300000001</v>
      </c>
      <c r="BB206" s="329">
        <f t="shared" si="1357"/>
        <v>0.18475939739484626</v>
      </c>
      <c r="BE206" s="448"/>
      <c r="BF206" s="132" t="s">
        <v>24</v>
      </c>
      <c r="BG206" s="328">
        <f t="shared" ref="BG206:BI206" si="1478">IF(COUNT(BG203:BG205)=0,"",SUM(BG203:BG205))</f>
        <v>3386518.9400001196</v>
      </c>
      <c r="BH206" s="167">
        <f t="shared" si="1478"/>
        <v>2797190.4620001083</v>
      </c>
      <c r="BI206" s="167">
        <f t="shared" si="1478"/>
        <v>567174.87399999355</v>
      </c>
      <c r="BJ206" s="329">
        <f t="shared" si="1361"/>
        <v>0.16748020136570491</v>
      </c>
      <c r="BK206" s="328">
        <f t="shared" ref="BK206:BM206" si="1479">IF(COUNT(BK203:BK205)=0,"",SUM(BK203:BK205))</f>
        <v>497922.99599999114</v>
      </c>
      <c r="BL206" s="167">
        <f t="shared" si="1479"/>
        <v>427856.6540000005</v>
      </c>
      <c r="BM206" s="167">
        <f t="shared" si="1479"/>
        <v>66247.969000000434</v>
      </c>
      <c r="BN206" s="329">
        <f t="shared" si="1365"/>
        <v>0.13304862304451914</v>
      </c>
      <c r="BO206" s="328">
        <f t="shared" ref="BO206:BQ206" si="1480">IF(COUNT(BO203:BO205)=0,"",SUM(BO203:BO205))</f>
        <v>83892.008000000002</v>
      </c>
      <c r="BP206" s="167">
        <f t="shared" si="1480"/>
        <v>82422.695999999996</v>
      </c>
      <c r="BQ206" s="167">
        <f t="shared" si="1480"/>
        <v>1288.4275</v>
      </c>
      <c r="BR206" s="329">
        <f t="shared" si="1369"/>
        <v>1.5358167371557013E-2</v>
      </c>
      <c r="BS206" s="328">
        <f t="shared" ref="BS206:BU206" si="1481">IF(COUNT(BS203:BS205)=0,"",SUM(BS203:BS205))</f>
        <v>83661.601130999945</v>
      </c>
      <c r="BT206" s="167">
        <f t="shared" si="1481"/>
        <v>83661.601130999945</v>
      </c>
      <c r="BU206" s="167">
        <f t="shared" si="1481"/>
        <v>0</v>
      </c>
      <c r="BV206" s="329">
        <f t="shared" si="1373"/>
        <v>0</v>
      </c>
      <c r="BW206" s="328">
        <f t="shared" ref="BW206:BY206" si="1482">IF(COUNT(BW203:BW205)=0,"",SUM(BW203:BW205))</f>
        <v>246834.27763699996</v>
      </c>
      <c r="BX206" s="167">
        <f t="shared" si="1482"/>
        <v>246834.27763699996</v>
      </c>
      <c r="BY206" s="167">
        <f t="shared" si="1482"/>
        <v>0</v>
      </c>
      <c r="BZ206" s="329">
        <f t="shared" si="1377"/>
        <v>0</v>
      </c>
      <c r="CA206" s="330">
        <f t="shared" ref="CA206:CC206" si="1483">IF(COUNT(CA203:CA205)=0,"",SUM(CA203:CA205))</f>
        <v>4298829.8227681108</v>
      </c>
      <c r="CB206" s="166">
        <f t="shared" si="1483"/>
        <v>3637965.6907681087</v>
      </c>
      <c r="CC206" s="166">
        <f t="shared" si="1483"/>
        <v>634711.27049999405</v>
      </c>
      <c r="CD206" s="329">
        <f t="shared" si="1381"/>
        <v>0.14764745213647223</v>
      </c>
    </row>
    <row r="207" spans="1:82">
      <c r="A207" s="448"/>
      <c r="B207" s="129" t="s">
        <v>25</v>
      </c>
      <c r="C207" s="170">
        <v>1294054.9800000235</v>
      </c>
      <c r="D207" s="171">
        <v>1076151.0820000237</v>
      </c>
      <c r="E207" s="171">
        <v>207298.13699999891</v>
      </c>
      <c r="F207" s="331">
        <f t="shared" si="1340"/>
        <v>0.16019268130322806</v>
      </c>
      <c r="G207" s="170">
        <v>59218.615999990332</v>
      </c>
      <c r="H207" s="171">
        <v>50122.096999992573</v>
      </c>
      <c r="I207" s="171">
        <v>8781.8950000001132</v>
      </c>
      <c r="J207" s="331">
        <f t="shared" si="1341"/>
        <v>0.14829618780691442</v>
      </c>
      <c r="K207" s="170">
        <v>29137.632000000001</v>
      </c>
      <c r="L207" s="171">
        <v>28691.3285</v>
      </c>
      <c r="M207" s="171">
        <v>349.45150000000001</v>
      </c>
      <c r="N207" s="331">
        <f t="shared" si="1342"/>
        <v>1.1993133141361658E-2</v>
      </c>
      <c r="O207" s="170">
        <v>83541.420589499743</v>
      </c>
      <c r="P207" s="171">
        <v>83541.420589499743</v>
      </c>
      <c r="Q207" s="171">
        <v>0</v>
      </c>
      <c r="R207" s="331">
        <f t="shared" si="1343"/>
        <v>0</v>
      </c>
      <c r="S207" s="170">
        <v>64045.149113249856</v>
      </c>
      <c r="T207" s="171">
        <v>64045.149113249856</v>
      </c>
      <c r="U207" s="171">
        <v>0</v>
      </c>
      <c r="V207" s="331">
        <f t="shared" si="1344"/>
        <v>0</v>
      </c>
      <c r="W207" s="334">
        <f t="shared" ref="W207:W209" si="1484">IF(COUNT(C207,G207,K207,O207,S207)&lt;5,"",SUM(C207,G207,K207,O207,S207))</f>
        <v>1529997.7977027635</v>
      </c>
      <c r="X207" s="174">
        <f t="shared" ref="X207:X209" si="1485">IF(COUNT(D207,H207,L207,P207,T207)&lt;5,"",SUM(D207,H207,L207,P207,T207))</f>
        <v>1302551.077202766</v>
      </c>
      <c r="Y207" s="174">
        <f t="shared" ref="Y207:Y209" si="1486">IF(COUNT(E207,I207,M207,Q207,U207)&lt;5,"",SUM(E207,I207,M207,Q207,U207))</f>
        <v>216429.48349999901</v>
      </c>
      <c r="Z207" s="331">
        <f t="shared" si="1348"/>
        <v>0.14145738237333419</v>
      </c>
      <c r="AC207" s="448"/>
      <c r="AD207" s="129" t="s">
        <v>25</v>
      </c>
      <c r="AE207" s="170">
        <v>310255.09199999267</v>
      </c>
      <c r="AF207" s="171">
        <v>226367.16899999531</v>
      </c>
      <c r="AG207" s="171">
        <v>80571.610999999859</v>
      </c>
      <c r="AH207" s="331">
        <f t="shared" si="1349"/>
        <v>0.2596947256549838</v>
      </c>
      <c r="AI207" s="170">
        <v>5576.7390000000132</v>
      </c>
      <c r="AJ207" s="171">
        <v>3992.1030000000046</v>
      </c>
      <c r="AK207" s="171">
        <v>966.16199999999844</v>
      </c>
      <c r="AL207" s="331">
        <f t="shared" si="1350"/>
        <v>0.17324855977659995</v>
      </c>
      <c r="AM207" s="170">
        <v>0</v>
      </c>
      <c r="AN207" s="171">
        <v>0</v>
      </c>
      <c r="AO207" s="171">
        <v>0</v>
      </c>
      <c r="AP207" s="331">
        <f t="shared" si="1351"/>
        <v>0</v>
      </c>
      <c r="AQ207" s="170">
        <v>1779.718288999999</v>
      </c>
      <c r="AR207" s="171">
        <v>1779.718288999999</v>
      </c>
      <c r="AS207" s="171">
        <v>0</v>
      </c>
      <c r="AT207" s="331">
        <f t="shared" si="1352"/>
        <v>0</v>
      </c>
      <c r="AU207" s="170">
        <v>35144.847083000001</v>
      </c>
      <c r="AV207" s="171">
        <v>35144.847083000001</v>
      </c>
      <c r="AW207" s="171">
        <v>0</v>
      </c>
      <c r="AX207" s="331">
        <f t="shared" si="1353"/>
        <v>0</v>
      </c>
      <c r="AY207" s="334">
        <f t="shared" ref="AY207:AY209" si="1487">IF(COUNT(AE207,AI207,AM207,AQ207,AU207)&lt;5,"",SUM(AE207,AI207,AM207,AQ207,AU207))</f>
        <v>352756.39637199265</v>
      </c>
      <c r="AZ207" s="174">
        <f t="shared" ref="AZ207:AZ209" si="1488">IF(COUNT(AF207,AJ207,AN207,AR207,AV207)&lt;5,"",SUM(AF207,AJ207,AN207,AR207,AV207))</f>
        <v>267283.83737199532</v>
      </c>
      <c r="BA207" s="174">
        <f t="shared" ref="BA207:BA209" si="1489">IF(COUNT(AG207,AK207,AO207,AS207,AW207)&lt;5,"",SUM(AG207,AK207,AO207,AS207,AW207))</f>
        <v>81537.772999999856</v>
      </c>
      <c r="BB207" s="331">
        <f t="shared" si="1357"/>
        <v>0.23114470450031394</v>
      </c>
      <c r="BE207" s="448"/>
      <c r="BF207" s="129" t="s">
        <v>25</v>
      </c>
      <c r="BG207" s="335">
        <f t="shared" ref="BG207:BG209" si="1490">IF(COUNT(C207, AE207)&lt;2, "", C207+AE207)</f>
        <v>1604310.0720000162</v>
      </c>
      <c r="BH207" s="336">
        <f t="shared" ref="BH207:BH209" si="1491">IF(COUNT(D207, AF207)&lt;2, "", D207+AF207)</f>
        <v>1302518.251000019</v>
      </c>
      <c r="BI207" s="336">
        <f t="shared" ref="BI207:BI209" si="1492">IF(COUNT(E207, AG207)&lt;2, "", E207+AG207)</f>
        <v>287869.74799999874</v>
      </c>
      <c r="BJ207" s="331">
        <f t="shared" si="1361"/>
        <v>0.17943523077251855</v>
      </c>
      <c r="BK207" s="335">
        <f t="shared" ref="BK207:BK209" si="1493">IF(COUNT(G207, AI207)&lt;2, "", G207+AI207)</f>
        <v>64795.354999990348</v>
      </c>
      <c r="BL207" s="336">
        <f t="shared" ref="BL207:BL209" si="1494">IF(COUNT(H207, AJ207)&lt;2, "", H207+AJ207)</f>
        <v>54114.199999992576</v>
      </c>
      <c r="BM207" s="336">
        <f t="shared" ref="BM207:BM209" si="1495">IF(COUNT(I207, AK207)&lt;2, "", I207+AK207)</f>
        <v>9748.0570000001117</v>
      </c>
      <c r="BN207" s="331">
        <f t="shared" si="1365"/>
        <v>0.15044376251972943</v>
      </c>
      <c r="BO207" s="335">
        <f t="shared" ref="BO207:BO209" si="1496">IF(COUNT(K207, AM207)&lt;2, "", K207+AM207)</f>
        <v>29137.632000000001</v>
      </c>
      <c r="BP207" s="336">
        <f t="shared" ref="BP207:BP209" si="1497">IF(COUNT(L207, AN207)&lt;2, "", L207+AN207)</f>
        <v>28691.3285</v>
      </c>
      <c r="BQ207" s="336">
        <f t="shared" ref="BQ207:BQ209" si="1498">IF(COUNT(M207, AO207)&lt;2, "", M207+AO207)</f>
        <v>349.45150000000001</v>
      </c>
      <c r="BR207" s="331">
        <f t="shared" si="1369"/>
        <v>1.1993133141361658E-2</v>
      </c>
      <c r="BS207" s="335">
        <f t="shared" ref="BS207:BS209" si="1499">IF(COUNT(O207, AQ207)&lt;2, "", O207+AQ207)</f>
        <v>85321.13887849974</v>
      </c>
      <c r="BT207" s="336">
        <f t="shared" ref="BT207:BT209" si="1500">IF(COUNT(P207, AR207)&lt;2, "", P207+AR207)</f>
        <v>85321.13887849974</v>
      </c>
      <c r="BU207" s="336">
        <f t="shared" ref="BU207:BU209" si="1501">IF(COUNT(Q207, AS207)&lt;2, "", Q207+AS207)</f>
        <v>0</v>
      </c>
      <c r="BV207" s="331">
        <f t="shared" si="1373"/>
        <v>0</v>
      </c>
      <c r="BW207" s="335">
        <f t="shared" ref="BW207:BW209" si="1502">IF(COUNT(S207, AU207)&lt;2, "", S207+AU207)</f>
        <v>99189.996196249849</v>
      </c>
      <c r="BX207" s="336">
        <f t="shared" ref="BX207:BX209" si="1503">IF(COUNT(T207, AV207)&lt;2, "", T207+AV207)</f>
        <v>99189.996196249849</v>
      </c>
      <c r="BY207" s="336">
        <f t="shared" ref="BY207:BY209" si="1504">IF(COUNT(U207, AW207)&lt;2, "", U207+AW207)</f>
        <v>0</v>
      </c>
      <c r="BZ207" s="331">
        <f t="shared" si="1377"/>
        <v>0</v>
      </c>
      <c r="CA207" s="334">
        <f t="shared" ref="CA207:CA209" si="1505">IF(COUNT(BG207,BK207,BO207,BS207,BW207)&lt;5,"",SUM(BG207,BK207,BO207,BS207,BW207))</f>
        <v>1882754.1940747565</v>
      </c>
      <c r="CB207" s="174">
        <f t="shared" ref="CB207:CB209" si="1506">IF(COUNT(BH207,BL207,BP207,BT207,BX207)&lt;5,"",SUM(BH207,BL207,BP207,BT207,BX207))</f>
        <v>1569834.9145747614</v>
      </c>
      <c r="CC207" s="174">
        <f t="shared" ref="CC207:CC209" si="1507">IF(COUNT(BI207,BM207,BQ207,BU207,BY207)&lt;5,"",SUM(BI207,BM207,BQ207,BU207,BY207))</f>
        <v>297967.25649999885</v>
      </c>
      <c r="CD207" s="331">
        <f t="shared" si="1381"/>
        <v>0.15826136913556535</v>
      </c>
    </row>
    <row r="208" spans="1:82">
      <c r="A208" s="448"/>
      <c r="B208" s="130" t="s">
        <v>26</v>
      </c>
      <c r="C208" s="149">
        <v>1232810.1580000492</v>
      </c>
      <c r="D208" s="150">
        <v>1069479.5930000781</v>
      </c>
      <c r="E208" s="150">
        <v>156265.42400000029</v>
      </c>
      <c r="F208" s="316">
        <f t="shared" si="1340"/>
        <v>0.12675546432348106</v>
      </c>
      <c r="G208" s="149">
        <v>37008.02299999832</v>
      </c>
      <c r="H208" s="150">
        <v>32614.189000001435</v>
      </c>
      <c r="I208" s="150">
        <v>4060.2050000000645</v>
      </c>
      <c r="J208" s="316">
        <f t="shared" si="1341"/>
        <v>0.10971148067002252</v>
      </c>
      <c r="K208" s="149">
        <v>25799.549500000001</v>
      </c>
      <c r="L208" s="150">
        <v>24660.731</v>
      </c>
      <c r="M208" s="150">
        <v>1270.0235</v>
      </c>
      <c r="N208" s="316">
        <f t="shared" si="1342"/>
        <v>4.9226576611347418E-2</v>
      </c>
      <c r="O208" s="149">
        <v>87255.026300499652</v>
      </c>
      <c r="P208" s="150">
        <v>87255.026300499652</v>
      </c>
      <c r="Q208" s="150">
        <v>0</v>
      </c>
      <c r="R208" s="316">
        <f t="shared" si="1343"/>
        <v>0</v>
      </c>
      <c r="S208" s="149">
        <v>56483.91051975001</v>
      </c>
      <c r="T208" s="150">
        <v>56483.91051975001</v>
      </c>
      <c r="U208" s="150">
        <v>0</v>
      </c>
      <c r="V208" s="316">
        <f t="shared" si="1344"/>
        <v>0</v>
      </c>
      <c r="W208" s="319">
        <f t="shared" si="1484"/>
        <v>1439356.6673202973</v>
      </c>
      <c r="X208" s="153">
        <f t="shared" si="1485"/>
        <v>1270493.4498203292</v>
      </c>
      <c r="Y208" s="153">
        <f t="shared" si="1486"/>
        <v>161595.65250000037</v>
      </c>
      <c r="Z208" s="316">
        <f t="shared" si="1348"/>
        <v>0.11226936045035237</v>
      </c>
      <c r="AC208" s="448"/>
      <c r="AD208" s="130" t="s">
        <v>26</v>
      </c>
      <c r="AE208" s="149">
        <v>323498.8060000033</v>
      </c>
      <c r="AF208" s="150">
        <v>244631.60799999972</v>
      </c>
      <c r="AG208" s="150">
        <v>75549.255999999514</v>
      </c>
      <c r="AH208" s="316">
        <f t="shared" si="1349"/>
        <v>0.23353797478930646</v>
      </c>
      <c r="AI208" s="149">
        <v>4519.8040000000155</v>
      </c>
      <c r="AJ208" s="150">
        <v>3127.4049999999947</v>
      </c>
      <c r="AK208" s="150">
        <v>795.36099999999988</v>
      </c>
      <c r="AL208" s="316">
        <f t="shared" si="1350"/>
        <v>0.17597245367276926</v>
      </c>
      <c r="AM208" s="149">
        <v>0</v>
      </c>
      <c r="AN208" s="150">
        <v>0</v>
      </c>
      <c r="AO208" s="150">
        <v>0</v>
      </c>
      <c r="AP208" s="316">
        <f t="shared" si="1351"/>
        <v>0</v>
      </c>
      <c r="AQ208" s="149">
        <v>2506.7528110000003</v>
      </c>
      <c r="AR208" s="150">
        <v>2506.7528110000003</v>
      </c>
      <c r="AS208" s="150">
        <v>0</v>
      </c>
      <c r="AT208" s="316">
        <f t="shared" si="1352"/>
        <v>0</v>
      </c>
      <c r="AU208" s="149">
        <v>35684.164925999976</v>
      </c>
      <c r="AV208" s="150">
        <v>35684.164925999976</v>
      </c>
      <c r="AW208" s="150">
        <v>0</v>
      </c>
      <c r="AX208" s="316">
        <f t="shared" si="1353"/>
        <v>0</v>
      </c>
      <c r="AY208" s="319">
        <f t="shared" si="1487"/>
        <v>366209.52773700329</v>
      </c>
      <c r="AZ208" s="153">
        <f t="shared" si="1488"/>
        <v>285949.93073699973</v>
      </c>
      <c r="BA208" s="153">
        <f t="shared" si="1489"/>
        <v>76344.616999999518</v>
      </c>
      <c r="BB208" s="316">
        <f t="shared" si="1357"/>
        <v>0.20847250335558473</v>
      </c>
      <c r="BE208" s="448"/>
      <c r="BF208" s="130" t="s">
        <v>26</v>
      </c>
      <c r="BG208" s="320">
        <f t="shared" si="1490"/>
        <v>1556308.9640000525</v>
      </c>
      <c r="BH208" s="321">
        <f t="shared" si="1491"/>
        <v>1314111.2010000779</v>
      </c>
      <c r="BI208" s="321">
        <f t="shared" si="1492"/>
        <v>231814.67999999982</v>
      </c>
      <c r="BJ208" s="316">
        <f t="shared" si="1361"/>
        <v>0.14895158054232732</v>
      </c>
      <c r="BK208" s="320">
        <f t="shared" si="1493"/>
        <v>41527.826999998339</v>
      </c>
      <c r="BL208" s="321">
        <f t="shared" si="1494"/>
        <v>35741.594000001431</v>
      </c>
      <c r="BM208" s="321">
        <f t="shared" si="1495"/>
        <v>4855.5660000000644</v>
      </c>
      <c r="BN208" s="316">
        <f t="shared" si="1365"/>
        <v>0.11692318984088088</v>
      </c>
      <c r="BO208" s="320">
        <f t="shared" si="1496"/>
        <v>25799.549500000001</v>
      </c>
      <c r="BP208" s="321">
        <f t="shared" si="1497"/>
        <v>24660.731</v>
      </c>
      <c r="BQ208" s="321">
        <f t="shared" si="1498"/>
        <v>1270.0235</v>
      </c>
      <c r="BR208" s="316">
        <f t="shared" si="1369"/>
        <v>4.9226576611347418E-2</v>
      </c>
      <c r="BS208" s="320">
        <f t="shared" si="1499"/>
        <v>89761.779111499651</v>
      </c>
      <c r="BT208" s="321">
        <f t="shared" si="1500"/>
        <v>89761.779111499651</v>
      </c>
      <c r="BU208" s="321">
        <f t="shared" si="1501"/>
        <v>0</v>
      </c>
      <c r="BV208" s="316">
        <f t="shared" si="1373"/>
        <v>0</v>
      </c>
      <c r="BW208" s="320">
        <f t="shared" si="1502"/>
        <v>92168.075445749986</v>
      </c>
      <c r="BX208" s="321">
        <f t="shared" si="1503"/>
        <v>92168.075445749986</v>
      </c>
      <c r="BY208" s="321">
        <f t="shared" si="1504"/>
        <v>0</v>
      </c>
      <c r="BZ208" s="316">
        <f t="shared" si="1377"/>
        <v>0</v>
      </c>
      <c r="CA208" s="319">
        <f t="shared" si="1505"/>
        <v>1805566.1950573006</v>
      </c>
      <c r="CB208" s="153">
        <f t="shared" si="1506"/>
        <v>1556443.3805573289</v>
      </c>
      <c r="CC208" s="153">
        <f t="shared" si="1507"/>
        <v>237940.26949999988</v>
      </c>
      <c r="CD208" s="316">
        <f t="shared" si="1381"/>
        <v>0.1317815265656592</v>
      </c>
    </row>
    <row r="209" spans="1:82">
      <c r="A209" s="448"/>
      <c r="B209" s="131" t="s">
        <v>27</v>
      </c>
      <c r="C209" s="156">
        <v>1403511.1389999883</v>
      </c>
      <c r="D209" s="157">
        <v>1245546.3549999953</v>
      </c>
      <c r="E209" s="157">
        <v>150836.23699999868</v>
      </c>
      <c r="F209" s="322">
        <f t="shared" si="1340"/>
        <v>0.10747063760923949</v>
      </c>
      <c r="G209" s="156">
        <v>19014.709000001443</v>
      </c>
      <c r="H209" s="157">
        <v>17334.0250000013</v>
      </c>
      <c r="I209" s="157">
        <v>1509.1149999999809</v>
      </c>
      <c r="J209" s="322">
        <f t="shared" si="1341"/>
        <v>7.936566370802027E-2</v>
      </c>
      <c r="K209" s="156">
        <v>27506.041000000001</v>
      </c>
      <c r="L209" s="157">
        <v>26788.972000000002</v>
      </c>
      <c r="M209" s="157">
        <v>703.77949999999998</v>
      </c>
      <c r="N209" s="322">
        <f t="shared" si="1342"/>
        <v>2.5586361192437689E-2</v>
      </c>
      <c r="O209" s="156">
        <v>96762.265530000004</v>
      </c>
      <c r="P209" s="157">
        <v>96762.265530000004</v>
      </c>
      <c r="Q209" s="157">
        <v>0</v>
      </c>
      <c r="R209" s="322">
        <f t="shared" si="1343"/>
        <v>0</v>
      </c>
      <c r="S209" s="156">
        <v>51871.020929999999</v>
      </c>
      <c r="T209" s="157">
        <v>51871.020929999999</v>
      </c>
      <c r="U209" s="157">
        <v>0</v>
      </c>
      <c r="V209" s="322">
        <f t="shared" si="1344"/>
        <v>0</v>
      </c>
      <c r="W209" s="325">
        <f t="shared" si="1484"/>
        <v>1598665.1754599898</v>
      </c>
      <c r="X209" s="160">
        <f t="shared" si="1485"/>
        <v>1438302.6384599968</v>
      </c>
      <c r="Y209" s="160">
        <f t="shared" si="1486"/>
        <v>153049.13149999868</v>
      </c>
      <c r="Z209" s="322">
        <f t="shared" si="1348"/>
        <v>9.5735576060172384E-2</v>
      </c>
      <c r="AC209" s="448"/>
      <c r="AD209" s="131" t="s">
        <v>27</v>
      </c>
      <c r="AE209" s="156">
        <v>345176.22999999108</v>
      </c>
      <c r="AF209" s="157">
        <v>281471.44999999512</v>
      </c>
      <c r="AG209" s="157">
        <v>60844.336000000192</v>
      </c>
      <c r="AH209" s="322">
        <f t="shared" si="1349"/>
        <v>0.17627035326274282</v>
      </c>
      <c r="AI209" s="156">
        <v>2527.8339999999985</v>
      </c>
      <c r="AJ209" s="157">
        <v>1832.1279999999949</v>
      </c>
      <c r="AK209" s="157">
        <v>334.79599999999976</v>
      </c>
      <c r="AL209" s="322">
        <f t="shared" si="1350"/>
        <v>0.13244382344726749</v>
      </c>
      <c r="AM209" s="156">
        <v>0</v>
      </c>
      <c r="AN209" s="157">
        <v>0</v>
      </c>
      <c r="AO209" s="157">
        <v>0</v>
      </c>
      <c r="AP209" s="322">
        <f t="shared" si="1351"/>
        <v>0</v>
      </c>
      <c r="AQ209" s="156">
        <v>2643.831244000005</v>
      </c>
      <c r="AR209" s="157">
        <v>2643.831244000005</v>
      </c>
      <c r="AS209" s="157">
        <v>0</v>
      </c>
      <c r="AT209" s="322">
        <f t="shared" si="1352"/>
        <v>0</v>
      </c>
      <c r="AU209" s="156">
        <v>36419.92553800001</v>
      </c>
      <c r="AV209" s="157">
        <v>36419.92553800001</v>
      </c>
      <c r="AW209" s="157">
        <v>0</v>
      </c>
      <c r="AX209" s="322">
        <f t="shared" si="1353"/>
        <v>0</v>
      </c>
      <c r="AY209" s="325">
        <f t="shared" si="1487"/>
        <v>386767.82078199106</v>
      </c>
      <c r="AZ209" s="160">
        <f t="shared" si="1488"/>
        <v>322367.3347819951</v>
      </c>
      <c r="BA209" s="160">
        <f t="shared" si="1489"/>
        <v>61179.132000000194</v>
      </c>
      <c r="BB209" s="322">
        <f t="shared" si="1357"/>
        <v>0.15818051221610022</v>
      </c>
      <c r="BE209" s="448"/>
      <c r="BF209" s="131" t="s">
        <v>27</v>
      </c>
      <c r="BG209" s="326">
        <f t="shared" si="1490"/>
        <v>1748687.3689999795</v>
      </c>
      <c r="BH209" s="327">
        <f t="shared" si="1491"/>
        <v>1527017.8049999904</v>
      </c>
      <c r="BI209" s="327">
        <f t="shared" si="1492"/>
        <v>211680.57299999887</v>
      </c>
      <c r="BJ209" s="322">
        <f t="shared" si="1361"/>
        <v>0.12105112483373885</v>
      </c>
      <c r="BK209" s="326">
        <f t="shared" si="1493"/>
        <v>21542.543000001442</v>
      </c>
      <c r="BL209" s="327">
        <f t="shared" si="1494"/>
        <v>19166.153000001294</v>
      </c>
      <c r="BM209" s="327">
        <f t="shared" si="1495"/>
        <v>1843.9109999999807</v>
      </c>
      <c r="BN209" s="322">
        <f t="shared" si="1365"/>
        <v>8.5593933826654423E-2</v>
      </c>
      <c r="BO209" s="326">
        <f t="shared" si="1496"/>
        <v>27506.041000000001</v>
      </c>
      <c r="BP209" s="327">
        <f t="shared" si="1497"/>
        <v>26788.972000000002</v>
      </c>
      <c r="BQ209" s="327">
        <f t="shared" si="1498"/>
        <v>703.77949999999998</v>
      </c>
      <c r="BR209" s="322">
        <f t="shared" si="1369"/>
        <v>2.5586361192437689E-2</v>
      </c>
      <c r="BS209" s="326">
        <f t="shared" si="1499"/>
        <v>99406.096774000005</v>
      </c>
      <c r="BT209" s="327">
        <f t="shared" si="1500"/>
        <v>99406.096774000005</v>
      </c>
      <c r="BU209" s="327">
        <f t="shared" si="1501"/>
        <v>0</v>
      </c>
      <c r="BV209" s="322">
        <f t="shared" si="1373"/>
        <v>0</v>
      </c>
      <c r="BW209" s="326">
        <f t="shared" si="1502"/>
        <v>88290.946468000009</v>
      </c>
      <c r="BX209" s="327">
        <f t="shared" si="1503"/>
        <v>88290.946468000009</v>
      </c>
      <c r="BY209" s="327">
        <f t="shared" si="1504"/>
        <v>0</v>
      </c>
      <c r="BZ209" s="322">
        <f t="shared" si="1377"/>
        <v>0</v>
      </c>
      <c r="CA209" s="325">
        <f t="shared" si="1505"/>
        <v>1985432.9962419809</v>
      </c>
      <c r="CB209" s="160">
        <f t="shared" si="1506"/>
        <v>1760669.9732419918</v>
      </c>
      <c r="CC209" s="160">
        <f t="shared" si="1507"/>
        <v>214228.26349999887</v>
      </c>
      <c r="CD209" s="322">
        <f t="shared" si="1381"/>
        <v>0.10790002176124261</v>
      </c>
    </row>
    <row r="210" spans="1:82">
      <c r="A210" s="448"/>
      <c r="B210" s="132" t="s">
        <v>28</v>
      </c>
      <c r="C210" s="328">
        <f t="shared" ref="C210:E210" si="1508">IF(COUNT(C207:C209)=0,"",SUM(C207:C209))</f>
        <v>3930376.2770000612</v>
      </c>
      <c r="D210" s="167">
        <f t="shared" si="1508"/>
        <v>3391177.0300000971</v>
      </c>
      <c r="E210" s="167">
        <f t="shared" si="1508"/>
        <v>514399.79799999786</v>
      </c>
      <c r="F210" s="329">
        <f t="shared" si="1340"/>
        <v>0.13087800295615051</v>
      </c>
      <c r="G210" s="328">
        <f t="shared" ref="G210:I210" si="1509">IF(COUNT(G207:G209)=0,"",SUM(G207:G209))</f>
        <v>115241.34799999009</v>
      </c>
      <c r="H210" s="167">
        <f t="shared" si="1509"/>
        <v>100070.31099999532</v>
      </c>
      <c r="I210" s="167">
        <f t="shared" si="1509"/>
        <v>14351.215000000158</v>
      </c>
      <c r="J210" s="329">
        <f t="shared" si="1341"/>
        <v>0.1245318216860965</v>
      </c>
      <c r="K210" s="328">
        <f t="shared" ref="K210:M210" si="1510">IF(COUNT(K207:K209)=0,"",SUM(K207:K209))</f>
        <v>82443.222500000003</v>
      </c>
      <c r="L210" s="167">
        <f t="shared" si="1510"/>
        <v>80141.031500000012</v>
      </c>
      <c r="M210" s="167">
        <f t="shared" si="1510"/>
        <v>2323.2545</v>
      </c>
      <c r="N210" s="329">
        <f t="shared" si="1342"/>
        <v>2.8180054461117165E-2</v>
      </c>
      <c r="O210" s="328">
        <f t="shared" ref="O210:Q210" si="1511">IF(COUNT(O207:O209)=0,"",SUM(O207:O209))</f>
        <v>267558.71241999941</v>
      </c>
      <c r="P210" s="167">
        <f t="shared" si="1511"/>
        <v>267558.71241999941</v>
      </c>
      <c r="Q210" s="167">
        <f t="shared" si="1511"/>
        <v>0</v>
      </c>
      <c r="R210" s="329">
        <f t="shared" si="1343"/>
        <v>0</v>
      </c>
      <c r="S210" s="328">
        <f t="shared" ref="S210:U210" si="1512">IF(COUNT(S207:S209)=0,"",SUM(S207:S209))</f>
        <v>172400.08056299988</v>
      </c>
      <c r="T210" s="167">
        <f t="shared" si="1512"/>
        <v>172400.08056299988</v>
      </c>
      <c r="U210" s="167">
        <f t="shared" si="1512"/>
        <v>0</v>
      </c>
      <c r="V210" s="329">
        <f t="shared" si="1344"/>
        <v>0</v>
      </c>
      <c r="W210" s="330">
        <f t="shared" ref="W210:Y210" si="1513">IF(COUNT(W207:W209)=0,"",SUM(W207:W209))</f>
        <v>4568019.6404830506</v>
      </c>
      <c r="X210" s="166">
        <f t="shared" si="1513"/>
        <v>4011347.165483092</v>
      </c>
      <c r="Y210" s="166">
        <f t="shared" si="1513"/>
        <v>531074.26749999798</v>
      </c>
      <c r="Z210" s="329">
        <f t="shared" si="1348"/>
        <v>0.11625919091797926</v>
      </c>
      <c r="AC210" s="448"/>
      <c r="AD210" s="132" t="s">
        <v>28</v>
      </c>
      <c r="AE210" s="328">
        <f t="shared" ref="AE210:AG210" si="1514">IF(COUNT(AE207:AE209)=0,"",SUM(AE207:AE209))</f>
        <v>978930.12799998699</v>
      </c>
      <c r="AF210" s="167">
        <f t="shared" si="1514"/>
        <v>752470.22699999018</v>
      </c>
      <c r="AG210" s="167">
        <f t="shared" si="1514"/>
        <v>216965.20299999957</v>
      </c>
      <c r="AH210" s="329">
        <f t="shared" si="1349"/>
        <v>0.22163502459902068</v>
      </c>
      <c r="AI210" s="328">
        <f t="shared" ref="AI210:AK210" si="1515">IF(COUNT(AI207:AI209)=0,"",SUM(AI207:AI209))</f>
        <v>12624.377000000028</v>
      </c>
      <c r="AJ210" s="167">
        <f t="shared" si="1515"/>
        <v>8951.635999999995</v>
      </c>
      <c r="AK210" s="167">
        <f t="shared" si="1515"/>
        <v>2096.3189999999981</v>
      </c>
      <c r="AL210" s="329">
        <f t="shared" si="1350"/>
        <v>0.16605326346004984</v>
      </c>
      <c r="AM210" s="328">
        <f t="shared" ref="AM210:AO210" si="1516">IF(COUNT(AM207:AM209)=0,"",SUM(AM207:AM209))</f>
        <v>0</v>
      </c>
      <c r="AN210" s="167">
        <f t="shared" si="1516"/>
        <v>0</v>
      </c>
      <c r="AO210" s="167">
        <f t="shared" si="1516"/>
        <v>0</v>
      </c>
      <c r="AP210" s="329">
        <f t="shared" si="1351"/>
        <v>0</v>
      </c>
      <c r="AQ210" s="328">
        <f t="shared" ref="AQ210:AS210" si="1517">IF(COUNT(AQ207:AQ209)=0,"",SUM(AQ207:AQ209))</f>
        <v>6930.3023440000034</v>
      </c>
      <c r="AR210" s="167">
        <f t="shared" si="1517"/>
        <v>6930.3023440000034</v>
      </c>
      <c r="AS210" s="167">
        <f t="shared" si="1517"/>
        <v>0</v>
      </c>
      <c r="AT210" s="329">
        <f t="shared" si="1352"/>
        <v>0</v>
      </c>
      <c r="AU210" s="328">
        <f t="shared" ref="AU210:AW210" si="1518">IF(COUNT(AU207:AU209)=0,"",SUM(AU207:AU209))</f>
        <v>107248.93754699998</v>
      </c>
      <c r="AV210" s="167">
        <f t="shared" si="1518"/>
        <v>107248.93754699998</v>
      </c>
      <c r="AW210" s="167">
        <f t="shared" si="1518"/>
        <v>0</v>
      </c>
      <c r="AX210" s="329">
        <f t="shared" si="1353"/>
        <v>0</v>
      </c>
      <c r="AY210" s="330">
        <f t="shared" ref="AY210:BA210" si="1519">IF(COUNT(AY207:AY209)=0,"",SUM(AY207:AY209))</f>
        <v>1105733.7448909869</v>
      </c>
      <c r="AZ210" s="166">
        <f t="shared" si="1519"/>
        <v>875601.10289099021</v>
      </c>
      <c r="BA210" s="166">
        <f t="shared" si="1519"/>
        <v>219061.52199999956</v>
      </c>
      <c r="BB210" s="329">
        <f t="shared" si="1357"/>
        <v>0.19811416899607834</v>
      </c>
      <c r="BE210" s="448"/>
      <c r="BF210" s="132" t="s">
        <v>28</v>
      </c>
      <c r="BG210" s="328">
        <f t="shared" ref="BG210:BI210" si="1520">IF(COUNT(BG207:BG209)=0,"",SUM(BG207:BG209))</f>
        <v>4909306.4050000478</v>
      </c>
      <c r="BH210" s="167">
        <f t="shared" si="1520"/>
        <v>4143647.2570000873</v>
      </c>
      <c r="BI210" s="167">
        <f t="shared" si="1520"/>
        <v>731365.00099999737</v>
      </c>
      <c r="BJ210" s="329">
        <f t="shared" si="1361"/>
        <v>0.14897521985083559</v>
      </c>
      <c r="BK210" s="328">
        <f t="shared" ref="BK210:BM210" si="1521">IF(COUNT(BK207:BK209)=0,"",SUM(BK207:BK209))</f>
        <v>127865.72499999013</v>
      </c>
      <c r="BL210" s="167">
        <f t="shared" si="1521"/>
        <v>109021.9469999953</v>
      </c>
      <c r="BM210" s="167">
        <f t="shared" si="1521"/>
        <v>16447.534000000156</v>
      </c>
      <c r="BN210" s="329">
        <f t="shared" si="1365"/>
        <v>0.1286312966199615</v>
      </c>
      <c r="BO210" s="328">
        <f t="shared" ref="BO210:BQ210" si="1522">IF(COUNT(BO207:BO209)=0,"",SUM(BO207:BO209))</f>
        <v>82443.222500000003</v>
      </c>
      <c r="BP210" s="167">
        <f t="shared" si="1522"/>
        <v>80141.031500000012</v>
      </c>
      <c r="BQ210" s="167">
        <f t="shared" si="1522"/>
        <v>2323.2545</v>
      </c>
      <c r="BR210" s="329">
        <f t="shared" si="1369"/>
        <v>2.8180054461117165E-2</v>
      </c>
      <c r="BS210" s="328">
        <f t="shared" ref="BS210:BU210" si="1523">IF(COUNT(BS207:BS209)=0,"",SUM(BS207:BS209))</f>
        <v>274489.01476399938</v>
      </c>
      <c r="BT210" s="167">
        <f t="shared" si="1523"/>
        <v>274489.01476399938</v>
      </c>
      <c r="BU210" s="167">
        <f t="shared" si="1523"/>
        <v>0</v>
      </c>
      <c r="BV210" s="329">
        <f t="shared" si="1373"/>
        <v>0</v>
      </c>
      <c r="BW210" s="328">
        <f t="shared" ref="BW210:BY210" si="1524">IF(COUNT(BW207:BW209)=0,"",SUM(BW207:BW209))</f>
        <v>279649.01810999983</v>
      </c>
      <c r="BX210" s="167">
        <f t="shared" si="1524"/>
        <v>279649.01810999983</v>
      </c>
      <c r="BY210" s="167">
        <f t="shared" si="1524"/>
        <v>0</v>
      </c>
      <c r="BZ210" s="329">
        <f t="shared" si="1377"/>
        <v>0</v>
      </c>
      <c r="CA210" s="330">
        <f t="shared" ref="CA210:CC210" si="1525">IF(COUNT(CA207:CA209)=0,"",SUM(CA207:CA209))</f>
        <v>5673753.3853740385</v>
      </c>
      <c r="CB210" s="166">
        <f t="shared" si="1525"/>
        <v>4886948.2683740817</v>
      </c>
      <c r="CC210" s="166">
        <f t="shared" si="1525"/>
        <v>750135.78949999751</v>
      </c>
      <c r="CD210" s="329">
        <f t="shared" si="1381"/>
        <v>0.13221156059297867</v>
      </c>
    </row>
    <row r="211" spans="1:82" ht="14.5" thickBot="1">
      <c r="A211" s="449"/>
      <c r="B211" s="133" t="s">
        <v>55</v>
      </c>
      <c r="C211" s="337">
        <f t="shared" ref="C211:E211" si="1526">SUM(C210,C206,C202,C198)</f>
        <v>12904070.798000203</v>
      </c>
      <c r="D211" s="180">
        <f t="shared" si="1526"/>
        <v>11351420.086000238</v>
      </c>
      <c r="E211" s="180">
        <f t="shared" si="1526"/>
        <v>1475913.2749999862</v>
      </c>
      <c r="F211" s="338">
        <f t="shared" si="1340"/>
        <v>0.11437578870295058</v>
      </c>
      <c r="G211" s="337">
        <f t="shared" ref="G211:I211" si="1527">SUM(G210,G206,G202,G198)</f>
        <v>1244454.7039999766</v>
      </c>
      <c r="H211" s="180">
        <f t="shared" si="1527"/>
        <v>1077533.9419999886</v>
      </c>
      <c r="I211" s="180">
        <f t="shared" si="1527"/>
        <v>159840.23100000111</v>
      </c>
      <c r="J211" s="338">
        <f t="shared" si="1341"/>
        <v>0.12844198385544783</v>
      </c>
      <c r="K211" s="337">
        <f t="shared" ref="K211:M211" si="1528">SUM(K210,K206,K202,K198)</f>
        <v>301116.56599999999</v>
      </c>
      <c r="L211" s="180">
        <f t="shared" si="1528"/>
        <v>294406.39850000001</v>
      </c>
      <c r="M211" s="180">
        <f t="shared" si="1528"/>
        <v>8042.3055000000004</v>
      </c>
      <c r="N211" s="338">
        <f t="shared" si="1342"/>
        <v>2.6708279809487468E-2</v>
      </c>
      <c r="O211" s="337">
        <f t="shared" ref="O211:Q211" si="1529">SUM(O210,O206,O202,O198)</f>
        <v>640606.49359099881</v>
      </c>
      <c r="P211" s="180">
        <f t="shared" si="1529"/>
        <v>640606.49359099881</v>
      </c>
      <c r="Q211" s="180">
        <f t="shared" si="1529"/>
        <v>0</v>
      </c>
      <c r="R211" s="338">
        <f t="shared" si="1343"/>
        <v>0</v>
      </c>
      <c r="S211" s="337">
        <f t="shared" ref="S211:U211" si="1530">SUM(S210,S206,S202,S198)</f>
        <v>644991.94858049962</v>
      </c>
      <c r="T211" s="180">
        <f t="shared" si="1530"/>
        <v>644991.94858049962</v>
      </c>
      <c r="U211" s="180">
        <f t="shared" si="1530"/>
        <v>0</v>
      </c>
      <c r="V211" s="338">
        <f t="shared" si="1344"/>
        <v>0</v>
      </c>
      <c r="W211" s="337">
        <f t="shared" ref="W211:Y211" si="1531">SUM(W210,W206,W202,W198)</f>
        <v>15735240.510171682</v>
      </c>
      <c r="X211" s="180">
        <f t="shared" si="1531"/>
        <v>14008958.868671725</v>
      </c>
      <c r="Y211" s="180">
        <f t="shared" si="1531"/>
        <v>1643795.811499987</v>
      </c>
      <c r="Z211" s="338">
        <f t="shared" si="1348"/>
        <v>0.10446588410500579</v>
      </c>
      <c r="AC211" s="449"/>
      <c r="AD211" s="133" t="s">
        <v>55</v>
      </c>
      <c r="AE211" s="337">
        <f t="shared" ref="AE211:AG211" si="1532">SUM(AE210,AE206,AE202,AE198)</f>
        <v>3017234.8299999707</v>
      </c>
      <c r="AF211" s="180">
        <f t="shared" si="1532"/>
        <v>2323085.5439999788</v>
      </c>
      <c r="AG211" s="180">
        <f t="shared" si="1532"/>
        <v>662645.64199999929</v>
      </c>
      <c r="AH211" s="338">
        <f t="shared" si="1349"/>
        <v>0.21962017520525762</v>
      </c>
      <c r="AI211" s="337">
        <f t="shared" ref="AI211:AK211" si="1533">SUM(AI210,AI206,AI202,AI198)</f>
        <v>142622.26600000035</v>
      </c>
      <c r="AJ211" s="180">
        <f t="shared" si="1533"/>
        <v>116215.19100000024</v>
      </c>
      <c r="AK211" s="180">
        <f t="shared" si="1533"/>
        <v>18442.193999999992</v>
      </c>
      <c r="AL211" s="338">
        <f t="shared" si="1350"/>
        <v>0.12930795812765972</v>
      </c>
      <c r="AM211" s="337">
        <f t="shared" ref="AM211:AO211" si="1534">SUM(AM210,AM206,AM202,AM198)</f>
        <v>0</v>
      </c>
      <c r="AN211" s="180">
        <f t="shared" si="1534"/>
        <v>0</v>
      </c>
      <c r="AO211" s="180">
        <f t="shared" si="1534"/>
        <v>0</v>
      </c>
      <c r="AP211" s="338">
        <f t="shared" si="1351"/>
        <v>0</v>
      </c>
      <c r="AQ211" s="337">
        <f t="shared" ref="AQ211:AS211" si="1535">SUM(AQ210,AQ206,AQ202,AQ198)</f>
        <v>13820.548459999998</v>
      </c>
      <c r="AR211" s="180">
        <f t="shared" si="1535"/>
        <v>13820.548459999998</v>
      </c>
      <c r="AS211" s="180">
        <f t="shared" si="1535"/>
        <v>0</v>
      </c>
      <c r="AT211" s="338">
        <f t="shared" si="1352"/>
        <v>0</v>
      </c>
      <c r="AU211" s="337">
        <f t="shared" ref="AU211:AW211" si="1536">SUM(AU210,AU206,AU202,AU198)</f>
        <v>416277.32342500001</v>
      </c>
      <c r="AV211" s="180">
        <f t="shared" si="1536"/>
        <v>416277.32342500001</v>
      </c>
      <c r="AW211" s="180">
        <f t="shared" si="1536"/>
        <v>0</v>
      </c>
      <c r="AX211" s="338">
        <f t="shared" si="1353"/>
        <v>0</v>
      </c>
      <c r="AY211" s="337">
        <f t="shared" ref="AY211:BA211" si="1537">SUM(AY210,AY206,AY202,AY198)</f>
        <v>3589954.9678849708</v>
      </c>
      <c r="AZ211" s="180">
        <f t="shared" si="1537"/>
        <v>2869398.6068849792</v>
      </c>
      <c r="BA211" s="180">
        <f t="shared" si="1537"/>
        <v>681087.83599999943</v>
      </c>
      <c r="BB211" s="338">
        <f t="shared" si="1357"/>
        <v>0.1897204399756757</v>
      </c>
      <c r="BE211" s="449"/>
      <c r="BF211" s="133" t="s">
        <v>55</v>
      </c>
      <c r="BG211" s="337">
        <f t="shared" ref="BG211:BI211" si="1538">SUM(BG210,BG206,BG202,BG198)</f>
        <v>15921305.628000174</v>
      </c>
      <c r="BH211" s="180">
        <f t="shared" si="1538"/>
        <v>13674505.630000215</v>
      </c>
      <c r="BI211" s="180">
        <f t="shared" si="1538"/>
        <v>2138558.9169999855</v>
      </c>
      <c r="BJ211" s="338">
        <f t="shared" si="1361"/>
        <v>0.13432057439051895</v>
      </c>
      <c r="BK211" s="337">
        <f t="shared" ref="BK211:BM211" si="1539">SUM(BK210,BK206,BK202,BK198)</f>
        <v>1387076.9699999769</v>
      </c>
      <c r="BL211" s="180">
        <f t="shared" si="1539"/>
        <v>1193749.1329999887</v>
      </c>
      <c r="BM211" s="180">
        <f t="shared" si="1539"/>
        <v>178282.42500000109</v>
      </c>
      <c r="BN211" s="338">
        <f t="shared" si="1365"/>
        <v>0.1285310252105217</v>
      </c>
      <c r="BO211" s="337">
        <f t="shared" ref="BO211:BQ211" si="1540">SUM(BO210,BO206,BO202,BO198)</f>
        <v>301116.56599999999</v>
      </c>
      <c r="BP211" s="180">
        <f t="shared" si="1540"/>
        <v>294406.39850000001</v>
      </c>
      <c r="BQ211" s="180">
        <f t="shared" si="1540"/>
        <v>8042.3055000000004</v>
      </c>
      <c r="BR211" s="338">
        <f t="shared" si="1369"/>
        <v>2.6708279809487468E-2</v>
      </c>
      <c r="BS211" s="337">
        <f t="shared" ref="BS211:BU211" si="1541">SUM(BS210,BS206,BS202,BS198)</f>
        <v>654427.04205099889</v>
      </c>
      <c r="BT211" s="180">
        <f t="shared" si="1541"/>
        <v>654427.04205099889</v>
      </c>
      <c r="BU211" s="180">
        <f t="shared" si="1541"/>
        <v>0</v>
      </c>
      <c r="BV211" s="338">
        <f t="shared" si="1373"/>
        <v>0</v>
      </c>
      <c r="BW211" s="337">
        <f t="shared" ref="BW211:BY211" si="1542">SUM(BW210,BW206,BW202,BW198)</f>
        <v>1061269.2720054996</v>
      </c>
      <c r="BX211" s="180">
        <f t="shared" si="1542"/>
        <v>1061269.2720054996</v>
      </c>
      <c r="BY211" s="180">
        <f t="shared" si="1542"/>
        <v>0</v>
      </c>
      <c r="BZ211" s="338">
        <f t="shared" si="1377"/>
        <v>0</v>
      </c>
      <c r="CA211" s="337">
        <f t="shared" ref="CA211:CC211" si="1543">SUM(CA210,CA206,CA202,CA198)</f>
        <v>19325195.478056651</v>
      </c>
      <c r="CB211" s="180">
        <f t="shared" si="1543"/>
        <v>16878357.475556701</v>
      </c>
      <c r="CC211" s="180">
        <f t="shared" si="1543"/>
        <v>2324883.6474999869</v>
      </c>
      <c r="CD211" s="338">
        <f t="shared" si="1381"/>
        <v>0.12030324092399701</v>
      </c>
    </row>
    <row r="212" spans="1:82">
      <c r="A212" s="339" t="s">
        <v>400</v>
      </c>
    </row>
    <row r="213" spans="1:82" ht="14.5" thickBot="1"/>
    <row r="214" spans="1:82" ht="19" thickBot="1">
      <c r="A214" s="476" t="s">
        <v>392</v>
      </c>
      <c r="B214" s="477"/>
      <c r="C214" s="473" t="s">
        <v>0</v>
      </c>
      <c r="D214" s="474"/>
      <c r="E214" s="474"/>
      <c r="F214" s="475"/>
      <c r="G214" s="473" t="s">
        <v>9</v>
      </c>
      <c r="H214" s="474"/>
      <c r="I214" s="474"/>
      <c r="J214" s="475"/>
      <c r="K214" s="473" t="s">
        <v>393</v>
      </c>
      <c r="L214" s="474"/>
      <c r="M214" s="474"/>
      <c r="N214" s="475"/>
      <c r="O214" s="473" t="s">
        <v>375</v>
      </c>
      <c r="P214" s="474"/>
      <c r="Q214" s="474"/>
      <c r="R214" s="475"/>
      <c r="S214" s="473" t="s">
        <v>377</v>
      </c>
      <c r="T214" s="474"/>
      <c r="U214" s="474"/>
      <c r="V214" s="475"/>
      <c r="W214" s="473" t="s">
        <v>376</v>
      </c>
      <c r="X214" s="474"/>
      <c r="Y214" s="474"/>
      <c r="Z214" s="475"/>
      <c r="AC214" s="476" t="s">
        <v>394</v>
      </c>
      <c r="AD214" s="477"/>
      <c r="AE214" s="473" t="s">
        <v>0</v>
      </c>
      <c r="AF214" s="474"/>
      <c r="AG214" s="474"/>
      <c r="AH214" s="475"/>
      <c r="AI214" s="473" t="s">
        <v>9</v>
      </c>
      <c r="AJ214" s="474"/>
      <c r="AK214" s="474"/>
      <c r="AL214" s="475"/>
      <c r="AM214" s="473" t="s">
        <v>393</v>
      </c>
      <c r="AN214" s="474"/>
      <c r="AO214" s="474"/>
      <c r="AP214" s="475"/>
      <c r="AQ214" s="473" t="s">
        <v>375</v>
      </c>
      <c r="AR214" s="474"/>
      <c r="AS214" s="474"/>
      <c r="AT214" s="475"/>
      <c r="AU214" s="473" t="s">
        <v>377</v>
      </c>
      <c r="AV214" s="474"/>
      <c r="AW214" s="474"/>
      <c r="AX214" s="475"/>
      <c r="AY214" s="473" t="s">
        <v>376</v>
      </c>
      <c r="AZ214" s="474"/>
      <c r="BA214" s="474"/>
      <c r="BB214" s="475"/>
      <c r="BE214" s="476" t="s">
        <v>395</v>
      </c>
      <c r="BF214" s="477"/>
      <c r="BG214" s="473" t="s">
        <v>0</v>
      </c>
      <c r="BH214" s="474"/>
      <c r="BI214" s="474"/>
      <c r="BJ214" s="475"/>
      <c r="BK214" s="473" t="s">
        <v>9</v>
      </c>
      <c r="BL214" s="474"/>
      <c r="BM214" s="474"/>
      <c r="BN214" s="475"/>
      <c r="BO214" s="473" t="s">
        <v>393</v>
      </c>
      <c r="BP214" s="474"/>
      <c r="BQ214" s="474"/>
      <c r="BR214" s="475"/>
      <c r="BS214" s="473" t="s">
        <v>375</v>
      </c>
      <c r="BT214" s="474"/>
      <c r="BU214" s="474"/>
      <c r="BV214" s="475"/>
      <c r="BW214" s="473" t="s">
        <v>377</v>
      </c>
      <c r="BX214" s="474"/>
      <c r="BY214" s="474"/>
      <c r="BZ214" s="475"/>
      <c r="CA214" s="473" t="s">
        <v>376</v>
      </c>
      <c r="CB214" s="474"/>
      <c r="CC214" s="474"/>
      <c r="CD214" s="475"/>
    </row>
    <row r="215" spans="1:82" ht="75.5" thickBot="1">
      <c r="A215" s="478"/>
      <c r="B215" s="479"/>
      <c r="C215" s="307" t="s">
        <v>52</v>
      </c>
      <c r="D215" s="308" t="s">
        <v>53</v>
      </c>
      <c r="E215" s="308" t="s">
        <v>51</v>
      </c>
      <c r="F215" s="309" t="s">
        <v>51</v>
      </c>
      <c r="G215" s="307" t="s">
        <v>52</v>
      </c>
      <c r="H215" s="308" t="s">
        <v>53</v>
      </c>
      <c r="I215" s="308" t="s">
        <v>51</v>
      </c>
      <c r="J215" s="309" t="s">
        <v>51</v>
      </c>
      <c r="K215" s="307" t="s">
        <v>52</v>
      </c>
      <c r="L215" s="308" t="s">
        <v>53</v>
      </c>
      <c r="M215" s="308" t="s">
        <v>51</v>
      </c>
      <c r="N215" s="309" t="s">
        <v>51</v>
      </c>
      <c r="O215" s="307" t="s">
        <v>52</v>
      </c>
      <c r="P215" s="308" t="s">
        <v>53</v>
      </c>
      <c r="Q215" s="308" t="s">
        <v>51</v>
      </c>
      <c r="R215" s="309" t="s">
        <v>51</v>
      </c>
      <c r="S215" s="307" t="s">
        <v>52</v>
      </c>
      <c r="T215" s="308" t="s">
        <v>53</v>
      </c>
      <c r="U215" s="308" t="s">
        <v>51</v>
      </c>
      <c r="V215" s="309" t="s">
        <v>51</v>
      </c>
      <c r="W215" s="307" t="s">
        <v>52</v>
      </c>
      <c r="X215" s="308" t="s">
        <v>53</v>
      </c>
      <c r="Y215" s="308" t="s">
        <v>51</v>
      </c>
      <c r="Z215" s="309" t="s">
        <v>51</v>
      </c>
      <c r="AC215" s="478"/>
      <c r="AD215" s="479"/>
      <c r="AE215" s="307" t="s">
        <v>52</v>
      </c>
      <c r="AF215" s="308" t="s">
        <v>53</v>
      </c>
      <c r="AG215" s="308" t="s">
        <v>51</v>
      </c>
      <c r="AH215" s="309" t="s">
        <v>51</v>
      </c>
      <c r="AI215" s="307" t="s">
        <v>52</v>
      </c>
      <c r="AJ215" s="308" t="s">
        <v>53</v>
      </c>
      <c r="AK215" s="308" t="s">
        <v>51</v>
      </c>
      <c r="AL215" s="309" t="s">
        <v>51</v>
      </c>
      <c r="AM215" s="307" t="s">
        <v>52</v>
      </c>
      <c r="AN215" s="308" t="s">
        <v>53</v>
      </c>
      <c r="AO215" s="308" t="s">
        <v>51</v>
      </c>
      <c r="AP215" s="309" t="s">
        <v>51</v>
      </c>
      <c r="AQ215" s="307" t="s">
        <v>52</v>
      </c>
      <c r="AR215" s="308" t="s">
        <v>53</v>
      </c>
      <c r="AS215" s="308" t="s">
        <v>51</v>
      </c>
      <c r="AT215" s="309" t="s">
        <v>51</v>
      </c>
      <c r="AU215" s="307" t="s">
        <v>52</v>
      </c>
      <c r="AV215" s="308" t="s">
        <v>53</v>
      </c>
      <c r="AW215" s="308" t="s">
        <v>51</v>
      </c>
      <c r="AX215" s="309" t="s">
        <v>51</v>
      </c>
      <c r="AY215" s="307" t="s">
        <v>52</v>
      </c>
      <c r="AZ215" s="308" t="s">
        <v>53</v>
      </c>
      <c r="BA215" s="308" t="s">
        <v>51</v>
      </c>
      <c r="BB215" s="309" t="s">
        <v>51</v>
      </c>
      <c r="BE215" s="478"/>
      <c r="BF215" s="479"/>
      <c r="BG215" s="307" t="s">
        <v>52</v>
      </c>
      <c r="BH215" s="308" t="s">
        <v>53</v>
      </c>
      <c r="BI215" s="308" t="s">
        <v>51</v>
      </c>
      <c r="BJ215" s="309" t="s">
        <v>51</v>
      </c>
      <c r="BK215" s="307" t="s">
        <v>52</v>
      </c>
      <c r="BL215" s="308" t="s">
        <v>53</v>
      </c>
      <c r="BM215" s="308" t="s">
        <v>51</v>
      </c>
      <c r="BN215" s="309" t="s">
        <v>51</v>
      </c>
      <c r="BO215" s="307" t="s">
        <v>52</v>
      </c>
      <c r="BP215" s="308" t="s">
        <v>53</v>
      </c>
      <c r="BQ215" s="308" t="s">
        <v>51</v>
      </c>
      <c r="BR215" s="309" t="s">
        <v>51</v>
      </c>
      <c r="BS215" s="307" t="s">
        <v>52</v>
      </c>
      <c r="BT215" s="308" t="s">
        <v>53</v>
      </c>
      <c r="BU215" s="308" t="s">
        <v>51</v>
      </c>
      <c r="BV215" s="309" t="s">
        <v>51</v>
      </c>
      <c r="BW215" s="307" t="s">
        <v>52</v>
      </c>
      <c r="BX215" s="308" t="s">
        <v>53</v>
      </c>
      <c r="BY215" s="308" t="s">
        <v>51</v>
      </c>
      <c r="BZ215" s="309" t="s">
        <v>51</v>
      </c>
      <c r="CA215" s="307" t="s">
        <v>52</v>
      </c>
      <c r="CB215" s="308" t="s">
        <v>53</v>
      </c>
      <c r="CC215" s="308" t="s">
        <v>51</v>
      </c>
      <c r="CD215" s="309" t="s">
        <v>51</v>
      </c>
    </row>
    <row r="216" spans="1:82">
      <c r="A216" s="447">
        <v>2026</v>
      </c>
      <c r="B216" s="134" t="s">
        <v>13</v>
      </c>
      <c r="C216" s="142">
        <v>1186555.6110000638</v>
      </c>
      <c r="D216" s="143">
        <v>1121310.8210000698</v>
      </c>
      <c r="E216" s="143">
        <v>61089.013999999523</v>
      </c>
      <c r="F216" s="310">
        <f t="shared" ref="F216:F232" si="1544">IF(AND(ISNUMBER(C216),ISNUMBER(E216)), IF(C216=0, 0, E216/C216), "")</f>
        <v>5.1484324403903763E-2</v>
      </c>
      <c r="G216" s="142">
        <v>33526.127000001201</v>
      </c>
      <c r="H216" s="143">
        <v>33403.097000001115</v>
      </c>
      <c r="I216" s="143">
        <v>93.172000000000111</v>
      </c>
      <c r="J216" s="310">
        <f t="shared" ref="J216:J232" si="1545">IF(AND(ISNUMBER(G216),ISNUMBER(I216)), IF(G216=0, 0, I216/G216), "")</f>
        <v>2.7790862929081184E-3</v>
      </c>
      <c r="K216" s="142">
        <v>28524.407999999999</v>
      </c>
      <c r="L216" s="143">
        <v>28331.3995</v>
      </c>
      <c r="M216" s="143">
        <v>426.76600000000002</v>
      </c>
      <c r="N216" s="310">
        <f t="shared" ref="N216:N232" si="1546">IF(AND(ISNUMBER(K216),ISNUMBER(M216)), IF(K216=0, 0, M216/K216), "")</f>
        <v>1.4961432328411515E-2</v>
      </c>
      <c r="O216" s="142"/>
      <c r="P216" s="143"/>
      <c r="Q216" s="143"/>
      <c r="R216" s="310" t="str">
        <f t="shared" ref="R216:R232" si="1547">IF(AND(ISNUMBER(O216),ISNUMBER(Q216)), IF(O216=0, 0, Q216/O216), "")</f>
        <v/>
      </c>
      <c r="S216" s="142"/>
      <c r="T216" s="143"/>
      <c r="U216" s="143"/>
      <c r="V216" s="310" t="str">
        <f t="shared" ref="V216:V232" si="1548">IF(AND(ISNUMBER(S216),ISNUMBER(U216)), IF(S216=0, 0, U216/S216), "")</f>
        <v/>
      </c>
      <c r="W216" s="313" t="str">
        <f t="shared" ref="W216:W218" si="1549">IF(COUNT(C216,G216,K216,O216,S216)&lt;5,"",SUM(C216,G216,K216,O216,S216))</f>
        <v/>
      </c>
      <c r="X216" s="146" t="str">
        <f t="shared" ref="X216:X218" si="1550">IF(COUNT(D216,H216,L216,P216,T216)&lt;5,"",SUM(D216,H216,L216,P216,T216))</f>
        <v/>
      </c>
      <c r="Y216" s="146" t="str">
        <f t="shared" ref="Y216:Y218" si="1551">IF(COUNT(E216,I216,M216,Q216,U216)&lt;5,"",SUM(E216,I216,M216,Q216,U216))</f>
        <v/>
      </c>
      <c r="Z216" s="310" t="str">
        <f t="shared" ref="Z216:Z232" si="1552">IF(AND(ISNUMBER(W216),ISNUMBER(Y216)), IF(W216=0, 0, Y216/W216), "")</f>
        <v/>
      </c>
      <c r="AC216" s="447">
        <v>2026</v>
      </c>
      <c r="AD216" s="134" t="s">
        <v>13</v>
      </c>
      <c r="AE216" s="142">
        <v>369572.47000000329</v>
      </c>
      <c r="AF216" s="143">
        <v>283001.5010000008</v>
      </c>
      <c r="AG216" s="143">
        <v>82335.101000000068</v>
      </c>
      <c r="AH216" s="310">
        <f t="shared" ref="AH216:AH232" si="1553">IF(AND(ISNUMBER(AE216),ISNUMBER(AG216)), IF(AE216=0, 0, AG216/AE216), "")</f>
        <v>0.22278472473882954</v>
      </c>
      <c r="AI216" s="142">
        <v>3066.5190000000021</v>
      </c>
      <c r="AJ216" s="143">
        <v>2293.348999999997</v>
      </c>
      <c r="AK216" s="143">
        <v>359.33099999999848</v>
      </c>
      <c r="AL216" s="310">
        <f t="shared" ref="AL216:AL232" si="1554">IF(AND(ISNUMBER(AI216),ISNUMBER(AK216)), IF(AI216=0, 0, AK216/AI216), "")</f>
        <v>0.11717879458760837</v>
      </c>
      <c r="AM216" s="142">
        <v>0</v>
      </c>
      <c r="AN216" s="143">
        <v>0</v>
      </c>
      <c r="AO216" s="143">
        <v>0</v>
      </c>
      <c r="AP216" s="310">
        <f t="shared" ref="AP216:AP232" si="1555">IF(AND(ISNUMBER(AM216),ISNUMBER(AO216)), IF(AM216=0, 0, AO216/AM216), "")</f>
        <v>0</v>
      </c>
      <c r="AQ216" s="142"/>
      <c r="AR216" s="143"/>
      <c r="AS216" s="143"/>
      <c r="AT216" s="310" t="str">
        <f t="shared" ref="AT216:AT232" si="1556">IF(AND(ISNUMBER(AQ216),ISNUMBER(AS216)), IF(AQ216=0, 0, AS216/AQ216), "")</f>
        <v/>
      </c>
      <c r="AU216" s="142"/>
      <c r="AV216" s="143"/>
      <c r="AW216" s="143"/>
      <c r="AX216" s="310" t="str">
        <f t="shared" ref="AX216:AX232" si="1557">IF(AND(ISNUMBER(AU216),ISNUMBER(AW216)), IF(AU216=0, 0, AW216/AU216), "")</f>
        <v/>
      </c>
      <c r="AY216" s="313" t="str">
        <f t="shared" ref="AY216:AY218" si="1558">IF(COUNT(AE216,AI216,AM216,AQ216,AU216)&lt;5,"",SUM(AE216,AI216,AM216,AQ216,AU216))</f>
        <v/>
      </c>
      <c r="AZ216" s="146" t="str">
        <f t="shared" ref="AZ216:AZ218" si="1559">IF(COUNT(AF216,AJ216,AN216,AR216,AV216)&lt;5,"",SUM(AF216,AJ216,AN216,AR216,AV216))</f>
        <v/>
      </c>
      <c r="BA216" s="146" t="str">
        <f t="shared" ref="BA216:BA218" si="1560">IF(COUNT(AG216,AK216,AO216,AS216,AW216)&lt;5,"",SUM(AG216,AK216,AO216,AS216,AW216))</f>
        <v/>
      </c>
      <c r="BB216" s="310" t="str">
        <f t="shared" ref="BB216:BB232" si="1561">IF(AND(ISNUMBER(AY216),ISNUMBER(BA216)), IF(AY216=0, 0, BA216/AY216), "")</f>
        <v/>
      </c>
      <c r="BE216" s="447">
        <v>2026</v>
      </c>
      <c r="BF216" s="134" t="s">
        <v>13</v>
      </c>
      <c r="BG216" s="314">
        <f t="shared" ref="BG216:BG218" si="1562">IF(COUNT(C216, AE216)&lt;2, "", C216+AE216)</f>
        <v>1556128.0810000671</v>
      </c>
      <c r="BH216" s="315">
        <f t="shared" ref="BH216:BH218" si="1563">IF(COUNT(D216, AF216)&lt;2, "", D216+AF216)</f>
        <v>1404312.3220000707</v>
      </c>
      <c r="BI216" s="315">
        <f t="shared" ref="BI216:BI218" si="1564">IF(COUNT(E216, AG216)&lt;2, "", E216+AG216)</f>
        <v>143424.11499999958</v>
      </c>
      <c r="BJ216" s="310">
        <f t="shared" ref="BJ216:BJ232" si="1565">IF(AND(ISNUMBER(BG216),ISNUMBER(BI216)), IF(BG216=0, 0, BI216/BG216), "")</f>
        <v>9.2167294422080034E-2</v>
      </c>
      <c r="BK216" s="314">
        <f t="shared" ref="BK216:BK218" si="1566">IF(COUNT(G216, AI216)&lt;2, "", G216+AI216)</f>
        <v>36592.646000001201</v>
      </c>
      <c r="BL216" s="315">
        <f t="shared" ref="BL216:BL218" si="1567">IF(COUNT(H216, AJ216)&lt;2, "", H216+AJ216)</f>
        <v>35696.446000001109</v>
      </c>
      <c r="BM216" s="315">
        <f t="shared" ref="BM216:BM218" si="1568">IF(COUNT(I216, AK216)&lt;2, "", I216+AK216)</f>
        <v>452.50299999999856</v>
      </c>
      <c r="BN216" s="310">
        <f t="shared" ref="BN216:BN232" si="1569">IF(AND(ISNUMBER(BK216),ISNUMBER(BM216)), IF(BK216=0, 0, BM216/BK216), "")</f>
        <v>1.2365954623778333E-2</v>
      </c>
      <c r="BO216" s="314">
        <f t="shared" ref="BO216:BO218" si="1570">IF(COUNT(K216, AM216)&lt;2, "", K216+AM216)</f>
        <v>28524.407999999999</v>
      </c>
      <c r="BP216" s="315">
        <f t="shared" ref="BP216:BP218" si="1571">IF(COUNT(L216, AN216)&lt;2, "", L216+AN216)</f>
        <v>28331.3995</v>
      </c>
      <c r="BQ216" s="315">
        <f t="shared" ref="BQ216:BQ218" si="1572">IF(COUNT(M216, AO216)&lt;2, "", M216+AO216)</f>
        <v>426.76600000000002</v>
      </c>
      <c r="BR216" s="310">
        <f t="shared" ref="BR216:BR232" si="1573">IF(AND(ISNUMBER(BO216),ISNUMBER(BQ216)), IF(BO216=0, 0, BQ216/BO216), "")</f>
        <v>1.4961432328411515E-2</v>
      </c>
      <c r="BS216" s="314" t="str">
        <f t="shared" ref="BS216:BS218" si="1574">IF(COUNT(O216, AQ216)&lt;2, "", O216+AQ216)</f>
        <v/>
      </c>
      <c r="BT216" s="315" t="str">
        <f t="shared" ref="BT216:BT218" si="1575">IF(COUNT(P216, AR216)&lt;2, "", P216+AR216)</f>
        <v/>
      </c>
      <c r="BU216" s="315" t="str">
        <f t="shared" ref="BU216:BU218" si="1576">IF(COUNT(Q216, AS216)&lt;2, "", Q216+AS216)</f>
        <v/>
      </c>
      <c r="BV216" s="310" t="str">
        <f t="shared" ref="BV216:BV232" si="1577">IF(AND(ISNUMBER(BS216),ISNUMBER(BU216)), IF(BS216=0, 0, BU216/BS216), "")</f>
        <v/>
      </c>
      <c r="BW216" s="314" t="str">
        <f t="shared" ref="BW216:BW218" si="1578">IF(COUNT(S216, AU216)&lt;2, "", S216+AU216)</f>
        <v/>
      </c>
      <c r="BX216" s="315" t="str">
        <f t="shared" ref="BX216:BX218" si="1579">IF(COUNT(T216, AV216)&lt;2, "", T216+AV216)</f>
        <v/>
      </c>
      <c r="BY216" s="315" t="str">
        <f t="shared" ref="BY216:BY218" si="1580">IF(COUNT(U216, AW216)&lt;2, "", U216+AW216)</f>
        <v/>
      </c>
      <c r="BZ216" s="310" t="str">
        <f t="shared" ref="BZ216:BZ232" si="1581">IF(AND(ISNUMBER(BW216),ISNUMBER(BY216)), IF(BW216=0, 0, BY216/BW216), "")</f>
        <v/>
      </c>
      <c r="CA216" s="313" t="str">
        <f t="shared" ref="CA216:CA218" si="1582">IF(COUNT(BG216,BK216,BO216,BS216,BW216)&lt;5,"",SUM(BG216,BK216,BO216,BS216,BW216))</f>
        <v/>
      </c>
      <c r="CB216" s="146" t="str">
        <f t="shared" ref="CB216:CB218" si="1583">IF(COUNT(BH216,BL216,BP216,BT216,BX216)&lt;5,"",SUM(BH216,BL216,BP216,BT216,BX216))</f>
        <v/>
      </c>
      <c r="CC216" s="146" t="str">
        <f t="shared" ref="CC216:CC218" si="1584">IF(COUNT(BI216,BM216,BQ216,BU216,BY216)&lt;5,"",SUM(BI216,BM216,BQ216,BU216,BY216))</f>
        <v/>
      </c>
      <c r="CD216" s="310" t="str">
        <f t="shared" ref="CD216:CD232" si="1585">IF(AND(ISNUMBER(CA216),ISNUMBER(CC216)), IF(CA216=0, 0, CC216/CA216), "")</f>
        <v/>
      </c>
    </row>
    <row r="217" spans="1:82">
      <c r="A217" s="448"/>
      <c r="B217" s="130" t="s">
        <v>14</v>
      </c>
      <c r="C217" s="149"/>
      <c r="D217" s="150"/>
      <c r="E217" s="150"/>
      <c r="F217" s="316" t="str">
        <f t="shared" si="1544"/>
        <v/>
      </c>
      <c r="G217" s="149"/>
      <c r="H217" s="150"/>
      <c r="I217" s="150"/>
      <c r="J217" s="316" t="str">
        <f t="shared" si="1545"/>
        <v/>
      </c>
      <c r="K217" s="149"/>
      <c r="L217" s="150"/>
      <c r="M217" s="150"/>
      <c r="N217" s="316" t="str">
        <f t="shared" si="1546"/>
        <v/>
      </c>
      <c r="O217" s="149"/>
      <c r="P217" s="150"/>
      <c r="Q217" s="150"/>
      <c r="R217" s="316" t="str">
        <f t="shared" si="1547"/>
        <v/>
      </c>
      <c r="S217" s="149"/>
      <c r="T217" s="150"/>
      <c r="U217" s="150"/>
      <c r="V217" s="316" t="str">
        <f t="shared" si="1548"/>
        <v/>
      </c>
      <c r="W217" s="319" t="str">
        <f t="shared" si="1549"/>
        <v/>
      </c>
      <c r="X217" s="153" t="str">
        <f t="shared" si="1550"/>
        <v/>
      </c>
      <c r="Y217" s="153" t="str">
        <f t="shared" si="1551"/>
        <v/>
      </c>
      <c r="Z217" s="316" t="str">
        <f t="shared" si="1552"/>
        <v/>
      </c>
      <c r="AC217" s="448"/>
      <c r="AD217" s="130" t="s">
        <v>14</v>
      </c>
      <c r="AE217" s="149"/>
      <c r="AF217" s="150"/>
      <c r="AG217" s="150"/>
      <c r="AH217" s="316" t="str">
        <f t="shared" si="1553"/>
        <v/>
      </c>
      <c r="AI217" s="149"/>
      <c r="AJ217" s="150"/>
      <c r="AK217" s="150"/>
      <c r="AL217" s="316" t="str">
        <f t="shared" si="1554"/>
        <v/>
      </c>
      <c r="AM217" s="149"/>
      <c r="AN217" s="150"/>
      <c r="AO217" s="150"/>
      <c r="AP217" s="316" t="str">
        <f t="shared" si="1555"/>
        <v/>
      </c>
      <c r="AQ217" s="149"/>
      <c r="AR217" s="150"/>
      <c r="AS217" s="150"/>
      <c r="AT217" s="316" t="str">
        <f t="shared" si="1556"/>
        <v/>
      </c>
      <c r="AU217" s="149"/>
      <c r="AV217" s="150"/>
      <c r="AW217" s="150"/>
      <c r="AX217" s="316" t="str">
        <f t="shared" si="1557"/>
        <v/>
      </c>
      <c r="AY217" s="319" t="str">
        <f t="shared" si="1558"/>
        <v/>
      </c>
      <c r="AZ217" s="153" t="str">
        <f t="shared" si="1559"/>
        <v/>
      </c>
      <c r="BA217" s="153" t="str">
        <f t="shared" si="1560"/>
        <v/>
      </c>
      <c r="BB217" s="316" t="str">
        <f t="shared" si="1561"/>
        <v/>
      </c>
      <c r="BE217" s="448"/>
      <c r="BF217" s="130" t="s">
        <v>14</v>
      </c>
      <c r="BG217" s="320" t="str">
        <f t="shared" si="1562"/>
        <v/>
      </c>
      <c r="BH217" s="321" t="str">
        <f t="shared" si="1563"/>
        <v/>
      </c>
      <c r="BI217" s="321" t="str">
        <f t="shared" si="1564"/>
        <v/>
      </c>
      <c r="BJ217" s="316" t="str">
        <f t="shared" si="1565"/>
        <v/>
      </c>
      <c r="BK217" s="320" t="str">
        <f t="shared" si="1566"/>
        <v/>
      </c>
      <c r="BL217" s="321" t="str">
        <f t="shared" si="1567"/>
        <v/>
      </c>
      <c r="BM217" s="321" t="str">
        <f t="shared" si="1568"/>
        <v/>
      </c>
      <c r="BN217" s="316" t="str">
        <f t="shared" si="1569"/>
        <v/>
      </c>
      <c r="BO217" s="320" t="str">
        <f t="shared" si="1570"/>
        <v/>
      </c>
      <c r="BP217" s="321" t="str">
        <f t="shared" si="1571"/>
        <v/>
      </c>
      <c r="BQ217" s="321" t="str">
        <f t="shared" si="1572"/>
        <v/>
      </c>
      <c r="BR217" s="316" t="str">
        <f t="shared" si="1573"/>
        <v/>
      </c>
      <c r="BS217" s="320" t="str">
        <f t="shared" si="1574"/>
        <v/>
      </c>
      <c r="BT217" s="321" t="str">
        <f t="shared" si="1575"/>
        <v/>
      </c>
      <c r="BU217" s="321" t="str">
        <f t="shared" si="1576"/>
        <v/>
      </c>
      <c r="BV217" s="316" t="str">
        <f t="shared" si="1577"/>
        <v/>
      </c>
      <c r="BW217" s="320" t="str">
        <f t="shared" si="1578"/>
        <v/>
      </c>
      <c r="BX217" s="321" t="str">
        <f t="shared" si="1579"/>
        <v/>
      </c>
      <c r="BY217" s="321" t="str">
        <f t="shared" si="1580"/>
        <v/>
      </c>
      <c r="BZ217" s="316" t="str">
        <f t="shared" si="1581"/>
        <v/>
      </c>
      <c r="CA217" s="319" t="str">
        <f t="shared" si="1582"/>
        <v/>
      </c>
      <c r="CB217" s="153" t="str">
        <f t="shared" si="1583"/>
        <v/>
      </c>
      <c r="CC217" s="153" t="str">
        <f t="shared" si="1584"/>
        <v/>
      </c>
      <c r="CD217" s="316" t="str">
        <f t="shared" si="1585"/>
        <v/>
      </c>
    </row>
    <row r="218" spans="1:82">
      <c r="A218" s="448"/>
      <c r="B218" s="131" t="s">
        <v>15</v>
      </c>
      <c r="C218" s="156"/>
      <c r="D218" s="157"/>
      <c r="E218" s="157"/>
      <c r="F218" s="322" t="str">
        <f t="shared" si="1544"/>
        <v/>
      </c>
      <c r="G218" s="156"/>
      <c r="H218" s="157"/>
      <c r="I218" s="157"/>
      <c r="J218" s="322" t="str">
        <f t="shared" si="1545"/>
        <v/>
      </c>
      <c r="K218" s="156"/>
      <c r="L218" s="157"/>
      <c r="M218" s="157"/>
      <c r="N218" s="322" t="str">
        <f t="shared" si="1546"/>
        <v/>
      </c>
      <c r="O218" s="156"/>
      <c r="P218" s="157"/>
      <c r="Q218" s="157"/>
      <c r="R218" s="322" t="str">
        <f t="shared" si="1547"/>
        <v/>
      </c>
      <c r="S218" s="156"/>
      <c r="T218" s="157"/>
      <c r="U218" s="157"/>
      <c r="V218" s="322" t="str">
        <f t="shared" si="1548"/>
        <v/>
      </c>
      <c r="W218" s="325" t="str">
        <f t="shared" si="1549"/>
        <v/>
      </c>
      <c r="X218" s="160" t="str">
        <f t="shared" si="1550"/>
        <v/>
      </c>
      <c r="Y218" s="160" t="str">
        <f t="shared" si="1551"/>
        <v/>
      </c>
      <c r="Z218" s="322" t="str">
        <f t="shared" si="1552"/>
        <v/>
      </c>
      <c r="AC218" s="448"/>
      <c r="AD218" s="131" t="s">
        <v>15</v>
      </c>
      <c r="AE218" s="156"/>
      <c r="AF218" s="157"/>
      <c r="AG218" s="157"/>
      <c r="AH218" s="322" t="str">
        <f t="shared" si="1553"/>
        <v/>
      </c>
      <c r="AI218" s="156"/>
      <c r="AJ218" s="157"/>
      <c r="AK218" s="157"/>
      <c r="AL218" s="322" t="str">
        <f t="shared" si="1554"/>
        <v/>
      </c>
      <c r="AM218" s="156"/>
      <c r="AN218" s="157"/>
      <c r="AO218" s="157"/>
      <c r="AP218" s="322" t="str">
        <f t="shared" si="1555"/>
        <v/>
      </c>
      <c r="AQ218" s="156"/>
      <c r="AR218" s="157"/>
      <c r="AS218" s="157"/>
      <c r="AT218" s="322" t="str">
        <f t="shared" si="1556"/>
        <v/>
      </c>
      <c r="AU218" s="156"/>
      <c r="AV218" s="157"/>
      <c r="AW218" s="157"/>
      <c r="AX218" s="322" t="str">
        <f t="shared" si="1557"/>
        <v/>
      </c>
      <c r="AY218" s="325" t="str">
        <f t="shared" si="1558"/>
        <v/>
      </c>
      <c r="AZ218" s="160" t="str">
        <f t="shared" si="1559"/>
        <v/>
      </c>
      <c r="BA218" s="160" t="str">
        <f t="shared" si="1560"/>
        <v/>
      </c>
      <c r="BB218" s="322" t="str">
        <f t="shared" si="1561"/>
        <v/>
      </c>
      <c r="BE218" s="448"/>
      <c r="BF218" s="131" t="s">
        <v>15</v>
      </c>
      <c r="BG218" s="326" t="str">
        <f t="shared" si="1562"/>
        <v/>
      </c>
      <c r="BH218" s="327" t="str">
        <f t="shared" si="1563"/>
        <v/>
      </c>
      <c r="BI218" s="327" t="str">
        <f t="shared" si="1564"/>
        <v/>
      </c>
      <c r="BJ218" s="322" t="str">
        <f t="shared" si="1565"/>
        <v/>
      </c>
      <c r="BK218" s="326" t="str">
        <f t="shared" si="1566"/>
        <v/>
      </c>
      <c r="BL218" s="327" t="str">
        <f t="shared" si="1567"/>
        <v/>
      </c>
      <c r="BM218" s="327" t="str">
        <f t="shared" si="1568"/>
        <v/>
      </c>
      <c r="BN218" s="322" t="str">
        <f t="shared" si="1569"/>
        <v/>
      </c>
      <c r="BO218" s="326" t="str">
        <f t="shared" si="1570"/>
        <v/>
      </c>
      <c r="BP218" s="327" t="str">
        <f t="shared" si="1571"/>
        <v/>
      </c>
      <c r="BQ218" s="327" t="str">
        <f t="shared" si="1572"/>
        <v/>
      </c>
      <c r="BR218" s="322" t="str">
        <f t="shared" si="1573"/>
        <v/>
      </c>
      <c r="BS218" s="326" t="str">
        <f t="shared" si="1574"/>
        <v/>
      </c>
      <c r="BT218" s="327" t="str">
        <f t="shared" si="1575"/>
        <v/>
      </c>
      <c r="BU218" s="327" t="str">
        <f t="shared" si="1576"/>
        <v/>
      </c>
      <c r="BV218" s="322" t="str">
        <f t="shared" si="1577"/>
        <v/>
      </c>
      <c r="BW218" s="326" t="str">
        <f t="shared" si="1578"/>
        <v/>
      </c>
      <c r="BX218" s="327" t="str">
        <f t="shared" si="1579"/>
        <v/>
      </c>
      <c r="BY218" s="327" t="str">
        <f t="shared" si="1580"/>
        <v/>
      </c>
      <c r="BZ218" s="322" t="str">
        <f t="shared" si="1581"/>
        <v/>
      </c>
      <c r="CA218" s="325" t="str">
        <f t="shared" si="1582"/>
        <v/>
      </c>
      <c r="CB218" s="160" t="str">
        <f t="shared" si="1583"/>
        <v/>
      </c>
      <c r="CC218" s="160" t="str">
        <f t="shared" si="1584"/>
        <v/>
      </c>
      <c r="CD218" s="322" t="str">
        <f t="shared" si="1585"/>
        <v/>
      </c>
    </row>
    <row r="219" spans="1:82">
      <c r="A219" s="448"/>
      <c r="B219" s="132" t="s">
        <v>16</v>
      </c>
      <c r="C219" s="328">
        <f t="shared" ref="C219:E219" si="1586">IF(COUNT(C216:C218)=0,"",SUM(C216:C218))</f>
        <v>1186555.6110000638</v>
      </c>
      <c r="D219" s="167">
        <f t="shared" si="1586"/>
        <v>1121310.8210000698</v>
      </c>
      <c r="E219" s="167">
        <f t="shared" si="1586"/>
        <v>61089.013999999523</v>
      </c>
      <c r="F219" s="329">
        <f t="shared" si="1544"/>
        <v>5.1484324403903763E-2</v>
      </c>
      <c r="G219" s="328">
        <f t="shared" ref="G219:I219" si="1587">IF(COUNT(G216:G218)=0,"",SUM(G216:G218))</f>
        <v>33526.127000001201</v>
      </c>
      <c r="H219" s="167">
        <f t="shared" si="1587"/>
        <v>33403.097000001115</v>
      </c>
      <c r="I219" s="167">
        <f t="shared" si="1587"/>
        <v>93.172000000000111</v>
      </c>
      <c r="J219" s="329">
        <f t="shared" si="1545"/>
        <v>2.7790862929081184E-3</v>
      </c>
      <c r="K219" s="328">
        <f t="shared" ref="K219:M219" si="1588">IF(COUNT(K216:K218)=0,"",SUM(K216:K218))</f>
        <v>28524.407999999999</v>
      </c>
      <c r="L219" s="167">
        <f t="shared" si="1588"/>
        <v>28331.3995</v>
      </c>
      <c r="M219" s="167">
        <f t="shared" si="1588"/>
        <v>426.76600000000002</v>
      </c>
      <c r="N219" s="329">
        <f t="shared" si="1546"/>
        <v>1.4961432328411515E-2</v>
      </c>
      <c r="O219" s="328" t="str">
        <f t="shared" ref="O219:Q219" si="1589">IF(COUNT(O216:O218)=0,"",SUM(O216:O218))</f>
        <v/>
      </c>
      <c r="P219" s="167" t="str">
        <f t="shared" si="1589"/>
        <v/>
      </c>
      <c r="Q219" s="167" t="str">
        <f t="shared" si="1589"/>
        <v/>
      </c>
      <c r="R219" s="329" t="str">
        <f t="shared" si="1547"/>
        <v/>
      </c>
      <c r="S219" s="328" t="str">
        <f t="shared" ref="S219:U219" si="1590">IF(COUNT(S216:S218)=0,"",SUM(S216:S218))</f>
        <v/>
      </c>
      <c r="T219" s="167" t="str">
        <f t="shared" si="1590"/>
        <v/>
      </c>
      <c r="U219" s="167" t="str">
        <f t="shared" si="1590"/>
        <v/>
      </c>
      <c r="V219" s="329" t="str">
        <f t="shared" si="1548"/>
        <v/>
      </c>
      <c r="W219" s="330" t="str">
        <f t="shared" ref="W219:Y219" si="1591">IF(COUNT(W216:W218)=0,"",SUM(W216:W218))</f>
        <v/>
      </c>
      <c r="X219" s="166" t="str">
        <f t="shared" si="1591"/>
        <v/>
      </c>
      <c r="Y219" s="166" t="str">
        <f t="shared" si="1591"/>
        <v/>
      </c>
      <c r="Z219" s="329" t="str">
        <f t="shared" si="1552"/>
        <v/>
      </c>
      <c r="AC219" s="448"/>
      <c r="AD219" s="132" t="s">
        <v>16</v>
      </c>
      <c r="AE219" s="328">
        <f t="shared" ref="AE219:AG219" si="1592">IF(COUNT(AE216:AE218)=0,"",SUM(AE216:AE218))</f>
        <v>369572.47000000329</v>
      </c>
      <c r="AF219" s="167">
        <f t="shared" si="1592"/>
        <v>283001.5010000008</v>
      </c>
      <c r="AG219" s="167">
        <f t="shared" si="1592"/>
        <v>82335.101000000068</v>
      </c>
      <c r="AH219" s="329">
        <f t="shared" si="1553"/>
        <v>0.22278472473882954</v>
      </c>
      <c r="AI219" s="328">
        <f t="shared" ref="AI219:AK219" si="1593">IF(COUNT(AI216:AI218)=0,"",SUM(AI216:AI218))</f>
        <v>3066.5190000000021</v>
      </c>
      <c r="AJ219" s="167">
        <f t="shared" si="1593"/>
        <v>2293.348999999997</v>
      </c>
      <c r="AK219" s="167">
        <f t="shared" si="1593"/>
        <v>359.33099999999848</v>
      </c>
      <c r="AL219" s="329">
        <f t="shared" si="1554"/>
        <v>0.11717879458760837</v>
      </c>
      <c r="AM219" s="328">
        <f t="shared" ref="AM219:AO219" si="1594">IF(COUNT(AM216:AM218)=0,"",SUM(AM216:AM218))</f>
        <v>0</v>
      </c>
      <c r="AN219" s="167">
        <f t="shared" si="1594"/>
        <v>0</v>
      </c>
      <c r="AO219" s="167">
        <f t="shared" si="1594"/>
        <v>0</v>
      </c>
      <c r="AP219" s="329">
        <f t="shared" si="1555"/>
        <v>0</v>
      </c>
      <c r="AQ219" s="328" t="str">
        <f t="shared" ref="AQ219:AS219" si="1595">IF(COUNT(AQ216:AQ218)=0,"",SUM(AQ216:AQ218))</f>
        <v/>
      </c>
      <c r="AR219" s="167" t="str">
        <f t="shared" si="1595"/>
        <v/>
      </c>
      <c r="AS219" s="167" t="str">
        <f t="shared" si="1595"/>
        <v/>
      </c>
      <c r="AT219" s="329" t="str">
        <f t="shared" si="1556"/>
        <v/>
      </c>
      <c r="AU219" s="328" t="str">
        <f t="shared" ref="AU219:AW219" si="1596">IF(COUNT(AU216:AU218)=0,"",SUM(AU216:AU218))</f>
        <v/>
      </c>
      <c r="AV219" s="167" t="str">
        <f t="shared" si="1596"/>
        <v/>
      </c>
      <c r="AW219" s="167" t="str">
        <f t="shared" si="1596"/>
        <v/>
      </c>
      <c r="AX219" s="329" t="str">
        <f t="shared" si="1557"/>
        <v/>
      </c>
      <c r="AY219" s="330" t="str">
        <f t="shared" ref="AY219:BA219" si="1597">IF(COUNT(AY216:AY218)=0,"",SUM(AY216:AY218))</f>
        <v/>
      </c>
      <c r="AZ219" s="166" t="str">
        <f t="shared" si="1597"/>
        <v/>
      </c>
      <c r="BA219" s="166" t="str">
        <f t="shared" si="1597"/>
        <v/>
      </c>
      <c r="BB219" s="329" t="str">
        <f t="shared" si="1561"/>
        <v/>
      </c>
      <c r="BE219" s="448"/>
      <c r="BF219" s="132" t="s">
        <v>16</v>
      </c>
      <c r="BG219" s="328">
        <f t="shared" ref="BG219:BI219" si="1598">IF(COUNT(BG216:BG218)=0,"",SUM(BG216:BG218))</f>
        <v>1556128.0810000671</v>
      </c>
      <c r="BH219" s="167">
        <f t="shared" si="1598"/>
        <v>1404312.3220000707</v>
      </c>
      <c r="BI219" s="167">
        <f t="shared" si="1598"/>
        <v>143424.11499999958</v>
      </c>
      <c r="BJ219" s="329">
        <f t="shared" si="1565"/>
        <v>9.2167294422080034E-2</v>
      </c>
      <c r="BK219" s="328">
        <f t="shared" ref="BK219:BM219" si="1599">IF(COUNT(BK216:BK218)=0,"",SUM(BK216:BK218))</f>
        <v>36592.646000001201</v>
      </c>
      <c r="BL219" s="167">
        <f t="shared" si="1599"/>
        <v>35696.446000001109</v>
      </c>
      <c r="BM219" s="167">
        <f t="shared" si="1599"/>
        <v>452.50299999999856</v>
      </c>
      <c r="BN219" s="329">
        <f t="shared" si="1569"/>
        <v>1.2365954623778333E-2</v>
      </c>
      <c r="BO219" s="328">
        <f t="shared" ref="BO219:BQ219" si="1600">IF(COUNT(BO216:BO218)=0,"",SUM(BO216:BO218))</f>
        <v>28524.407999999999</v>
      </c>
      <c r="BP219" s="167">
        <f t="shared" si="1600"/>
        <v>28331.3995</v>
      </c>
      <c r="BQ219" s="167">
        <f t="shared" si="1600"/>
        <v>426.76600000000002</v>
      </c>
      <c r="BR219" s="329">
        <f t="shared" si="1573"/>
        <v>1.4961432328411515E-2</v>
      </c>
      <c r="BS219" s="328" t="str">
        <f t="shared" ref="BS219:BU219" si="1601">IF(COUNT(BS216:BS218)=0,"",SUM(BS216:BS218))</f>
        <v/>
      </c>
      <c r="BT219" s="167" t="str">
        <f t="shared" si="1601"/>
        <v/>
      </c>
      <c r="BU219" s="167" t="str">
        <f t="shared" si="1601"/>
        <v/>
      </c>
      <c r="BV219" s="329" t="str">
        <f t="shared" si="1577"/>
        <v/>
      </c>
      <c r="BW219" s="328" t="str">
        <f t="shared" ref="BW219:BY219" si="1602">IF(COUNT(BW216:BW218)=0,"",SUM(BW216:BW218))</f>
        <v/>
      </c>
      <c r="BX219" s="167" t="str">
        <f t="shared" si="1602"/>
        <v/>
      </c>
      <c r="BY219" s="167" t="str">
        <f t="shared" si="1602"/>
        <v/>
      </c>
      <c r="BZ219" s="329" t="str">
        <f t="shared" si="1581"/>
        <v/>
      </c>
      <c r="CA219" s="330" t="str">
        <f t="shared" ref="CA219:CC219" si="1603">IF(COUNT(CA216:CA218)=0,"",SUM(CA216:CA218))</f>
        <v/>
      </c>
      <c r="CB219" s="166" t="str">
        <f t="shared" si="1603"/>
        <v/>
      </c>
      <c r="CC219" s="166" t="str">
        <f t="shared" si="1603"/>
        <v/>
      </c>
      <c r="CD219" s="329" t="str">
        <f t="shared" si="1585"/>
        <v/>
      </c>
    </row>
    <row r="220" spans="1:82">
      <c r="A220" s="448"/>
      <c r="B220" s="129" t="s">
        <v>17</v>
      </c>
      <c r="C220" s="170"/>
      <c r="D220" s="171"/>
      <c r="E220" s="171"/>
      <c r="F220" s="331" t="str">
        <f t="shared" si="1544"/>
        <v/>
      </c>
      <c r="G220" s="170"/>
      <c r="H220" s="171"/>
      <c r="I220" s="171"/>
      <c r="J220" s="331" t="str">
        <f t="shared" si="1545"/>
        <v/>
      </c>
      <c r="K220" s="170"/>
      <c r="L220" s="171"/>
      <c r="M220" s="171"/>
      <c r="N220" s="331" t="str">
        <f t="shared" si="1546"/>
        <v/>
      </c>
      <c r="O220" s="170"/>
      <c r="P220" s="171"/>
      <c r="Q220" s="171"/>
      <c r="R220" s="331" t="str">
        <f t="shared" si="1547"/>
        <v/>
      </c>
      <c r="S220" s="170"/>
      <c r="T220" s="171"/>
      <c r="U220" s="171"/>
      <c r="V220" s="331" t="str">
        <f t="shared" si="1548"/>
        <v/>
      </c>
      <c r="W220" s="334" t="str">
        <f t="shared" ref="W220:W222" si="1604">IF(COUNT(C220,G220,K220,O220,S220)&lt;5,"",SUM(C220,G220,K220,O220,S220))</f>
        <v/>
      </c>
      <c r="X220" s="174" t="str">
        <f t="shared" ref="X220:X222" si="1605">IF(COUNT(D220,H220,L220,P220,T220)&lt;5,"",SUM(D220,H220,L220,P220,T220))</f>
        <v/>
      </c>
      <c r="Y220" s="174" t="str">
        <f t="shared" ref="Y220:Y222" si="1606">IF(COUNT(E220,I220,M220,Q220,U220)&lt;5,"",SUM(E220,I220,M220,Q220,U220))</f>
        <v/>
      </c>
      <c r="Z220" s="331" t="str">
        <f t="shared" si="1552"/>
        <v/>
      </c>
      <c r="AC220" s="448"/>
      <c r="AD220" s="129" t="s">
        <v>17</v>
      </c>
      <c r="AE220" s="170"/>
      <c r="AF220" s="171"/>
      <c r="AG220" s="171"/>
      <c r="AH220" s="331" t="str">
        <f t="shared" si="1553"/>
        <v/>
      </c>
      <c r="AI220" s="170"/>
      <c r="AJ220" s="171"/>
      <c r="AK220" s="171"/>
      <c r="AL220" s="331" t="str">
        <f t="shared" si="1554"/>
        <v/>
      </c>
      <c r="AM220" s="170"/>
      <c r="AN220" s="171"/>
      <c r="AO220" s="171"/>
      <c r="AP220" s="331" t="str">
        <f t="shared" si="1555"/>
        <v/>
      </c>
      <c r="AQ220" s="170"/>
      <c r="AR220" s="171"/>
      <c r="AS220" s="171"/>
      <c r="AT220" s="331" t="str">
        <f t="shared" si="1556"/>
        <v/>
      </c>
      <c r="AU220" s="170"/>
      <c r="AV220" s="171"/>
      <c r="AW220" s="171"/>
      <c r="AX220" s="331" t="str">
        <f t="shared" si="1557"/>
        <v/>
      </c>
      <c r="AY220" s="334" t="str">
        <f t="shared" ref="AY220:AY222" si="1607">IF(COUNT(AE220,AI220,AM220,AQ220,AU220)&lt;5,"",SUM(AE220,AI220,AM220,AQ220,AU220))</f>
        <v/>
      </c>
      <c r="AZ220" s="174" t="str">
        <f t="shared" ref="AZ220:AZ222" si="1608">IF(COUNT(AF220,AJ220,AN220,AR220,AV220)&lt;5,"",SUM(AF220,AJ220,AN220,AR220,AV220))</f>
        <v/>
      </c>
      <c r="BA220" s="174" t="str">
        <f t="shared" ref="BA220:BA222" si="1609">IF(COUNT(AG220,AK220,AO220,AS220,AW220)&lt;5,"",SUM(AG220,AK220,AO220,AS220,AW220))</f>
        <v/>
      </c>
      <c r="BB220" s="331" t="str">
        <f t="shared" si="1561"/>
        <v/>
      </c>
      <c r="BE220" s="448"/>
      <c r="BF220" s="129" t="s">
        <v>17</v>
      </c>
      <c r="BG220" s="335" t="str">
        <f t="shared" ref="BG220:BG222" si="1610">IF(COUNT(C220, AE220)&lt;2, "", C220+AE220)</f>
        <v/>
      </c>
      <c r="BH220" s="336" t="str">
        <f t="shared" ref="BH220:BH222" si="1611">IF(COUNT(D220, AF220)&lt;2, "", D220+AF220)</f>
        <v/>
      </c>
      <c r="BI220" s="336" t="str">
        <f t="shared" ref="BI220:BI222" si="1612">IF(COUNT(E220, AG220)&lt;2, "", E220+AG220)</f>
        <v/>
      </c>
      <c r="BJ220" s="331" t="str">
        <f t="shared" si="1565"/>
        <v/>
      </c>
      <c r="BK220" s="335" t="str">
        <f t="shared" ref="BK220:BK222" si="1613">IF(COUNT(G220, AI220)&lt;2, "", G220+AI220)</f>
        <v/>
      </c>
      <c r="BL220" s="336" t="str">
        <f t="shared" ref="BL220:BL222" si="1614">IF(COUNT(H220, AJ220)&lt;2, "", H220+AJ220)</f>
        <v/>
      </c>
      <c r="BM220" s="336" t="str">
        <f t="shared" ref="BM220:BM222" si="1615">IF(COUNT(I220, AK220)&lt;2, "", I220+AK220)</f>
        <v/>
      </c>
      <c r="BN220" s="331" t="str">
        <f t="shared" si="1569"/>
        <v/>
      </c>
      <c r="BO220" s="335" t="str">
        <f t="shared" ref="BO220:BO222" si="1616">IF(COUNT(K220, AM220)&lt;2, "", K220+AM220)</f>
        <v/>
      </c>
      <c r="BP220" s="336" t="str">
        <f t="shared" ref="BP220:BP222" si="1617">IF(COUNT(L220, AN220)&lt;2, "", L220+AN220)</f>
        <v/>
      </c>
      <c r="BQ220" s="336" t="str">
        <f t="shared" ref="BQ220:BQ222" si="1618">IF(COUNT(M220, AO220)&lt;2, "", M220+AO220)</f>
        <v/>
      </c>
      <c r="BR220" s="331" t="str">
        <f t="shared" si="1573"/>
        <v/>
      </c>
      <c r="BS220" s="335" t="str">
        <f t="shared" ref="BS220:BS222" si="1619">IF(COUNT(O220, AQ220)&lt;2, "", O220+AQ220)</f>
        <v/>
      </c>
      <c r="BT220" s="336" t="str">
        <f t="shared" ref="BT220:BT222" si="1620">IF(COUNT(P220, AR220)&lt;2, "", P220+AR220)</f>
        <v/>
      </c>
      <c r="BU220" s="336" t="str">
        <f t="shared" ref="BU220:BU222" si="1621">IF(COUNT(Q220, AS220)&lt;2, "", Q220+AS220)</f>
        <v/>
      </c>
      <c r="BV220" s="331" t="str">
        <f t="shared" si="1577"/>
        <v/>
      </c>
      <c r="BW220" s="335" t="str">
        <f t="shared" ref="BW220:BW222" si="1622">IF(COUNT(S220, AU220)&lt;2, "", S220+AU220)</f>
        <v/>
      </c>
      <c r="BX220" s="336" t="str">
        <f t="shared" ref="BX220:BX222" si="1623">IF(COUNT(T220, AV220)&lt;2, "", T220+AV220)</f>
        <v/>
      </c>
      <c r="BY220" s="336" t="str">
        <f t="shared" ref="BY220:BY222" si="1624">IF(COUNT(U220, AW220)&lt;2, "", U220+AW220)</f>
        <v/>
      </c>
      <c r="BZ220" s="331" t="str">
        <f t="shared" si="1581"/>
        <v/>
      </c>
      <c r="CA220" s="334" t="str">
        <f t="shared" ref="CA220:CA222" si="1625">IF(COUNT(BG220,BK220,BO220,BS220,BW220)&lt;5,"",SUM(BG220,BK220,BO220,BS220,BW220))</f>
        <v/>
      </c>
      <c r="CB220" s="174" t="str">
        <f t="shared" ref="CB220:CB222" si="1626">IF(COUNT(BH220,BL220,BP220,BT220,BX220)&lt;5,"",SUM(BH220,BL220,BP220,BT220,BX220))</f>
        <v/>
      </c>
      <c r="CC220" s="174" t="str">
        <f t="shared" ref="CC220:CC222" si="1627">IF(COUNT(BI220,BM220,BQ220,BU220,BY220)&lt;5,"",SUM(BI220,BM220,BQ220,BU220,BY220))</f>
        <v/>
      </c>
      <c r="CD220" s="331" t="str">
        <f t="shared" si="1585"/>
        <v/>
      </c>
    </row>
    <row r="221" spans="1:82">
      <c r="A221" s="448"/>
      <c r="B221" s="130" t="s">
        <v>18</v>
      </c>
      <c r="C221" s="149"/>
      <c r="D221" s="150"/>
      <c r="E221" s="150"/>
      <c r="F221" s="316" t="str">
        <f t="shared" si="1544"/>
        <v/>
      </c>
      <c r="G221" s="149"/>
      <c r="H221" s="150"/>
      <c r="I221" s="150"/>
      <c r="J221" s="316" t="str">
        <f t="shared" si="1545"/>
        <v/>
      </c>
      <c r="K221" s="149"/>
      <c r="L221" s="150"/>
      <c r="M221" s="150"/>
      <c r="N221" s="316" t="str">
        <f t="shared" si="1546"/>
        <v/>
      </c>
      <c r="O221" s="149"/>
      <c r="P221" s="150"/>
      <c r="Q221" s="150"/>
      <c r="R221" s="316" t="str">
        <f t="shared" si="1547"/>
        <v/>
      </c>
      <c r="S221" s="149"/>
      <c r="T221" s="150"/>
      <c r="U221" s="150"/>
      <c r="V221" s="316" t="str">
        <f t="shared" si="1548"/>
        <v/>
      </c>
      <c r="W221" s="319" t="str">
        <f t="shared" si="1604"/>
        <v/>
      </c>
      <c r="X221" s="153" t="str">
        <f t="shared" si="1605"/>
        <v/>
      </c>
      <c r="Y221" s="153" t="str">
        <f t="shared" si="1606"/>
        <v/>
      </c>
      <c r="Z221" s="316" t="str">
        <f t="shared" si="1552"/>
        <v/>
      </c>
      <c r="AC221" s="448"/>
      <c r="AD221" s="130" t="s">
        <v>18</v>
      </c>
      <c r="AE221" s="149"/>
      <c r="AF221" s="150"/>
      <c r="AG221" s="150"/>
      <c r="AH221" s="316" t="str">
        <f t="shared" si="1553"/>
        <v/>
      </c>
      <c r="AI221" s="149"/>
      <c r="AJ221" s="150"/>
      <c r="AK221" s="150"/>
      <c r="AL221" s="316" t="str">
        <f t="shared" si="1554"/>
        <v/>
      </c>
      <c r="AM221" s="149"/>
      <c r="AN221" s="150"/>
      <c r="AO221" s="150"/>
      <c r="AP221" s="316" t="str">
        <f t="shared" si="1555"/>
        <v/>
      </c>
      <c r="AQ221" s="149"/>
      <c r="AR221" s="150"/>
      <c r="AS221" s="150"/>
      <c r="AT221" s="316" t="str">
        <f t="shared" si="1556"/>
        <v/>
      </c>
      <c r="AU221" s="149"/>
      <c r="AV221" s="150"/>
      <c r="AW221" s="150"/>
      <c r="AX221" s="316" t="str">
        <f t="shared" si="1557"/>
        <v/>
      </c>
      <c r="AY221" s="319" t="str">
        <f t="shared" si="1607"/>
        <v/>
      </c>
      <c r="AZ221" s="153" t="str">
        <f t="shared" si="1608"/>
        <v/>
      </c>
      <c r="BA221" s="153" t="str">
        <f t="shared" si="1609"/>
        <v/>
      </c>
      <c r="BB221" s="316" t="str">
        <f t="shared" si="1561"/>
        <v/>
      </c>
      <c r="BE221" s="448"/>
      <c r="BF221" s="130" t="s">
        <v>18</v>
      </c>
      <c r="BG221" s="320" t="str">
        <f t="shared" si="1610"/>
        <v/>
      </c>
      <c r="BH221" s="321" t="str">
        <f t="shared" si="1611"/>
        <v/>
      </c>
      <c r="BI221" s="321" t="str">
        <f t="shared" si="1612"/>
        <v/>
      </c>
      <c r="BJ221" s="316" t="str">
        <f t="shared" si="1565"/>
        <v/>
      </c>
      <c r="BK221" s="320" t="str">
        <f t="shared" si="1613"/>
        <v/>
      </c>
      <c r="BL221" s="321" t="str">
        <f t="shared" si="1614"/>
        <v/>
      </c>
      <c r="BM221" s="321" t="str">
        <f t="shared" si="1615"/>
        <v/>
      </c>
      <c r="BN221" s="316" t="str">
        <f t="shared" si="1569"/>
        <v/>
      </c>
      <c r="BO221" s="320" t="str">
        <f t="shared" si="1616"/>
        <v/>
      </c>
      <c r="BP221" s="321" t="str">
        <f t="shared" si="1617"/>
        <v/>
      </c>
      <c r="BQ221" s="321" t="str">
        <f t="shared" si="1618"/>
        <v/>
      </c>
      <c r="BR221" s="316" t="str">
        <f t="shared" si="1573"/>
        <v/>
      </c>
      <c r="BS221" s="320" t="str">
        <f t="shared" si="1619"/>
        <v/>
      </c>
      <c r="BT221" s="321" t="str">
        <f t="shared" si="1620"/>
        <v/>
      </c>
      <c r="BU221" s="321" t="str">
        <f t="shared" si="1621"/>
        <v/>
      </c>
      <c r="BV221" s="316" t="str">
        <f t="shared" si="1577"/>
        <v/>
      </c>
      <c r="BW221" s="320" t="str">
        <f t="shared" si="1622"/>
        <v/>
      </c>
      <c r="BX221" s="321" t="str">
        <f t="shared" si="1623"/>
        <v/>
      </c>
      <c r="BY221" s="321" t="str">
        <f t="shared" si="1624"/>
        <v/>
      </c>
      <c r="BZ221" s="316" t="str">
        <f t="shared" si="1581"/>
        <v/>
      </c>
      <c r="CA221" s="319" t="str">
        <f t="shared" si="1625"/>
        <v/>
      </c>
      <c r="CB221" s="153" t="str">
        <f t="shared" si="1626"/>
        <v/>
      </c>
      <c r="CC221" s="153" t="str">
        <f t="shared" si="1627"/>
        <v/>
      </c>
      <c r="CD221" s="316" t="str">
        <f t="shared" si="1585"/>
        <v/>
      </c>
    </row>
    <row r="222" spans="1:82">
      <c r="A222" s="448"/>
      <c r="B222" s="131" t="s">
        <v>19</v>
      </c>
      <c r="C222" s="156"/>
      <c r="D222" s="157"/>
      <c r="E222" s="157"/>
      <c r="F222" s="322" t="str">
        <f t="shared" si="1544"/>
        <v/>
      </c>
      <c r="G222" s="156"/>
      <c r="H222" s="157"/>
      <c r="I222" s="157"/>
      <c r="J222" s="322" t="str">
        <f t="shared" si="1545"/>
        <v/>
      </c>
      <c r="K222" s="156"/>
      <c r="L222" s="157"/>
      <c r="M222" s="157"/>
      <c r="N222" s="322" t="str">
        <f t="shared" si="1546"/>
        <v/>
      </c>
      <c r="O222" s="156"/>
      <c r="P222" s="157"/>
      <c r="Q222" s="157"/>
      <c r="R222" s="322" t="str">
        <f t="shared" si="1547"/>
        <v/>
      </c>
      <c r="S222" s="156"/>
      <c r="T222" s="157"/>
      <c r="U222" s="157"/>
      <c r="V222" s="322" t="str">
        <f t="shared" si="1548"/>
        <v/>
      </c>
      <c r="W222" s="325" t="str">
        <f t="shared" si="1604"/>
        <v/>
      </c>
      <c r="X222" s="160" t="str">
        <f t="shared" si="1605"/>
        <v/>
      </c>
      <c r="Y222" s="160" t="str">
        <f t="shared" si="1606"/>
        <v/>
      </c>
      <c r="Z222" s="322" t="str">
        <f t="shared" si="1552"/>
        <v/>
      </c>
      <c r="AC222" s="448"/>
      <c r="AD222" s="131" t="s">
        <v>19</v>
      </c>
      <c r="AE222" s="156"/>
      <c r="AF222" s="157"/>
      <c r="AG222" s="157"/>
      <c r="AH222" s="322" t="str">
        <f t="shared" si="1553"/>
        <v/>
      </c>
      <c r="AI222" s="156"/>
      <c r="AJ222" s="157"/>
      <c r="AK222" s="157"/>
      <c r="AL222" s="322" t="str">
        <f t="shared" si="1554"/>
        <v/>
      </c>
      <c r="AM222" s="156"/>
      <c r="AN222" s="157"/>
      <c r="AO222" s="157"/>
      <c r="AP222" s="322" t="str">
        <f t="shared" si="1555"/>
        <v/>
      </c>
      <c r="AQ222" s="156"/>
      <c r="AR222" s="157"/>
      <c r="AS222" s="157"/>
      <c r="AT222" s="322" t="str">
        <f t="shared" si="1556"/>
        <v/>
      </c>
      <c r="AU222" s="156"/>
      <c r="AV222" s="157"/>
      <c r="AW222" s="157"/>
      <c r="AX222" s="322" t="str">
        <f t="shared" si="1557"/>
        <v/>
      </c>
      <c r="AY222" s="325" t="str">
        <f t="shared" si="1607"/>
        <v/>
      </c>
      <c r="AZ222" s="160" t="str">
        <f t="shared" si="1608"/>
        <v/>
      </c>
      <c r="BA222" s="160" t="str">
        <f t="shared" si="1609"/>
        <v/>
      </c>
      <c r="BB222" s="322" t="str">
        <f t="shared" si="1561"/>
        <v/>
      </c>
      <c r="BE222" s="448"/>
      <c r="BF222" s="131" t="s">
        <v>19</v>
      </c>
      <c r="BG222" s="326" t="str">
        <f t="shared" si="1610"/>
        <v/>
      </c>
      <c r="BH222" s="327" t="str">
        <f t="shared" si="1611"/>
        <v/>
      </c>
      <c r="BI222" s="327" t="str">
        <f t="shared" si="1612"/>
        <v/>
      </c>
      <c r="BJ222" s="322" t="str">
        <f t="shared" si="1565"/>
        <v/>
      </c>
      <c r="BK222" s="326" t="str">
        <f t="shared" si="1613"/>
        <v/>
      </c>
      <c r="BL222" s="327" t="str">
        <f t="shared" si="1614"/>
        <v/>
      </c>
      <c r="BM222" s="327" t="str">
        <f t="shared" si="1615"/>
        <v/>
      </c>
      <c r="BN222" s="322" t="str">
        <f t="shared" si="1569"/>
        <v/>
      </c>
      <c r="BO222" s="326" t="str">
        <f t="shared" si="1616"/>
        <v/>
      </c>
      <c r="BP222" s="327" t="str">
        <f t="shared" si="1617"/>
        <v/>
      </c>
      <c r="BQ222" s="327" t="str">
        <f t="shared" si="1618"/>
        <v/>
      </c>
      <c r="BR222" s="322" t="str">
        <f t="shared" si="1573"/>
        <v/>
      </c>
      <c r="BS222" s="326" t="str">
        <f t="shared" si="1619"/>
        <v/>
      </c>
      <c r="BT222" s="327" t="str">
        <f t="shared" si="1620"/>
        <v/>
      </c>
      <c r="BU222" s="327" t="str">
        <f t="shared" si="1621"/>
        <v/>
      </c>
      <c r="BV222" s="322" t="str">
        <f t="shared" si="1577"/>
        <v/>
      </c>
      <c r="BW222" s="326" t="str">
        <f t="shared" si="1622"/>
        <v/>
      </c>
      <c r="BX222" s="327" t="str">
        <f t="shared" si="1623"/>
        <v/>
      </c>
      <c r="BY222" s="327" t="str">
        <f t="shared" si="1624"/>
        <v/>
      </c>
      <c r="BZ222" s="322" t="str">
        <f t="shared" si="1581"/>
        <v/>
      </c>
      <c r="CA222" s="325" t="str">
        <f t="shared" si="1625"/>
        <v/>
      </c>
      <c r="CB222" s="160" t="str">
        <f t="shared" si="1626"/>
        <v/>
      </c>
      <c r="CC222" s="160" t="str">
        <f t="shared" si="1627"/>
        <v/>
      </c>
      <c r="CD222" s="322" t="str">
        <f t="shared" si="1585"/>
        <v/>
      </c>
    </row>
    <row r="223" spans="1:82">
      <c r="A223" s="448"/>
      <c r="B223" s="132" t="s">
        <v>20</v>
      </c>
      <c r="C223" s="328" t="str">
        <f t="shared" ref="C223:E223" si="1628">IF(COUNT(C220:C222)=0,"",SUM(C220:C222))</f>
        <v/>
      </c>
      <c r="D223" s="167" t="str">
        <f t="shared" si="1628"/>
        <v/>
      </c>
      <c r="E223" s="167" t="str">
        <f t="shared" si="1628"/>
        <v/>
      </c>
      <c r="F223" s="329" t="str">
        <f t="shared" si="1544"/>
        <v/>
      </c>
      <c r="G223" s="328" t="str">
        <f t="shared" ref="G223:I223" si="1629">IF(COUNT(G220:G222)=0,"",SUM(G220:G222))</f>
        <v/>
      </c>
      <c r="H223" s="167" t="str">
        <f t="shared" si="1629"/>
        <v/>
      </c>
      <c r="I223" s="167" t="str">
        <f t="shared" si="1629"/>
        <v/>
      </c>
      <c r="J223" s="329" t="str">
        <f t="shared" si="1545"/>
        <v/>
      </c>
      <c r="K223" s="328" t="str">
        <f t="shared" ref="K223:M223" si="1630">IF(COUNT(K220:K222)=0,"",SUM(K220:K222))</f>
        <v/>
      </c>
      <c r="L223" s="167" t="str">
        <f t="shared" si="1630"/>
        <v/>
      </c>
      <c r="M223" s="167" t="str">
        <f t="shared" si="1630"/>
        <v/>
      </c>
      <c r="N223" s="329" t="str">
        <f t="shared" si="1546"/>
        <v/>
      </c>
      <c r="O223" s="328" t="str">
        <f t="shared" ref="O223:Q223" si="1631">IF(COUNT(O220:O222)=0,"",SUM(O220:O222))</f>
        <v/>
      </c>
      <c r="P223" s="167" t="str">
        <f t="shared" si="1631"/>
        <v/>
      </c>
      <c r="Q223" s="167" t="str">
        <f t="shared" si="1631"/>
        <v/>
      </c>
      <c r="R223" s="329" t="str">
        <f t="shared" si="1547"/>
        <v/>
      </c>
      <c r="S223" s="328" t="str">
        <f t="shared" ref="S223:U223" si="1632">IF(COUNT(S220:S222)=0,"",SUM(S220:S222))</f>
        <v/>
      </c>
      <c r="T223" s="167" t="str">
        <f t="shared" si="1632"/>
        <v/>
      </c>
      <c r="U223" s="167" t="str">
        <f t="shared" si="1632"/>
        <v/>
      </c>
      <c r="V223" s="329" t="str">
        <f t="shared" si="1548"/>
        <v/>
      </c>
      <c r="W223" s="330" t="str">
        <f t="shared" ref="W223:Y223" si="1633">IF(COUNT(W220:W222)=0,"",SUM(W220:W222))</f>
        <v/>
      </c>
      <c r="X223" s="166" t="str">
        <f t="shared" si="1633"/>
        <v/>
      </c>
      <c r="Y223" s="166" t="str">
        <f t="shared" si="1633"/>
        <v/>
      </c>
      <c r="Z223" s="329" t="str">
        <f t="shared" si="1552"/>
        <v/>
      </c>
      <c r="AC223" s="448"/>
      <c r="AD223" s="132" t="s">
        <v>20</v>
      </c>
      <c r="AE223" s="328" t="str">
        <f t="shared" ref="AE223:AG223" si="1634">IF(COUNT(AE220:AE222)=0,"",SUM(AE220:AE222))</f>
        <v/>
      </c>
      <c r="AF223" s="167" t="str">
        <f t="shared" si="1634"/>
        <v/>
      </c>
      <c r="AG223" s="167" t="str">
        <f t="shared" si="1634"/>
        <v/>
      </c>
      <c r="AH223" s="329" t="str">
        <f t="shared" si="1553"/>
        <v/>
      </c>
      <c r="AI223" s="328" t="str">
        <f t="shared" ref="AI223:AK223" si="1635">IF(COUNT(AI220:AI222)=0,"",SUM(AI220:AI222))</f>
        <v/>
      </c>
      <c r="AJ223" s="167" t="str">
        <f t="shared" si="1635"/>
        <v/>
      </c>
      <c r="AK223" s="167" t="str">
        <f t="shared" si="1635"/>
        <v/>
      </c>
      <c r="AL223" s="329" t="str">
        <f t="shared" si="1554"/>
        <v/>
      </c>
      <c r="AM223" s="328" t="str">
        <f t="shared" ref="AM223:AO223" si="1636">IF(COUNT(AM220:AM222)=0,"",SUM(AM220:AM222))</f>
        <v/>
      </c>
      <c r="AN223" s="167" t="str">
        <f t="shared" si="1636"/>
        <v/>
      </c>
      <c r="AO223" s="167" t="str">
        <f t="shared" si="1636"/>
        <v/>
      </c>
      <c r="AP223" s="329" t="str">
        <f t="shared" si="1555"/>
        <v/>
      </c>
      <c r="AQ223" s="328" t="str">
        <f t="shared" ref="AQ223:AS223" si="1637">IF(COUNT(AQ220:AQ222)=0,"",SUM(AQ220:AQ222))</f>
        <v/>
      </c>
      <c r="AR223" s="167" t="str">
        <f t="shared" si="1637"/>
        <v/>
      </c>
      <c r="AS223" s="167" t="str">
        <f t="shared" si="1637"/>
        <v/>
      </c>
      <c r="AT223" s="329" t="str">
        <f t="shared" si="1556"/>
        <v/>
      </c>
      <c r="AU223" s="328" t="str">
        <f t="shared" ref="AU223:AW223" si="1638">IF(COUNT(AU220:AU222)=0,"",SUM(AU220:AU222))</f>
        <v/>
      </c>
      <c r="AV223" s="167" t="str">
        <f t="shared" si="1638"/>
        <v/>
      </c>
      <c r="AW223" s="167" t="str">
        <f t="shared" si="1638"/>
        <v/>
      </c>
      <c r="AX223" s="329" t="str">
        <f t="shared" si="1557"/>
        <v/>
      </c>
      <c r="AY223" s="330" t="str">
        <f t="shared" ref="AY223:BA223" si="1639">IF(COUNT(AY220:AY222)=0,"",SUM(AY220:AY222))</f>
        <v/>
      </c>
      <c r="AZ223" s="166" t="str">
        <f t="shared" si="1639"/>
        <v/>
      </c>
      <c r="BA223" s="166" t="str">
        <f t="shared" si="1639"/>
        <v/>
      </c>
      <c r="BB223" s="329" t="str">
        <f t="shared" si="1561"/>
        <v/>
      </c>
      <c r="BE223" s="448"/>
      <c r="BF223" s="132" t="s">
        <v>20</v>
      </c>
      <c r="BG223" s="328" t="str">
        <f t="shared" ref="BG223:BI223" si="1640">IF(COUNT(BG220:BG222)=0,"",SUM(BG220:BG222))</f>
        <v/>
      </c>
      <c r="BH223" s="167" t="str">
        <f t="shared" si="1640"/>
        <v/>
      </c>
      <c r="BI223" s="167" t="str">
        <f t="shared" si="1640"/>
        <v/>
      </c>
      <c r="BJ223" s="329" t="str">
        <f t="shared" si="1565"/>
        <v/>
      </c>
      <c r="BK223" s="328" t="str">
        <f t="shared" ref="BK223:BM223" si="1641">IF(COUNT(BK220:BK222)=0,"",SUM(BK220:BK222))</f>
        <v/>
      </c>
      <c r="BL223" s="167" t="str">
        <f t="shared" si="1641"/>
        <v/>
      </c>
      <c r="BM223" s="167" t="str">
        <f t="shared" si="1641"/>
        <v/>
      </c>
      <c r="BN223" s="329" t="str">
        <f t="shared" si="1569"/>
        <v/>
      </c>
      <c r="BO223" s="328" t="str">
        <f t="shared" ref="BO223:BQ223" si="1642">IF(COUNT(BO220:BO222)=0,"",SUM(BO220:BO222))</f>
        <v/>
      </c>
      <c r="BP223" s="167" t="str">
        <f t="shared" si="1642"/>
        <v/>
      </c>
      <c r="BQ223" s="167" t="str">
        <f t="shared" si="1642"/>
        <v/>
      </c>
      <c r="BR223" s="329" t="str">
        <f t="shared" si="1573"/>
        <v/>
      </c>
      <c r="BS223" s="328" t="str">
        <f t="shared" ref="BS223:BU223" si="1643">IF(COUNT(BS220:BS222)=0,"",SUM(BS220:BS222))</f>
        <v/>
      </c>
      <c r="BT223" s="167" t="str">
        <f t="shared" si="1643"/>
        <v/>
      </c>
      <c r="BU223" s="167" t="str">
        <f t="shared" si="1643"/>
        <v/>
      </c>
      <c r="BV223" s="329" t="str">
        <f t="shared" si="1577"/>
        <v/>
      </c>
      <c r="BW223" s="328" t="str">
        <f t="shared" ref="BW223:BY223" si="1644">IF(COUNT(BW220:BW222)=0,"",SUM(BW220:BW222))</f>
        <v/>
      </c>
      <c r="BX223" s="167" t="str">
        <f t="shared" si="1644"/>
        <v/>
      </c>
      <c r="BY223" s="167" t="str">
        <f t="shared" si="1644"/>
        <v/>
      </c>
      <c r="BZ223" s="329" t="str">
        <f t="shared" si="1581"/>
        <v/>
      </c>
      <c r="CA223" s="330" t="str">
        <f t="shared" ref="CA223:CC223" si="1645">IF(COUNT(CA220:CA222)=0,"",SUM(CA220:CA222))</f>
        <v/>
      </c>
      <c r="CB223" s="166" t="str">
        <f t="shared" si="1645"/>
        <v/>
      </c>
      <c r="CC223" s="166" t="str">
        <f t="shared" si="1645"/>
        <v/>
      </c>
      <c r="CD223" s="329" t="str">
        <f t="shared" si="1585"/>
        <v/>
      </c>
    </row>
    <row r="224" spans="1:82">
      <c r="A224" s="448"/>
      <c r="B224" s="129" t="s">
        <v>21</v>
      </c>
      <c r="C224" s="170"/>
      <c r="D224" s="171"/>
      <c r="E224" s="171"/>
      <c r="F224" s="331" t="str">
        <f t="shared" si="1544"/>
        <v/>
      </c>
      <c r="G224" s="170"/>
      <c r="H224" s="171"/>
      <c r="I224" s="171"/>
      <c r="J224" s="331" t="str">
        <f t="shared" si="1545"/>
        <v/>
      </c>
      <c r="K224" s="170"/>
      <c r="L224" s="171"/>
      <c r="M224" s="171"/>
      <c r="N224" s="331" t="str">
        <f t="shared" si="1546"/>
        <v/>
      </c>
      <c r="O224" s="170"/>
      <c r="P224" s="171"/>
      <c r="Q224" s="171"/>
      <c r="R224" s="331" t="str">
        <f t="shared" si="1547"/>
        <v/>
      </c>
      <c r="S224" s="170"/>
      <c r="T224" s="171"/>
      <c r="U224" s="171"/>
      <c r="V224" s="331" t="str">
        <f t="shared" si="1548"/>
        <v/>
      </c>
      <c r="W224" s="334" t="str">
        <f t="shared" ref="W224:W226" si="1646">IF(COUNT(C224,G224,K224,O224,S224)&lt;5,"",SUM(C224,G224,K224,O224,S224))</f>
        <v/>
      </c>
      <c r="X224" s="174" t="str">
        <f t="shared" ref="X224:X226" si="1647">IF(COUNT(D224,H224,L224,P224,T224)&lt;5,"",SUM(D224,H224,L224,P224,T224))</f>
        <v/>
      </c>
      <c r="Y224" s="174" t="str">
        <f t="shared" ref="Y224:Y226" si="1648">IF(COUNT(E224,I224,M224,Q224,U224)&lt;5,"",SUM(E224,I224,M224,Q224,U224))</f>
        <v/>
      </c>
      <c r="Z224" s="331" t="str">
        <f t="shared" si="1552"/>
        <v/>
      </c>
      <c r="AC224" s="448"/>
      <c r="AD224" s="129" t="s">
        <v>21</v>
      </c>
      <c r="AE224" s="170"/>
      <c r="AF224" s="171"/>
      <c r="AG224" s="171"/>
      <c r="AH224" s="331" t="str">
        <f t="shared" si="1553"/>
        <v/>
      </c>
      <c r="AI224" s="170"/>
      <c r="AJ224" s="171"/>
      <c r="AK224" s="171"/>
      <c r="AL224" s="331" t="str">
        <f t="shared" si="1554"/>
        <v/>
      </c>
      <c r="AM224" s="170"/>
      <c r="AN224" s="171"/>
      <c r="AO224" s="171"/>
      <c r="AP224" s="331" t="str">
        <f t="shared" si="1555"/>
        <v/>
      </c>
      <c r="AQ224" s="170"/>
      <c r="AR224" s="171"/>
      <c r="AS224" s="171"/>
      <c r="AT224" s="331" t="str">
        <f t="shared" si="1556"/>
        <v/>
      </c>
      <c r="AU224" s="170"/>
      <c r="AV224" s="171"/>
      <c r="AW224" s="171"/>
      <c r="AX224" s="331" t="str">
        <f t="shared" si="1557"/>
        <v/>
      </c>
      <c r="AY224" s="334" t="str">
        <f t="shared" ref="AY224:AY226" si="1649">IF(COUNT(AE224,AI224,AM224,AQ224,AU224)&lt;5,"",SUM(AE224,AI224,AM224,AQ224,AU224))</f>
        <v/>
      </c>
      <c r="AZ224" s="174" t="str">
        <f t="shared" ref="AZ224:AZ226" si="1650">IF(COUNT(AF224,AJ224,AN224,AR224,AV224)&lt;5,"",SUM(AF224,AJ224,AN224,AR224,AV224))</f>
        <v/>
      </c>
      <c r="BA224" s="174" t="str">
        <f t="shared" ref="BA224:BA226" si="1651">IF(COUNT(AG224,AK224,AO224,AS224,AW224)&lt;5,"",SUM(AG224,AK224,AO224,AS224,AW224))</f>
        <v/>
      </c>
      <c r="BB224" s="331" t="str">
        <f t="shared" si="1561"/>
        <v/>
      </c>
      <c r="BE224" s="448"/>
      <c r="BF224" s="129" t="s">
        <v>21</v>
      </c>
      <c r="BG224" s="335" t="str">
        <f t="shared" ref="BG224:BG226" si="1652">IF(COUNT(C224, AE224)&lt;2, "", C224+AE224)</f>
        <v/>
      </c>
      <c r="BH224" s="336" t="str">
        <f t="shared" ref="BH224:BH226" si="1653">IF(COUNT(D224, AF224)&lt;2, "", D224+AF224)</f>
        <v/>
      </c>
      <c r="BI224" s="336" t="str">
        <f t="shared" ref="BI224:BI226" si="1654">IF(COUNT(E224, AG224)&lt;2, "", E224+AG224)</f>
        <v/>
      </c>
      <c r="BJ224" s="331" t="str">
        <f t="shared" si="1565"/>
        <v/>
      </c>
      <c r="BK224" s="335" t="str">
        <f t="shared" ref="BK224:BK226" si="1655">IF(COUNT(G224, AI224)&lt;2, "", G224+AI224)</f>
        <v/>
      </c>
      <c r="BL224" s="336" t="str">
        <f t="shared" ref="BL224:BL226" si="1656">IF(COUNT(H224, AJ224)&lt;2, "", H224+AJ224)</f>
        <v/>
      </c>
      <c r="BM224" s="336" t="str">
        <f t="shared" ref="BM224:BM226" si="1657">IF(COUNT(I224, AK224)&lt;2, "", I224+AK224)</f>
        <v/>
      </c>
      <c r="BN224" s="331" t="str">
        <f t="shared" si="1569"/>
        <v/>
      </c>
      <c r="BO224" s="335" t="str">
        <f t="shared" ref="BO224:BO226" si="1658">IF(COUNT(K224, AM224)&lt;2, "", K224+AM224)</f>
        <v/>
      </c>
      <c r="BP224" s="336" t="str">
        <f t="shared" ref="BP224:BP226" si="1659">IF(COUNT(L224, AN224)&lt;2, "", L224+AN224)</f>
        <v/>
      </c>
      <c r="BQ224" s="336" t="str">
        <f t="shared" ref="BQ224:BQ226" si="1660">IF(COUNT(M224, AO224)&lt;2, "", M224+AO224)</f>
        <v/>
      </c>
      <c r="BR224" s="331" t="str">
        <f t="shared" si="1573"/>
        <v/>
      </c>
      <c r="BS224" s="335" t="str">
        <f t="shared" ref="BS224:BS226" si="1661">IF(COUNT(O224, AQ224)&lt;2, "", O224+AQ224)</f>
        <v/>
      </c>
      <c r="BT224" s="336" t="str">
        <f t="shared" ref="BT224:BT226" si="1662">IF(COUNT(P224, AR224)&lt;2, "", P224+AR224)</f>
        <v/>
      </c>
      <c r="BU224" s="336" t="str">
        <f t="shared" ref="BU224:BU226" si="1663">IF(COUNT(Q224, AS224)&lt;2, "", Q224+AS224)</f>
        <v/>
      </c>
      <c r="BV224" s="331" t="str">
        <f t="shared" si="1577"/>
        <v/>
      </c>
      <c r="BW224" s="335" t="str">
        <f t="shared" ref="BW224:BW226" si="1664">IF(COUNT(S224, AU224)&lt;2, "", S224+AU224)</f>
        <v/>
      </c>
      <c r="BX224" s="336" t="str">
        <f t="shared" ref="BX224:BX226" si="1665">IF(COUNT(T224, AV224)&lt;2, "", T224+AV224)</f>
        <v/>
      </c>
      <c r="BY224" s="336" t="str">
        <f t="shared" ref="BY224:BY226" si="1666">IF(COUNT(U224, AW224)&lt;2, "", U224+AW224)</f>
        <v/>
      </c>
      <c r="BZ224" s="331" t="str">
        <f t="shared" si="1581"/>
        <v/>
      </c>
      <c r="CA224" s="334" t="str">
        <f t="shared" ref="CA224:CA226" si="1667">IF(COUNT(BG224,BK224,BO224,BS224,BW224)&lt;5,"",SUM(BG224,BK224,BO224,BS224,BW224))</f>
        <v/>
      </c>
      <c r="CB224" s="174" t="str">
        <f t="shared" ref="CB224:CB226" si="1668">IF(COUNT(BH224,BL224,BP224,BT224,BX224)&lt;5,"",SUM(BH224,BL224,BP224,BT224,BX224))</f>
        <v/>
      </c>
      <c r="CC224" s="174" t="str">
        <f t="shared" ref="CC224:CC226" si="1669">IF(COUNT(BI224,BM224,BQ224,BU224,BY224)&lt;5,"",SUM(BI224,BM224,BQ224,BU224,BY224))</f>
        <v/>
      </c>
      <c r="CD224" s="331" t="str">
        <f t="shared" si="1585"/>
        <v/>
      </c>
    </row>
    <row r="225" spans="1:82">
      <c r="A225" s="448"/>
      <c r="B225" s="130" t="s">
        <v>22</v>
      </c>
      <c r="C225" s="149"/>
      <c r="D225" s="150"/>
      <c r="E225" s="150"/>
      <c r="F225" s="316" t="str">
        <f t="shared" si="1544"/>
        <v/>
      </c>
      <c r="G225" s="149"/>
      <c r="H225" s="150"/>
      <c r="I225" s="150"/>
      <c r="J225" s="316" t="str">
        <f t="shared" si="1545"/>
        <v/>
      </c>
      <c r="K225" s="149"/>
      <c r="L225" s="150"/>
      <c r="M225" s="150"/>
      <c r="N225" s="316" t="str">
        <f t="shared" si="1546"/>
        <v/>
      </c>
      <c r="O225" s="149"/>
      <c r="P225" s="150"/>
      <c r="Q225" s="150"/>
      <c r="R225" s="316" t="str">
        <f t="shared" si="1547"/>
        <v/>
      </c>
      <c r="S225" s="149"/>
      <c r="T225" s="150"/>
      <c r="U225" s="150"/>
      <c r="V225" s="316" t="str">
        <f t="shared" si="1548"/>
        <v/>
      </c>
      <c r="W225" s="319" t="str">
        <f t="shared" si="1646"/>
        <v/>
      </c>
      <c r="X225" s="153" t="str">
        <f t="shared" si="1647"/>
        <v/>
      </c>
      <c r="Y225" s="153" t="str">
        <f t="shared" si="1648"/>
        <v/>
      </c>
      <c r="Z225" s="316" t="str">
        <f t="shared" si="1552"/>
        <v/>
      </c>
      <c r="AC225" s="448"/>
      <c r="AD225" s="130" t="s">
        <v>22</v>
      </c>
      <c r="AE225" s="149"/>
      <c r="AF225" s="150"/>
      <c r="AG225" s="150"/>
      <c r="AH225" s="316" t="str">
        <f t="shared" si="1553"/>
        <v/>
      </c>
      <c r="AI225" s="149"/>
      <c r="AJ225" s="150"/>
      <c r="AK225" s="150"/>
      <c r="AL225" s="316" t="str">
        <f t="shared" si="1554"/>
        <v/>
      </c>
      <c r="AM225" s="149"/>
      <c r="AN225" s="150"/>
      <c r="AO225" s="150"/>
      <c r="AP225" s="316" t="str">
        <f t="shared" si="1555"/>
        <v/>
      </c>
      <c r="AQ225" s="149"/>
      <c r="AR225" s="150"/>
      <c r="AS225" s="150"/>
      <c r="AT225" s="316" t="str">
        <f t="shared" si="1556"/>
        <v/>
      </c>
      <c r="AU225" s="149"/>
      <c r="AV225" s="150"/>
      <c r="AW225" s="150"/>
      <c r="AX225" s="316" t="str">
        <f t="shared" si="1557"/>
        <v/>
      </c>
      <c r="AY225" s="319" t="str">
        <f t="shared" si="1649"/>
        <v/>
      </c>
      <c r="AZ225" s="153" t="str">
        <f t="shared" si="1650"/>
        <v/>
      </c>
      <c r="BA225" s="153" t="str">
        <f t="shared" si="1651"/>
        <v/>
      </c>
      <c r="BB225" s="316" t="str">
        <f t="shared" si="1561"/>
        <v/>
      </c>
      <c r="BE225" s="448"/>
      <c r="BF225" s="130" t="s">
        <v>22</v>
      </c>
      <c r="BG225" s="320" t="str">
        <f t="shared" si="1652"/>
        <v/>
      </c>
      <c r="BH225" s="321" t="str">
        <f t="shared" si="1653"/>
        <v/>
      </c>
      <c r="BI225" s="321" t="str">
        <f t="shared" si="1654"/>
        <v/>
      </c>
      <c r="BJ225" s="316" t="str">
        <f t="shared" si="1565"/>
        <v/>
      </c>
      <c r="BK225" s="320" t="str">
        <f t="shared" si="1655"/>
        <v/>
      </c>
      <c r="BL225" s="321" t="str">
        <f t="shared" si="1656"/>
        <v/>
      </c>
      <c r="BM225" s="321" t="str">
        <f t="shared" si="1657"/>
        <v/>
      </c>
      <c r="BN225" s="316" t="str">
        <f t="shared" si="1569"/>
        <v/>
      </c>
      <c r="BO225" s="320" t="str">
        <f t="shared" si="1658"/>
        <v/>
      </c>
      <c r="BP225" s="321" t="str">
        <f t="shared" si="1659"/>
        <v/>
      </c>
      <c r="BQ225" s="321" t="str">
        <f t="shared" si="1660"/>
        <v/>
      </c>
      <c r="BR225" s="316" t="str">
        <f t="shared" si="1573"/>
        <v/>
      </c>
      <c r="BS225" s="320" t="str">
        <f t="shared" si="1661"/>
        <v/>
      </c>
      <c r="BT225" s="321" t="str">
        <f t="shared" si="1662"/>
        <v/>
      </c>
      <c r="BU225" s="321" t="str">
        <f t="shared" si="1663"/>
        <v/>
      </c>
      <c r="BV225" s="316" t="str">
        <f t="shared" si="1577"/>
        <v/>
      </c>
      <c r="BW225" s="320" t="str">
        <f t="shared" si="1664"/>
        <v/>
      </c>
      <c r="BX225" s="321" t="str">
        <f t="shared" si="1665"/>
        <v/>
      </c>
      <c r="BY225" s="321" t="str">
        <f t="shared" si="1666"/>
        <v/>
      </c>
      <c r="BZ225" s="316" t="str">
        <f t="shared" si="1581"/>
        <v/>
      </c>
      <c r="CA225" s="319" t="str">
        <f t="shared" si="1667"/>
        <v/>
      </c>
      <c r="CB225" s="153" t="str">
        <f t="shared" si="1668"/>
        <v/>
      </c>
      <c r="CC225" s="153" t="str">
        <f t="shared" si="1669"/>
        <v/>
      </c>
      <c r="CD225" s="316" t="str">
        <f t="shared" si="1585"/>
        <v/>
      </c>
    </row>
    <row r="226" spans="1:82">
      <c r="A226" s="448"/>
      <c r="B226" s="131" t="s">
        <v>23</v>
      </c>
      <c r="C226" s="156"/>
      <c r="D226" s="157"/>
      <c r="E226" s="157"/>
      <c r="F226" s="322" t="str">
        <f t="shared" si="1544"/>
        <v/>
      </c>
      <c r="G226" s="156"/>
      <c r="H226" s="157"/>
      <c r="I226" s="157"/>
      <c r="J226" s="322" t="str">
        <f t="shared" si="1545"/>
        <v/>
      </c>
      <c r="K226" s="156"/>
      <c r="L226" s="157"/>
      <c r="M226" s="157"/>
      <c r="N226" s="322" t="str">
        <f t="shared" si="1546"/>
        <v/>
      </c>
      <c r="O226" s="156"/>
      <c r="P226" s="157"/>
      <c r="Q226" s="157"/>
      <c r="R226" s="322" t="str">
        <f t="shared" si="1547"/>
        <v/>
      </c>
      <c r="S226" s="156"/>
      <c r="T226" s="157"/>
      <c r="U226" s="157"/>
      <c r="V226" s="322" t="str">
        <f t="shared" si="1548"/>
        <v/>
      </c>
      <c r="W226" s="325" t="str">
        <f t="shared" si="1646"/>
        <v/>
      </c>
      <c r="X226" s="160" t="str">
        <f t="shared" si="1647"/>
        <v/>
      </c>
      <c r="Y226" s="160" t="str">
        <f t="shared" si="1648"/>
        <v/>
      </c>
      <c r="Z226" s="322" t="str">
        <f t="shared" si="1552"/>
        <v/>
      </c>
      <c r="AC226" s="448"/>
      <c r="AD226" s="131" t="s">
        <v>23</v>
      </c>
      <c r="AE226" s="156"/>
      <c r="AF226" s="157"/>
      <c r="AG226" s="157"/>
      <c r="AH226" s="322" t="str">
        <f t="shared" si="1553"/>
        <v/>
      </c>
      <c r="AI226" s="156"/>
      <c r="AJ226" s="157"/>
      <c r="AK226" s="157"/>
      <c r="AL226" s="322" t="str">
        <f t="shared" si="1554"/>
        <v/>
      </c>
      <c r="AM226" s="156"/>
      <c r="AN226" s="157"/>
      <c r="AO226" s="157"/>
      <c r="AP226" s="322" t="str">
        <f t="shared" si="1555"/>
        <v/>
      </c>
      <c r="AQ226" s="156"/>
      <c r="AR226" s="157"/>
      <c r="AS226" s="157"/>
      <c r="AT226" s="322" t="str">
        <f t="shared" si="1556"/>
        <v/>
      </c>
      <c r="AU226" s="156"/>
      <c r="AV226" s="157"/>
      <c r="AW226" s="157"/>
      <c r="AX226" s="322" t="str">
        <f t="shared" si="1557"/>
        <v/>
      </c>
      <c r="AY226" s="325" t="str">
        <f t="shared" si="1649"/>
        <v/>
      </c>
      <c r="AZ226" s="160" t="str">
        <f t="shared" si="1650"/>
        <v/>
      </c>
      <c r="BA226" s="160" t="str">
        <f t="shared" si="1651"/>
        <v/>
      </c>
      <c r="BB226" s="322" t="str">
        <f t="shared" si="1561"/>
        <v/>
      </c>
      <c r="BE226" s="448"/>
      <c r="BF226" s="131" t="s">
        <v>23</v>
      </c>
      <c r="BG226" s="326" t="str">
        <f t="shared" si="1652"/>
        <v/>
      </c>
      <c r="BH226" s="327" t="str">
        <f t="shared" si="1653"/>
        <v/>
      </c>
      <c r="BI226" s="327" t="str">
        <f t="shared" si="1654"/>
        <v/>
      </c>
      <c r="BJ226" s="322" t="str">
        <f t="shared" si="1565"/>
        <v/>
      </c>
      <c r="BK226" s="326" t="str">
        <f t="shared" si="1655"/>
        <v/>
      </c>
      <c r="BL226" s="327" t="str">
        <f t="shared" si="1656"/>
        <v/>
      </c>
      <c r="BM226" s="327" t="str">
        <f t="shared" si="1657"/>
        <v/>
      </c>
      <c r="BN226" s="322" t="str">
        <f t="shared" si="1569"/>
        <v/>
      </c>
      <c r="BO226" s="326" t="str">
        <f t="shared" si="1658"/>
        <v/>
      </c>
      <c r="BP226" s="327" t="str">
        <f t="shared" si="1659"/>
        <v/>
      </c>
      <c r="BQ226" s="327" t="str">
        <f t="shared" si="1660"/>
        <v/>
      </c>
      <c r="BR226" s="322" t="str">
        <f t="shared" si="1573"/>
        <v/>
      </c>
      <c r="BS226" s="326" t="str">
        <f t="shared" si="1661"/>
        <v/>
      </c>
      <c r="BT226" s="327" t="str">
        <f t="shared" si="1662"/>
        <v/>
      </c>
      <c r="BU226" s="327" t="str">
        <f t="shared" si="1663"/>
        <v/>
      </c>
      <c r="BV226" s="322" t="str">
        <f t="shared" si="1577"/>
        <v/>
      </c>
      <c r="BW226" s="326" t="str">
        <f t="shared" si="1664"/>
        <v/>
      </c>
      <c r="BX226" s="327" t="str">
        <f t="shared" si="1665"/>
        <v/>
      </c>
      <c r="BY226" s="327" t="str">
        <f t="shared" si="1666"/>
        <v/>
      </c>
      <c r="BZ226" s="322" t="str">
        <f t="shared" si="1581"/>
        <v/>
      </c>
      <c r="CA226" s="325" t="str">
        <f t="shared" si="1667"/>
        <v/>
      </c>
      <c r="CB226" s="160" t="str">
        <f t="shared" si="1668"/>
        <v/>
      </c>
      <c r="CC226" s="160" t="str">
        <f t="shared" si="1669"/>
        <v/>
      </c>
      <c r="CD226" s="322" t="str">
        <f t="shared" si="1585"/>
        <v/>
      </c>
    </row>
    <row r="227" spans="1:82">
      <c r="A227" s="448"/>
      <c r="B227" s="132" t="s">
        <v>24</v>
      </c>
      <c r="C227" s="328" t="str">
        <f t="shared" ref="C227:E227" si="1670">IF(COUNT(C224:C226)=0,"",SUM(C224:C226))</f>
        <v/>
      </c>
      <c r="D227" s="167" t="str">
        <f t="shared" si="1670"/>
        <v/>
      </c>
      <c r="E227" s="167" t="str">
        <f t="shared" si="1670"/>
        <v/>
      </c>
      <c r="F227" s="329" t="str">
        <f t="shared" si="1544"/>
        <v/>
      </c>
      <c r="G227" s="328" t="str">
        <f t="shared" ref="G227:I227" si="1671">IF(COUNT(G224:G226)=0,"",SUM(G224:G226))</f>
        <v/>
      </c>
      <c r="H227" s="167" t="str">
        <f t="shared" si="1671"/>
        <v/>
      </c>
      <c r="I227" s="167" t="str">
        <f t="shared" si="1671"/>
        <v/>
      </c>
      <c r="J227" s="329" t="str">
        <f t="shared" si="1545"/>
        <v/>
      </c>
      <c r="K227" s="328" t="str">
        <f t="shared" ref="K227:M227" si="1672">IF(COUNT(K224:K226)=0,"",SUM(K224:K226))</f>
        <v/>
      </c>
      <c r="L227" s="167" t="str">
        <f t="shared" si="1672"/>
        <v/>
      </c>
      <c r="M227" s="167" t="str">
        <f t="shared" si="1672"/>
        <v/>
      </c>
      <c r="N227" s="329" t="str">
        <f t="shared" si="1546"/>
        <v/>
      </c>
      <c r="O227" s="328" t="str">
        <f t="shared" ref="O227:Q227" si="1673">IF(COUNT(O224:O226)=0,"",SUM(O224:O226))</f>
        <v/>
      </c>
      <c r="P227" s="167" t="str">
        <f t="shared" si="1673"/>
        <v/>
      </c>
      <c r="Q227" s="167" t="str">
        <f t="shared" si="1673"/>
        <v/>
      </c>
      <c r="R227" s="329" t="str">
        <f t="shared" si="1547"/>
        <v/>
      </c>
      <c r="S227" s="328" t="str">
        <f t="shared" ref="S227:U227" si="1674">IF(COUNT(S224:S226)=0,"",SUM(S224:S226))</f>
        <v/>
      </c>
      <c r="T227" s="167" t="str">
        <f t="shared" si="1674"/>
        <v/>
      </c>
      <c r="U227" s="167" t="str">
        <f t="shared" si="1674"/>
        <v/>
      </c>
      <c r="V227" s="329" t="str">
        <f t="shared" si="1548"/>
        <v/>
      </c>
      <c r="W227" s="330" t="str">
        <f t="shared" ref="W227:Y227" si="1675">IF(COUNT(W224:W226)=0,"",SUM(W224:W226))</f>
        <v/>
      </c>
      <c r="X227" s="166" t="str">
        <f t="shared" si="1675"/>
        <v/>
      </c>
      <c r="Y227" s="166" t="str">
        <f t="shared" si="1675"/>
        <v/>
      </c>
      <c r="Z227" s="329" t="str">
        <f t="shared" si="1552"/>
        <v/>
      </c>
      <c r="AC227" s="448"/>
      <c r="AD227" s="132" t="s">
        <v>24</v>
      </c>
      <c r="AE227" s="328" t="str">
        <f t="shared" ref="AE227:AG227" si="1676">IF(COUNT(AE224:AE226)=0,"",SUM(AE224:AE226))</f>
        <v/>
      </c>
      <c r="AF227" s="167" t="str">
        <f t="shared" si="1676"/>
        <v/>
      </c>
      <c r="AG227" s="167" t="str">
        <f t="shared" si="1676"/>
        <v/>
      </c>
      <c r="AH227" s="329" t="str">
        <f t="shared" si="1553"/>
        <v/>
      </c>
      <c r="AI227" s="328" t="str">
        <f t="shared" ref="AI227:AK227" si="1677">IF(COUNT(AI224:AI226)=0,"",SUM(AI224:AI226))</f>
        <v/>
      </c>
      <c r="AJ227" s="167" t="str">
        <f t="shared" si="1677"/>
        <v/>
      </c>
      <c r="AK227" s="167" t="str">
        <f t="shared" si="1677"/>
        <v/>
      </c>
      <c r="AL227" s="329" t="str">
        <f t="shared" si="1554"/>
        <v/>
      </c>
      <c r="AM227" s="328" t="str">
        <f t="shared" ref="AM227:AO227" si="1678">IF(COUNT(AM224:AM226)=0,"",SUM(AM224:AM226))</f>
        <v/>
      </c>
      <c r="AN227" s="167" t="str">
        <f t="shared" si="1678"/>
        <v/>
      </c>
      <c r="AO227" s="167" t="str">
        <f t="shared" si="1678"/>
        <v/>
      </c>
      <c r="AP227" s="329" t="str">
        <f t="shared" si="1555"/>
        <v/>
      </c>
      <c r="AQ227" s="328" t="str">
        <f t="shared" ref="AQ227:AS227" si="1679">IF(COUNT(AQ224:AQ226)=0,"",SUM(AQ224:AQ226))</f>
        <v/>
      </c>
      <c r="AR227" s="167" t="str">
        <f t="shared" si="1679"/>
        <v/>
      </c>
      <c r="AS227" s="167" t="str">
        <f t="shared" si="1679"/>
        <v/>
      </c>
      <c r="AT227" s="329" t="str">
        <f t="shared" si="1556"/>
        <v/>
      </c>
      <c r="AU227" s="328" t="str">
        <f t="shared" ref="AU227:AW227" si="1680">IF(COUNT(AU224:AU226)=0,"",SUM(AU224:AU226))</f>
        <v/>
      </c>
      <c r="AV227" s="167" t="str">
        <f t="shared" si="1680"/>
        <v/>
      </c>
      <c r="AW227" s="167" t="str">
        <f t="shared" si="1680"/>
        <v/>
      </c>
      <c r="AX227" s="329" t="str">
        <f t="shared" si="1557"/>
        <v/>
      </c>
      <c r="AY227" s="330" t="str">
        <f t="shared" ref="AY227:BA227" si="1681">IF(COUNT(AY224:AY226)=0,"",SUM(AY224:AY226))</f>
        <v/>
      </c>
      <c r="AZ227" s="166" t="str">
        <f t="shared" si="1681"/>
        <v/>
      </c>
      <c r="BA227" s="166" t="str">
        <f t="shared" si="1681"/>
        <v/>
      </c>
      <c r="BB227" s="329" t="str">
        <f t="shared" si="1561"/>
        <v/>
      </c>
      <c r="BE227" s="448"/>
      <c r="BF227" s="132" t="s">
        <v>24</v>
      </c>
      <c r="BG227" s="328" t="str">
        <f t="shared" ref="BG227:BI227" si="1682">IF(COUNT(BG224:BG226)=0,"",SUM(BG224:BG226))</f>
        <v/>
      </c>
      <c r="BH227" s="167" t="str">
        <f t="shared" si="1682"/>
        <v/>
      </c>
      <c r="BI227" s="167" t="str">
        <f t="shared" si="1682"/>
        <v/>
      </c>
      <c r="BJ227" s="329" t="str">
        <f t="shared" si="1565"/>
        <v/>
      </c>
      <c r="BK227" s="328" t="str">
        <f t="shared" ref="BK227:BM227" si="1683">IF(COUNT(BK224:BK226)=0,"",SUM(BK224:BK226))</f>
        <v/>
      </c>
      <c r="BL227" s="167" t="str">
        <f t="shared" si="1683"/>
        <v/>
      </c>
      <c r="BM227" s="167" t="str">
        <f t="shared" si="1683"/>
        <v/>
      </c>
      <c r="BN227" s="329" t="str">
        <f t="shared" si="1569"/>
        <v/>
      </c>
      <c r="BO227" s="328" t="str">
        <f t="shared" ref="BO227:BQ227" si="1684">IF(COUNT(BO224:BO226)=0,"",SUM(BO224:BO226))</f>
        <v/>
      </c>
      <c r="BP227" s="167" t="str">
        <f t="shared" si="1684"/>
        <v/>
      </c>
      <c r="BQ227" s="167" t="str">
        <f t="shared" si="1684"/>
        <v/>
      </c>
      <c r="BR227" s="329" t="str">
        <f t="shared" si="1573"/>
        <v/>
      </c>
      <c r="BS227" s="328" t="str">
        <f t="shared" ref="BS227:BU227" si="1685">IF(COUNT(BS224:BS226)=0,"",SUM(BS224:BS226))</f>
        <v/>
      </c>
      <c r="BT227" s="167" t="str">
        <f t="shared" si="1685"/>
        <v/>
      </c>
      <c r="BU227" s="167" t="str">
        <f t="shared" si="1685"/>
        <v/>
      </c>
      <c r="BV227" s="329" t="str">
        <f t="shared" si="1577"/>
        <v/>
      </c>
      <c r="BW227" s="328" t="str">
        <f t="shared" ref="BW227:BY227" si="1686">IF(COUNT(BW224:BW226)=0,"",SUM(BW224:BW226))</f>
        <v/>
      </c>
      <c r="BX227" s="167" t="str">
        <f t="shared" si="1686"/>
        <v/>
      </c>
      <c r="BY227" s="167" t="str">
        <f t="shared" si="1686"/>
        <v/>
      </c>
      <c r="BZ227" s="329" t="str">
        <f t="shared" si="1581"/>
        <v/>
      </c>
      <c r="CA227" s="330" t="str">
        <f t="shared" ref="CA227:CC227" si="1687">IF(COUNT(CA224:CA226)=0,"",SUM(CA224:CA226))</f>
        <v/>
      </c>
      <c r="CB227" s="166" t="str">
        <f t="shared" si="1687"/>
        <v/>
      </c>
      <c r="CC227" s="166" t="str">
        <f t="shared" si="1687"/>
        <v/>
      </c>
      <c r="CD227" s="329" t="str">
        <f t="shared" si="1585"/>
        <v/>
      </c>
    </row>
    <row r="228" spans="1:82">
      <c r="A228" s="448"/>
      <c r="B228" s="129" t="s">
        <v>25</v>
      </c>
      <c r="C228" s="170"/>
      <c r="D228" s="171"/>
      <c r="E228" s="171"/>
      <c r="F228" s="331" t="str">
        <f t="shared" si="1544"/>
        <v/>
      </c>
      <c r="G228" s="170"/>
      <c r="H228" s="171"/>
      <c r="I228" s="171"/>
      <c r="J228" s="331" t="str">
        <f t="shared" si="1545"/>
        <v/>
      </c>
      <c r="K228" s="170"/>
      <c r="L228" s="171"/>
      <c r="M228" s="171"/>
      <c r="N228" s="331" t="str">
        <f t="shared" si="1546"/>
        <v/>
      </c>
      <c r="O228" s="170"/>
      <c r="P228" s="171"/>
      <c r="Q228" s="171"/>
      <c r="R228" s="331" t="str">
        <f t="shared" si="1547"/>
        <v/>
      </c>
      <c r="S228" s="170"/>
      <c r="T228" s="171"/>
      <c r="U228" s="171"/>
      <c r="V228" s="331" t="str">
        <f t="shared" si="1548"/>
        <v/>
      </c>
      <c r="W228" s="334" t="str">
        <f t="shared" ref="W228:W230" si="1688">IF(COUNT(C228,G228,K228,O228,S228)&lt;5,"",SUM(C228,G228,K228,O228,S228))</f>
        <v/>
      </c>
      <c r="X228" s="174" t="str">
        <f t="shared" ref="X228:X230" si="1689">IF(COUNT(D228,H228,L228,P228,T228)&lt;5,"",SUM(D228,H228,L228,P228,T228))</f>
        <v/>
      </c>
      <c r="Y228" s="174" t="str">
        <f t="shared" ref="Y228:Y230" si="1690">IF(COUNT(E228,I228,M228,Q228,U228)&lt;5,"",SUM(E228,I228,M228,Q228,U228))</f>
        <v/>
      </c>
      <c r="Z228" s="331" t="str">
        <f t="shared" si="1552"/>
        <v/>
      </c>
      <c r="AC228" s="448"/>
      <c r="AD228" s="129" t="s">
        <v>25</v>
      </c>
      <c r="AE228" s="170"/>
      <c r="AF228" s="171"/>
      <c r="AG228" s="171"/>
      <c r="AH228" s="331" t="str">
        <f t="shared" si="1553"/>
        <v/>
      </c>
      <c r="AI228" s="170"/>
      <c r="AJ228" s="171"/>
      <c r="AK228" s="171"/>
      <c r="AL228" s="331" t="str">
        <f t="shared" si="1554"/>
        <v/>
      </c>
      <c r="AM228" s="170"/>
      <c r="AN228" s="171"/>
      <c r="AO228" s="171"/>
      <c r="AP228" s="331" t="str">
        <f t="shared" si="1555"/>
        <v/>
      </c>
      <c r="AQ228" s="170"/>
      <c r="AR228" s="171"/>
      <c r="AS228" s="171"/>
      <c r="AT228" s="331" t="str">
        <f t="shared" si="1556"/>
        <v/>
      </c>
      <c r="AU228" s="170"/>
      <c r="AV228" s="171"/>
      <c r="AW228" s="171"/>
      <c r="AX228" s="331" t="str">
        <f t="shared" si="1557"/>
        <v/>
      </c>
      <c r="AY228" s="334" t="str">
        <f t="shared" ref="AY228:AY230" si="1691">IF(COUNT(AE228,AI228,AM228,AQ228,AU228)&lt;5,"",SUM(AE228,AI228,AM228,AQ228,AU228))</f>
        <v/>
      </c>
      <c r="AZ228" s="174" t="str">
        <f t="shared" ref="AZ228:AZ230" si="1692">IF(COUNT(AF228,AJ228,AN228,AR228,AV228)&lt;5,"",SUM(AF228,AJ228,AN228,AR228,AV228))</f>
        <v/>
      </c>
      <c r="BA228" s="174" t="str">
        <f t="shared" ref="BA228:BA230" si="1693">IF(COUNT(AG228,AK228,AO228,AS228,AW228)&lt;5,"",SUM(AG228,AK228,AO228,AS228,AW228))</f>
        <v/>
      </c>
      <c r="BB228" s="331" t="str">
        <f t="shared" si="1561"/>
        <v/>
      </c>
      <c r="BE228" s="448"/>
      <c r="BF228" s="129" t="s">
        <v>25</v>
      </c>
      <c r="BG228" s="335" t="str">
        <f t="shared" ref="BG228:BG230" si="1694">IF(COUNT(C228, AE228)&lt;2, "", C228+AE228)</f>
        <v/>
      </c>
      <c r="BH228" s="336" t="str">
        <f t="shared" ref="BH228:BH230" si="1695">IF(COUNT(D228, AF228)&lt;2, "", D228+AF228)</f>
        <v/>
      </c>
      <c r="BI228" s="336" t="str">
        <f t="shared" ref="BI228:BI230" si="1696">IF(COUNT(E228, AG228)&lt;2, "", E228+AG228)</f>
        <v/>
      </c>
      <c r="BJ228" s="331" t="str">
        <f t="shared" si="1565"/>
        <v/>
      </c>
      <c r="BK228" s="335" t="str">
        <f t="shared" ref="BK228:BK230" si="1697">IF(COUNT(G228, AI228)&lt;2, "", G228+AI228)</f>
        <v/>
      </c>
      <c r="BL228" s="336" t="str">
        <f t="shared" ref="BL228:BL230" si="1698">IF(COUNT(H228, AJ228)&lt;2, "", H228+AJ228)</f>
        <v/>
      </c>
      <c r="BM228" s="336" t="str">
        <f t="shared" ref="BM228:BM230" si="1699">IF(COUNT(I228, AK228)&lt;2, "", I228+AK228)</f>
        <v/>
      </c>
      <c r="BN228" s="331" t="str">
        <f t="shared" si="1569"/>
        <v/>
      </c>
      <c r="BO228" s="335" t="str">
        <f t="shared" ref="BO228:BO230" si="1700">IF(COUNT(K228, AM228)&lt;2, "", K228+AM228)</f>
        <v/>
      </c>
      <c r="BP228" s="336" t="str">
        <f t="shared" ref="BP228:BP230" si="1701">IF(COUNT(L228, AN228)&lt;2, "", L228+AN228)</f>
        <v/>
      </c>
      <c r="BQ228" s="336" t="str">
        <f t="shared" ref="BQ228:BQ230" si="1702">IF(COUNT(M228, AO228)&lt;2, "", M228+AO228)</f>
        <v/>
      </c>
      <c r="BR228" s="331" t="str">
        <f t="shared" si="1573"/>
        <v/>
      </c>
      <c r="BS228" s="335" t="str">
        <f t="shared" ref="BS228:BS230" si="1703">IF(COUNT(O228, AQ228)&lt;2, "", O228+AQ228)</f>
        <v/>
      </c>
      <c r="BT228" s="336" t="str">
        <f t="shared" ref="BT228:BT230" si="1704">IF(COUNT(P228, AR228)&lt;2, "", P228+AR228)</f>
        <v/>
      </c>
      <c r="BU228" s="336" t="str">
        <f t="shared" ref="BU228:BU230" si="1705">IF(COUNT(Q228, AS228)&lt;2, "", Q228+AS228)</f>
        <v/>
      </c>
      <c r="BV228" s="331" t="str">
        <f t="shared" si="1577"/>
        <v/>
      </c>
      <c r="BW228" s="335" t="str">
        <f t="shared" ref="BW228:BW230" si="1706">IF(COUNT(S228, AU228)&lt;2, "", S228+AU228)</f>
        <v/>
      </c>
      <c r="BX228" s="336" t="str">
        <f t="shared" ref="BX228:BX230" si="1707">IF(COUNT(T228, AV228)&lt;2, "", T228+AV228)</f>
        <v/>
      </c>
      <c r="BY228" s="336" t="str">
        <f t="shared" ref="BY228:BY230" si="1708">IF(COUNT(U228, AW228)&lt;2, "", U228+AW228)</f>
        <v/>
      </c>
      <c r="BZ228" s="331" t="str">
        <f t="shared" si="1581"/>
        <v/>
      </c>
      <c r="CA228" s="334" t="str">
        <f t="shared" ref="CA228:CA230" si="1709">IF(COUNT(BG228,BK228,BO228,BS228,BW228)&lt;5,"",SUM(BG228,BK228,BO228,BS228,BW228))</f>
        <v/>
      </c>
      <c r="CB228" s="174" t="str">
        <f t="shared" ref="CB228:CB230" si="1710">IF(COUNT(BH228,BL228,BP228,BT228,BX228)&lt;5,"",SUM(BH228,BL228,BP228,BT228,BX228))</f>
        <v/>
      </c>
      <c r="CC228" s="174" t="str">
        <f t="shared" ref="CC228:CC230" si="1711">IF(COUNT(BI228,BM228,BQ228,BU228,BY228)&lt;5,"",SUM(BI228,BM228,BQ228,BU228,BY228))</f>
        <v/>
      </c>
      <c r="CD228" s="331" t="str">
        <f t="shared" si="1585"/>
        <v/>
      </c>
    </row>
    <row r="229" spans="1:82">
      <c r="A229" s="448"/>
      <c r="B229" s="130" t="s">
        <v>26</v>
      </c>
      <c r="C229" s="149"/>
      <c r="D229" s="150"/>
      <c r="E229" s="150"/>
      <c r="F229" s="316" t="str">
        <f t="shared" si="1544"/>
        <v/>
      </c>
      <c r="G229" s="149"/>
      <c r="H229" s="150"/>
      <c r="I229" s="150"/>
      <c r="J229" s="316" t="str">
        <f t="shared" si="1545"/>
        <v/>
      </c>
      <c r="K229" s="149"/>
      <c r="L229" s="150"/>
      <c r="M229" s="150"/>
      <c r="N229" s="316" t="str">
        <f t="shared" si="1546"/>
        <v/>
      </c>
      <c r="O229" s="149"/>
      <c r="P229" s="150"/>
      <c r="Q229" s="150"/>
      <c r="R229" s="316" t="str">
        <f t="shared" si="1547"/>
        <v/>
      </c>
      <c r="S229" s="149"/>
      <c r="T229" s="150"/>
      <c r="U229" s="150"/>
      <c r="V229" s="316" t="str">
        <f t="shared" si="1548"/>
        <v/>
      </c>
      <c r="W229" s="319" t="str">
        <f t="shared" si="1688"/>
        <v/>
      </c>
      <c r="X229" s="153" t="str">
        <f t="shared" si="1689"/>
        <v/>
      </c>
      <c r="Y229" s="153" t="str">
        <f t="shared" si="1690"/>
        <v/>
      </c>
      <c r="Z229" s="316" t="str">
        <f t="shared" si="1552"/>
        <v/>
      </c>
      <c r="AC229" s="448"/>
      <c r="AD229" s="130" t="s">
        <v>26</v>
      </c>
      <c r="AE229" s="149"/>
      <c r="AF229" s="150"/>
      <c r="AG229" s="150"/>
      <c r="AH229" s="316" t="str">
        <f t="shared" si="1553"/>
        <v/>
      </c>
      <c r="AI229" s="149"/>
      <c r="AJ229" s="150"/>
      <c r="AK229" s="150"/>
      <c r="AL229" s="316" t="str">
        <f t="shared" si="1554"/>
        <v/>
      </c>
      <c r="AM229" s="149"/>
      <c r="AN229" s="150"/>
      <c r="AO229" s="150"/>
      <c r="AP229" s="316" t="str">
        <f t="shared" si="1555"/>
        <v/>
      </c>
      <c r="AQ229" s="149"/>
      <c r="AR229" s="150"/>
      <c r="AS229" s="150"/>
      <c r="AT229" s="316" t="str">
        <f t="shared" si="1556"/>
        <v/>
      </c>
      <c r="AU229" s="149"/>
      <c r="AV229" s="150"/>
      <c r="AW229" s="150"/>
      <c r="AX229" s="316" t="str">
        <f t="shared" si="1557"/>
        <v/>
      </c>
      <c r="AY229" s="319" t="str">
        <f t="shared" si="1691"/>
        <v/>
      </c>
      <c r="AZ229" s="153" t="str">
        <f t="shared" si="1692"/>
        <v/>
      </c>
      <c r="BA229" s="153" t="str">
        <f t="shared" si="1693"/>
        <v/>
      </c>
      <c r="BB229" s="316" t="str">
        <f t="shared" si="1561"/>
        <v/>
      </c>
      <c r="BE229" s="448"/>
      <c r="BF229" s="130" t="s">
        <v>26</v>
      </c>
      <c r="BG229" s="320" t="str">
        <f t="shared" si="1694"/>
        <v/>
      </c>
      <c r="BH229" s="321" t="str">
        <f t="shared" si="1695"/>
        <v/>
      </c>
      <c r="BI229" s="321" t="str">
        <f t="shared" si="1696"/>
        <v/>
      </c>
      <c r="BJ229" s="316" t="str">
        <f t="shared" si="1565"/>
        <v/>
      </c>
      <c r="BK229" s="320" t="str">
        <f t="shared" si="1697"/>
        <v/>
      </c>
      <c r="BL229" s="321" t="str">
        <f t="shared" si="1698"/>
        <v/>
      </c>
      <c r="BM229" s="321" t="str">
        <f t="shared" si="1699"/>
        <v/>
      </c>
      <c r="BN229" s="316" t="str">
        <f t="shared" si="1569"/>
        <v/>
      </c>
      <c r="BO229" s="320" t="str">
        <f t="shared" si="1700"/>
        <v/>
      </c>
      <c r="BP229" s="321" t="str">
        <f t="shared" si="1701"/>
        <v/>
      </c>
      <c r="BQ229" s="321" t="str">
        <f t="shared" si="1702"/>
        <v/>
      </c>
      <c r="BR229" s="316" t="str">
        <f t="shared" si="1573"/>
        <v/>
      </c>
      <c r="BS229" s="320" t="str">
        <f t="shared" si="1703"/>
        <v/>
      </c>
      <c r="BT229" s="321" t="str">
        <f t="shared" si="1704"/>
        <v/>
      </c>
      <c r="BU229" s="321" t="str">
        <f t="shared" si="1705"/>
        <v/>
      </c>
      <c r="BV229" s="316" t="str">
        <f t="shared" si="1577"/>
        <v/>
      </c>
      <c r="BW229" s="320" t="str">
        <f t="shared" si="1706"/>
        <v/>
      </c>
      <c r="BX229" s="321" t="str">
        <f t="shared" si="1707"/>
        <v/>
      </c>
      <c r="BY229" s="321" t="str">
        <f t="shared" si="1708"/>
        <v/>
      </c>
      <c r="BZ229" s="316" t="str">
        <f t="shared" si="1581"/>
        <v/>
      </c>
      <c r="CA229" s="319" t="str">
        <f t="shared" si="1709"/>
        <v/>
      </c>
      <c r="CB229" s="153" t="str">
        <f t="shared" si="1710"/>
        <v/>
      </c>
      <c r="CC229" s="153" t="str">
        <f t="shared" si="1711"/>
        <v/>
      </c>
      <c r="CD229" s="316" t="str">
        <f t="shared" si="1585"/>
        <v/>
      </c>
    </row>
    <row r="230" spans="1:82">
      <c r="A230" s="448"/>
      <c r="B230" s="131" t="s">
        <v>27</v>
      </c>
      <c r="C230" s="156"/>
      <c r="D230" s="157"/>
      <c r="E230" s="157"/>
      <c r="F230" s="322" t="str">
        <f t="shared" si="1544"/>
        <v/>
      </c>
      <c r="G230" s="156"/>
      <c r="H230" s="157"/>
      <c r="I230" s="157"/>
      <c r="J230" s="322" t="str">
        <f t="shared" si="1545"/>
        <v/>
      </c>
      <c r="K230" s="156"/>
      <c r="L230" s="157"/>
      <c r="M230" s="157"/>
      <c r="N230" s="322" t="str">
        <f t="shared" si="1546"/>
        <v/>
      </c>
      <c r="O230" s="156"/>
      <c r="P230" s="157"/>
      <c r="Q230" s="157"/>
      <c r="R230" s="322" t="str">
        <f t="shared" si="1547"/>
        <v/>
      </c>
      <c r="S230" s="156"/>
      <c r="T230" s="157"/>
      <c r="U230" s="157"/>
      <c r="V230" s="322" t="str">
        <f t="shared" si="1548"/>
        <v/>
      </c>
      <c r="W230" s="325" t="str">
        <f t="shared" si="1688"/>
        <v/>
      </c>
      <c r="X230" s="160" t="str">
        <f t="shared" si="1689"/>
        <v/>
      </c>
      <c r="Y230" s="160" t="str">
        <f t="shared" si="1690"/>
        <v/>
      </c>
      <c r="Z230" s="322" t="str">
        <f t="shared" si="1552"/>
        <v/>
      </c>
      <c r="AC230" s="448"/>
      <c r="AD230" s="131" t="s">
        <v>27</v>
      </c>
      <c r="AE230" s="156"/>
      <c r="AF230" s="157"/>
      <c r="AG230" s="157"/>
      <c r="AH230" s="322" t="str">
        <f t="shared" si="1553"/>
        <v/>
      </c>
      <c r="AI230" s="156"/>
      <c r="AJ230" s="157"/>
      <c r="AK230" s="157"/>
      <c r="AL230" s="322" t="str">
        <f t="shared" si="1554"/>
        <v/>
      </c>
      <c r="AM230" s="156"/>
      <c r="AN230" s="157"/>
      <c r="AO230" s="157"/>
      <c r="AP230" s="322" t="str">
        <f t="shared" si="1555"/>
        <v/>
      </c>
      <c r="AQ230" s="156"/>
      <c r="AR230" s="157"/>
      <c r="AS230" s="157"/>
      <c r="AT230" s="322" t="str">
        <f t="shared" si="1556"/>
        <v/>
      </c>
      <c r="AU230" s="156"/>
      <c r="AV230" s="157"/>
      <c r="AW230" s="157"/>
      <c r="AX230" s="322" t="str">
        <f t="shared" si="1557"/>
        <v/>
      </c>
      <c r="AY230" s="325" t="str">
        <f t="shared" si="1691"/>
        <v/>
      </c>
      <c r="AZ230" s="160" t="str">
        <f t="shared" si="1692"/>
        <v/>
      </c>
      <c r="BA230" s="160" t="str">
        <f t="shared" si="1693"/>
        <v/>
      </c>
      <c r="BB230" s="322" t="str">
        <f t="shared" si="1561"/>
        <v/>
      </c>
      <c r="BE230" s="448"/>
      <c r="BF230" s="131" t="s">
        <v>27</v>
      </c>
      <c r="BG230" s="326" t="str">
        <f t="shared" si="1694"/>
        <v/>
      </c>
      <c r="BH230" s="327" t="str">
        <f t="shared" si="1695"/>
        <v/>
      </c>
      <c r="BI230" s="327" t="str">
        <f t="shared" si="1696"/>
        <v/>
      </c>
      <c r="BJ230" s="322" t="str">
        <f t="shared" si="1565"/>
        <v/>
      </c>
      <c r="BK230" s="326" t="str">
        <f t="shared" si="1697"/>
        <v/>
      </c>
      <c r="BL230" s="327" t="str">
        <f t="shared" si="1698"/>
        <v/>
      </c>
      <c r="BM230" s="327" t="str">
        <f t="shared" si="1699"/>
        <v/>
      </c>
      <c r="BN230" s="322" t="str">
        <f t="shared" si="1569"/>
        <v/>
      </c>
      <c r="BO230" s="326" t="str">
        <f t="shared" si="1700"/>
        <v/>
      </c>
      <c r="BP230" s="327" t="str">
        <f t="shared" si="1701"/>
        <v/>
      </c>
      <c r="BQ230" s="327" t="str">
        <f t="shared" si="1702"/>
        <v/>
      </c>
      <c r="BR230" s="322" t="str">
        <f t="shared" si="1573"/>
        <v/>
      </c>
      <c r="BS230" s="326" t="str">
        <f t="shared" si="1703"/>
        <v/>
      </c>
      <c r="BT230" s="327" t="str">
        <f t="shared" si="1704"/>
        <v/>
      </c>
      <c r="BU230" s="327" t="str">
        <f t="shared" si="1705"/>
        <v/>
      </c>
      <c r="BV230" s="322" t="str">
        <f t="shared" si="1577"/>
        <v/>
      </c>
      <c r="BW230" s="326" t="str">
        <f t="shared" si="1706"/>
        <v/>
      </c>
      <c r="BX230" s="327" t="str">
        <f t="shared" si="1707"/>
        <v/>
      </c>
      <c r="BY230" s="327" t="str">
        <f t="shared" si="1708"/>
        <v/>
      </c>
      <c r="BZ230" s="322" t="str">
        <f t="shared" si="1581"/>
        <v/>
      </c>
      <c r="CA230" s="325" t="str">
        <f t="shared" si="1709"/>
        <v/>
      </c>
      <c r="CB230" s="160" t="str">
        <f t="shared" si="1710"/>
        <v/>
      </c>
      <c r="CC230" s="160" t="str">
        <f t="shared" si="1711"/>
        <v/>
      </c>
      <c r="CD230" s="322" t="str">
        <f t="shared" si="1585"/>
        <v/>
      </c>
    </row>
    <row r="231" spans="1:82">
      <c r="A231" s="448"/>
      <c r="B231" s="132" t="s">
        <v>28</v>
      </c>
      <c r="C231" s="328" t="str">
        <f t="shared" ref="C231:E231" si="1712">IF(COUNT(C228:C230)=0,"",SUM(C228:C230))</f>
        <v/>
      </c>
      <c r="D231" s="167" t="str">
        <f t="shared" si="1712"/>
        <v/>
      </c>
      <c r="E231" s="167" t="str">
        <f t="shared" si="1712"/>
        <v/>
      </c>
      <c r="F231" s="329" t="str">
        <f t="shared" si="1544"/>
        <v/>
      </c>
      <c r="G231" s="328" t="str">
        <f t="shared" ref="G231:I231" si="1713">IF(COUNT(G228:G230)=0,"",SUM(G228:G230))</f>
        <v/>
      </c>
      <c r="H231" s="167" t="str">
        <f t="shared" si="1713"/>
        <v/>
      </c>
      <c r="I231" s="167" t="str">
        <f t="shared" si="1713"/>
        <v/>
      </c>
      <c r="J231" s="329" t="str">
        <f t="shared" si="1545"/>
        <v/>
      </c>
      <c r="K231" s="328" t="str">
        <f t="shared" ref="K231:M231" si="1714">IF(COUNT(K228:K230)=0,"",SUM(K228:K230))</f>
        <v/>
      </c>
      <c r="L231" s="167" t="str">
        <f t="shared" si="1714"/>
        <v/>
      </c>
      <c r="M231" s="167" t="str">
        <f t="shared" si="1714"/>
        <v/>
      </c>
      <c r="N231" s="329" t="str">
        <f t="shared" si="1546"/>
        <v/>
      </c>
      <c r="O231" s="328" t="str">
        <f t="shared" ref="O231:Q231" si="1715">IF(COUNT(O228:O230)=0,"",SUM(O228:O230))</f>
        <v/>
      </c>
      <c r="P231" s="167" t="str">
        <f t="shared" si="1715"/>
        <v/>
      </c>
      <c r="Q231" s="167" t="str">
        <f t="shared" si="1715"/>
        <v/>
      </c>
      <c r="R231" s="329" t="str">
        <f t="shared" si="1547"/>
        <v/>
      </c>
      <c r="S231" s="328" t="str">
        <f t="shared" ref="S231:U231" si="1716">IF(COUNT(S228:S230)=0,"",SUM(S228:S230))</f>
        <v/>
      </c>
      <c r="T231" s="167" t="str">
        <f t="shared" si="1716"/>
        <v/>
      </c>
      <c r="U231" s="167" t="str">
        <f t="shared" si="1716"/>
        <v/>
      </c>
      <c r="V231" s="329" t="str">
        <f t="shared" si="1548"/>
        <v/>
      </c>
      <c r="W231" s="330" t="str">
        <f t="shared" ref="W231:Y231" si="1717">IF(COUNT(W228:W230)=0,"",SUM(W228:W230))</f>
        <v/>
      </c>
      <c r="X231" s="166" t="str">
        <f t="shared" si="1717"/>
        <v/>
      </c>
      <c r="Y231" s="166" t="str">
        <f t="shared" si="1717"/>
        <v/>
      </c>
      <c r="Z231" s="329" t="str">
        <f t="shared" si="1552"/>
        <v/>
      </c>
      <c r="AC231" s="448"/>
      <c r="AD231" s="132" t="s">
        <v>28</v>
      </c>
      <c r="AE231" s="328" t="str">
        <f t="shared" ref="AE231:AG231" si="1718">IF(COUNT(AE228:AE230)=0,"",SUM(AE228:AE230))</f>
        <v/>
      </c>
      <c r="AF231" s="167" t="str">
        <f t="shared" si="1718"/>
        <v/>
      </c>
      <c r="AG231" s="167" t="str">
        <f t="shared" si="1718"/>
        <v/>
      </c>
      <c r="AH231" s="329" t="str">
        <f t="shared" si="1553"/>
        <v/>
      </c>
      <c r="AI231" s="328" t="str">
        <f t="shared" ref="AI231:AK231" si="1719">IF(COUNT(AI228:AI230)=0,"",SUM(AI228:AI230))</f>
        <v/>
      </c>
      <c r="AJ231" s="167" t="str">
        <f t="shared" si="1719"/>
        <v/>
      </c>
      <c r="AK231" s="167" t="str">
        <f t="shared" si="1719"/>
        <v/>
      </c>
      <c r="AL231" s="329" t="str">
        <f t="shared" si="1554"/>
        <v/>
      </c>
      <c r="AM231" s="328" t="str">
        <f t="shared" ref="AM231:AO231" si="1720">IF(COUNT(AM228:AM230)=0,"",SUM(AM228:AM230))</f>
        <v/>
      </c>
      <c r="AN231" s="167" t="str">
        <f t="shared" si="1720"/>
        <v/>
      </c>
      <c r="AO231" s="167" t="str">
        <f t="shared" si="1720"/>
        <v/>
      </c>
      <c r="AP231" s="329" t="str">
        <f t="shared" si="1555"/>
        <v/>
      </c>
      <c r="AQ231" s="328" t="str">
        <f t="shared" ref="AQ231:AS231" si="1721">IF(COUNT(AQ228:AQ230)=0,"",SUM(AQ228:AQ230))</f>
        <v/>
      </c>
      <c r="AR231" s="167" t="str">
        <f t="shared" si="1721"/>
        <v/>
      </c>
      <c r="AS231" s="167" t="str">
        <f t="shared" si="1721"/>
        <v/>
      </c>
      <c r="AT231" s="329" t="str">
        <f t="shared" si="1556"/>
        <v/>
      </c>
      <c r="AU231" s="328" t="str">
        <f t="shared" ref="AU231:AW231" si="1722">IF(COUNT(AU228:AU230)=0,"",SUM(AU228:AU230))</f>
        <v/>
      </c>
      <c r="AV231" s="167" t="str">
        <f t="shared" si="1722"/>
        <v/>
      </c>
      <c r="AW231" s="167" t="str">
        <f t="shared" si="1722"/>
        <v/>
      </c>
      <c r="AX231" s="329" t="str">
        <f t="shared" si="1557"/>
        <v/>
      </c>
      <c r="AY231" s="330" t="str">
        <f t="shared" ref="AY231:BA231" si="1723">IF(COUNT(AY228:AY230)=0,"",SUM(AY228:AY230))</f>
        <v/>
      </c>
      <c r="AZ231" s="166" t="str">
        <f t="shared" si="1723"/>
        <v/>
      </c>
      <c r="BA231" s="166" t="str">
        <f t="shared" si="1723"/>
        <v/>
      </c>
      <c r="BB231" s="329" t="str">
        <f t="shared" si="1561"/>
        <v/>
      </c>
      <c r="BE231" s="448"/>
      <c r="BF231" s="132" t="s">
        <v>28</v>
      </c>
      <c r="BG231" s="328" t="str">
        <f t="shared" ref="BG231:BI231" si="1724">IF(COUNT(BG228:BG230)=0,"",SUM(BG228:BG230))</f>
        <v/>
      </c>
      <c r="BH231" s="167" t="str">
        <f t="shared" si="1724"/>
        <v/>
      </c>
      <c r="BI231" s="167" t="str">
        <f t="shared" si="1724"/>
        <v/>
      </c>
      <c r="BJ231" s="329" t="str">
        <f t="shared" si="1565"/>
        <v/>
      </c>
      <c r="BK231" s="328" t="str">
        <f t="shared" ref="BK231:BM231" si="1725">IF(COUNT(BK228:BK230)=0,"",SUM(BK228:BK230))</f>
        <v/>
      </c>
      <c r="BL231" s="167" t="str">
        <f t="shared" si="1725"/>
        <v/>
      </c>
      <c r="BM231" s="167" t="str">
        <f t="shared" si="1725"/>
        <v/>
      </c>
      <c r="BN231" s="329" t="str">
        <f t="shared" si="1569"/>
        <v/>
      </c>
      <c r="BO231" s="328" t="str">
        <f t="shared" ref="BO231:BQ231" si="1726">IF(COUNT(BO228:BO230)=0,"",SUM(BO228:BO230))</f>
        <v/>
      </c>
      <c r="BP231" s="167" t="str">
        <f t="shared" si="1726"/>
        <v/>
      </c>
      <c r="BQ231" s="167" t="str">
        <f t="shared" si="1726"/>
        <v/>
      </c>
      <c r="BR231" s="329" t="str">
        <f t="shared" si="1573"/>
        <v/>
      </c>
      <c r="BS231" s="328" t="str">
        <f t="shared" ref="BS231:BU231" si="1727">IF(COUNT(BS228:BS230)=0,"",SUM(BS228:BS230))</f>
        <v/>
      </c>
      <c r="BT231" s="167" t="str">
        <f t="shared" si="1727"/>
        <v/>
      </c>
      <c r="BU231" s="167" t="str">
        <f t="shared" si="1727"/>
        <v/>
      </c>
      <c r="BV231" s="329" t="str">
        <f t="shared" si="1577"/>
        <v/>
      </c>
      <c r="BW231" s="328" t="str">
        <f t="shared" ref="BW231:BY231" si="1728">IF(COUNT(BW228:BW230)=0,"",SUM(BW228:BW230))</f>
        <v/>
      </c>
      <c r="BX231" s="167" t="str">
        <f t="shared" si="1728"/>
        <v/>
      </c>
      <c r="BY231" s="167" t="str">
        <f t="shared" si="1728"/>
        <v/>
      </c>
      <c r="BZ231" s="329" t="str">
        <f t="shared" si="1581"/>
        <v/>
      </c>
      <c r="CA231" s="330" t="str">
        <f t="shared" ref="CA231:CC231" si="1729">IF(COUNT(CA228:CA230)=0,"",SUM(CA228:CA230))</f>
        <v/>
      </c>
      <c r="CB231" s="166" t="str">
        <f t="shared" si="1729"/>
        <v/>
      </c>
      <c r="CC231" s="166" t="str">
        <f t="shared" si="1729"/>
        <v/>
      </c>
      <c r="CD231" s="329" t="str">
        <f t="shared" si="1585"/>
        <v/>
      </c>
    </row>
    <row r="232" spans="1:82" ht="14.5" thickBot="1">
      <c r="A232" s="449"/>
      <c r="B232" s="133" t="s">
        <v>55</v>
      </c>
      <c r="C232" s="337">
        <f t="shared" ref="C232:E232" si="1730">SUM(C231,C227,C223,C219)</f>
        <v>1186555.6110000638</v>
      </c>
      <c r="D232" s="180">
        <f t="shared" si="1730"/>
        <v>1121310.8210000698</v>
      </c>
      <c r="E232" s="180">
        <f t="shared" si="1730"/>
        <v>61089.013999999523</v>
      </c>
      <c r="F232" s="338">
        <f t="shared" si="1544"/>
        <v>5.1484324403903763E-2</v>
      </c>
      <c r="G232" s="337">
        <f t="shared" ref="G232:I232" si="1731">SUM(G231,G227,G223,G219)</f>
        <v>33526.127000001201</v>
      </c>
      <c r="H232" s="180">
        <f t="shared" si="1731"/>
        <v>33403.097000001115</v>
      </c>
      <c r="I232" s="180">
        <f t="shared" si="1731"/>
        <v>93.172000000000111</v>
      </c>
      <c r="J232" s="338">
        <f t="shared" si="1545"/>
        <v>2.7790862929081184E-3</v>
      </c>
      <c r="K232" s="337">
        <f t="shared" ref="K232:M232" si="1732">SUM(K231,K227,K223,K219)</f>
        <v>28524.407999999999</v>
      </c>
      <c r="L232" s="180">
        <f t="shared" si="1732"/>
        <v>28331.3995</v>
      </c>
      <c r="M232" s="180">
        <f t="shared" si="1732"/>
        <v>426.76600000000002</v>
      </c>
      <c r="N232" s="338">
        <f t="shared" si="1546"/>
        <v>1.4961432328411515E-2</v>
      </c>
      <c r="O232" s="337">
        <f t="shared" ref="O232:Q232" si="1733">SUM(O231,O227,O223,O219)</f>
        <v>0</v>
      </c>
      <c r="P232" s="180">
        <f t="shared" si="1733"/>
        <v>0</v>
      </c>
      <c r="Q232" s="180">
        <f t="shared" si="1733"/>
        <v>0</v>
      </c>
      <c r="R232" s="338">
        <f t="shared" si="1547"/>
        <v>0</v>
      </c>
      <c r="S232" s="337">
        <f t="shared" ref="S232:U232" si="1734">SUM(S231,S227,S223,S219)</f>
        <v>0</v>
      </c>
      <c r="T232" s="180">
        <f t="shared" si="1734"/>
        <v>0</v>
      </c>
      <c r="U232" s="180">
        <f t="shared" si="1734"/>
        <v>0</v>
      </c>
      <c r="V232" s="338">
        <f t="shared" si="1548"/>
        <v>0</v>
      </c>
      <c r="W232" s="337">
        <f t="shared" ref="W232:Y232" si="1735">SUM(W231,W227,W223,W219)</f>
        <v>0</v>
      </c>
      <c r="X232" s="180">
        <f t="shared" si="1735"/>
        <v>0</v>
      </c>
      <c r="Y232" s="180">
        <f t="shared" si="1735"/>
        <v>0</v>
      </c>
      <c r="Z232" s="338">
        <f t="shared" si="1552"/>
        <v>0</v>
      </c>
      <c r="AC232" s="449"/>
      <c r="AD232" s="133" t="s">
        <v>55</v>
      </c>
      <c r="AE232" s="337">
        <f t="shared" ref="AE232:AG232" si="1736">SUM(AE231,AE227,AE223,AE219)</f>
        <v>369572.47000000329</v>
      </c>
      <c r="AF232" s="180">
        <f t="shared" si="1736"/>
        <v>283001.5010000008</v>
      </c>
      <c r="AG232" s="180">
        <f t="shared" si="1736"/>
        <v>82335.101000000068</v>
      </c>
      <c r="AH232" s="338">
        <f t="shared" si="1553"/>
        <v>0.22278472473882954</v>
      </c>
      <c r="AI232" s="337">
        <f t="shared" ref="AI232:AK232" si="1737">SUM(AI231,AI227,AI223,AI219)</f>
        <v>3066.5190000000021</v>
      </c>
      <c r="AJ232" s="180">
        <f t="shared" si="1737"/>
        <v>2293.348999999997</v>
      </c>
      <c r="AK232" s="180">
        <f t="shared" si="1737"/>
        <v>359.33099999999848</v>
      </c>
      <c r="AL232" s="338">
        <f t="shared" si="1554"/>
        <v>0.11717879458760837</v>
      </c>
      <c r="AM232" s="337">
        <f t="shared" ref="AM232:AO232" si="1738">SUM(AM231,AM227,AM223,AM219)</f>
        <v>0</v>
      </c>
      <c r="AN232" s="180">
        <f t="shared" si="1738"/>
        <v>0</v>
      </c>
      <c r="AO232" s="180">
        <f t="shared" si="1738"/>
        <v>0</v>
      </c>
      <c r="AP232" s="338">
        <f t="shared" si="1555"/>
        <v>0</v>
      </c>
      <c r="AQ232" s="337">
        <f t="shared" ref="AQ232:AS232" si="1739">SUM(AQ231,AQ227,AQ223,AQ219)</f>
        <v>0</v>
      </c>
      <c r="AR232" s="180">
        <f t="shared" si="1739"/>
        <v>0</v>
      </c>
      <c r="AS232" s="180">
        <f t="shared" si="1739"/>
        <v>0</v>
      </c>
      <c r="AT232" s="338">
        <f t="shared" si="1556"/>
        <v>0</v>
      </c>
      <c r="AU232" s="337">
        <f t="shared" ref="AU232:AW232" si="1740">SUM(AU231,AU227,AU223,AU219)</f>
        <v>0</v>
      </c>
      <c r="AV232" s="180">
        <f t="shared" si="1740"/>
        <v>0</v>
      </c>
      <c r="AW232" s="180">
        <f t="shared" si="1740"/>
        <v>0</v>
      </c>
      <c r="AX232" s="338">
        <f t="shared" si="1557"/>
        <v>0</v>
      </c>
      <c r="AY232" s="337">
        <f t="shared" ref="AY232:BA232" si="1741">SUM(AY231,AY227,AY223,AY219)</f>
        <v>0</v>
      </c>
      <c r="AZ232" s="180">
        <f t="shared" si="1741"/>
        <v>0</v>
      </c>
      <c r="BA232" s="180">
        <f t="shared" si="1741"/>
        <v>0</v>
      </c>
      <c r="BB232" s="338">
        <f t="shared" si="1561"/>
        <v>0</v>
      </c>
      <c r="BE232" s="449"/>
      <c r="BF232" s="133" t="s">
        <v>55</v>
      </c>
      <c r="BG232" s="337">
        <f t="shared" ref="BG232:BI232" si="1742">SUM(BG231,BG227,BG223,BG219)</f>
        <v>1556128.0810000671</v>
      </c>
      <c r="BH232" s="180">
        <f t="shared" si="1742"/>
        <v>1404312.3220000707</v>
      </c>
      <c r="BI232" s="180">
        <f t="shared" si="1742"/>
        <v>143424.11499999958</v>
      </c>
      <c r="BJ232" s="338">
        <f t="shared" si="1565"/>
        <v>9.2167294422080034E-2</v>
      </c>
      <c r="BK232" s="337">
        <f t="shared" ref="BK232:BM232" si="1743">SUM(BK231,BK227,BK223,BK219)</f>
        <v>36592.646000001201</v>
      </c>
      <c r="BL232" s="180">
        <f t="shared" si="1743"/>
        <v>35696.446000001109</v>
      </c>
      <c r="BM232" s="180">
        <f t="shared" si="1743"/>
        <v>452.50299999999856</v>
      </c>
      <c r="BN232" s="338">
        <f t="shared" si="1569"/>
        <v>1.2365954623778333E-2</v>
      </c>
      <c r="BO232" s="337">
        <f t="shared" ref="BO232:BQ232" si="1744">SUM(BO231,BO227,BO223,BO219)</f>
        <v>28524.407999999999</v>
      </c>
      <c r="BP232" s="180">
        <f t="shared" si="1744"/>
        <v>28331.3995</v>
      </c>
      <c r="BQ232" s="180">
        <f t="shared" si="1744"/>
        <v>426.76600000000002</v>
      </c>
      <c r="BR232" s="338">
        <f t="shared" si="1573"/>
        <v>1.4961432328411515E-2</v>
      </c>
      <c r="BS232" s="337">
        <f t="shared" ref="BS232:BU232" si="1745">SUM(BS231,BS227,BS223,BS219)</f>
        <v>0</v>
      </c>
      <c r="BT232" s="180">
        <f t="shared" si="1745"/>
        <v>0</v>
      </c>
      <c r="BU232" s="180">
        <f t="shared" si="1745"/>
        <v>0</v>
      </c>
      <c r="BV232" s="338">
        <f t="shared" si="1577"/>
        <v>0</v>
      </c>
      <c r="BW232" s="337">
        <f t="shared" ref="BW232:BY232" si="1746">SUM(BW231,BW227,BW223,BW219)</f>
        <v>0</v>
      </c>
      <c r="BX232" s="180">
        <f t="shared" si="1746"/>
        <v>0</v>
      </c>
      <c r="BY232" s="180">
        <f t="shared" si="1746"/>
        <v>0</v>
      </c>
      <c r="BZ232" s="338">
        <f t="shared" si="1581"/>
        <v>0</v>
      </c>
      <c r="CA232" s="337">
        <f t="shared" ref="CA232:CC232" si="1747">SUM(CA231,CA227,CA223,CA219)</f>
        <v>0</v>
      </c>
      <c r="CB232" s="180">
        <f t="shared" si="1747"/>
        <v>0</v>
      </c>
      <c r="CC232" s="180">
        <f t="shared" si="1747"/>
        <v>0</v>
      </c>
      <c r="CD232" s="338">
        <f t="shared" si="1585"/>
        <v>0</v>
      </c>
    </row>
    <row r="233" spans="1:82">
      <c r="A233" s="339" t="s">
        <v>400</v>
      </c>
    </row>
  </sheetData>
  <mergeCells count="264">
    <mergeCell ref="BS214:BV214"/>
    <mergeCell ref="BW214:BZ214"/>
    <mergeCell ref="CA214:CD214"/>
    <mergeCell ref="A216:A232"/>
    <mergeCell ref="AC216:AC232"/>
    <mergeCell ref="BE216:BE232"/>
    <mergeCell ref="AI214:AL214"/>
    <mergeCell ref="AM214:AP214"/>
    <mergeCell ref="AQ214:AT214"/>
    <mergeCell ref="AU214:AX214"/>
    <mergeCell ref="AY214:BB214"/>
    <mergeCell ref="BE214:BF215"/>
    <mergeCell ref="BG214:BJ214"/>
    <mergeCell ref="BK214:BN214"/>
    <mergeCell ref="BO214:BR214"/>
    <mergeCell ref="A214:B215"/>
    <mergeCell ref="C214:F214"/>
    <mergeCell ref="G214:J214"/>
    <mergeCell ref="K214:N214"/>
    <mergeCell ref="O214:R214"/>
    <mergeCell ref="S214:V214"/>
    <mergeCell ref="W214:Z214"/>
    <mergeCell ref="AC214:AD215"/>
    <mergeCell ref="AE214:AH214"/>
    <mergeCell ref="BS193:BV193"/>
    <mergeCell ref="BW193:BZ193"/>
    <mergeCell ref="CA193:CD193"/>
    <mergeCell ref="A195:A211"/>
    <mergeCell ref="AC195:AC211"/>
    <mergeCell ref="BE195:BE211"/>
    <mergeCell ref="AI193:AL193"/>
    <mergeCell ref="AM193:AP193"/>
    <mergeCell ref="AQ193:AT193"/>
    <mergeCell ref="AU193:AX193"/>
    <mergeCell ref="AY193:BB193"/>
    <mergeCell ref="BE193:BF194"/>
    <mergeCell ref="BG193:BJ193"/>
    <mergeCell ref="BK193:BN193"/>
    <mergeCell ref="BO193:BR193"/>
    <mergeCell ref="A193:B194"/>
    <mergeCell ref="C193:F193"/>
    <mergeCell ref="G193:J193"/>
    <mergeCell ref="K193:N193"/>
    <mergeCell ref="O193:R193"/>
    <mergeCell ref="S193:V193"/>
    <mergeCell ref="W193:Z193"/>
    <mergeCell ref="AC193:AD194"/>
    <mergeCell ref="AE193:AH193"/>
    <mergeCell ref="BS171:BV171"/>
    <mergeCell ref="BW171:BZ171"/>
    <mergeCell ref="CA171:CD171"/>
    <mergeCell ref="A173:A189"/>
    <mergeCell ref="AC173:AC189"/>
    <mergeCell ref="BE173:BE189"/>
    <mergeCell ref="AI171:AL171"/>
    <mergeCell ref="AM171:AP171"/>
    <mergeCell ref="AQ171:AT171"/>
    <mergeCell ref="AU171:AX171"/>
    <mergeCell ref="AY171:BB171"/>
    <mergeCell ref="BE171:BF172"/>
    <mergeCell ref="BG171:BJ171"/>
    <mergeCell ref="BK171:BN171"/>
    <mergeCell ref="BO171:BR171"/>
    <mergeCell ref="A171:B172"/>
    <mergeCell ref="C171:F171"/>
    <mergeCell ref="G171:J171"/>
    <mergeCell ref="K171:N171"/>
    <mergeCell ref="O171:R171"/>
    <mergeCell ref="S171:V171"/>
    <mergeCell ref="W171:Z171"/>
    <mergeCell ref="AC171:AD172"/>
    <mergeCell ref="AE171:AH171"/>
    <mergeCell ref="BS3:BV3"/>
    <mergeCell ref="BW3:BZ3"/>
    <mergeCell ref="CA3:CD3"/>
    <mergeCell ref="A5:A21"/>
    <mergeCell ref="AC5:AC21"/>
    <mergeCell ref="BE5:BE21"/>
    <mergeCell ref="AU3:AX3"/>
    <mergeCell ref="AY3:BB3"/>
    <mergeCell ref="BE3:BF4"/>
    <mergeCell ref="BG3:BJ3"/>
    <mergeCell ref="BK3:BN3"/>
    <mergeCell ref="BO3:BR3"/>
    <mergeCell ref="W3:Z3"/>
    <mergeCell ref="AC3:AD4"/>
    <mergeCell ref="AE3:AH3"/>
    <mergeCell ref="AI3:AL3"/>
    <mergeCell ref="AM3:AP3"/>
    <mergeCell ref="AQ3:AT3"/>
    <mergeCell ref="A3:B4"/>
    <mergeCell ref="C3:F3"/>
    <mergeCell ref="G3:J3"/>
    <mergeCell ref="K3:N3"/>
    <mergeCell ref="O3:R3"/>
    <mergeCell ref="S3:V3"/>
    <mergeCell ref="BS24:BV24"/>
    <mergeCell ref="BW24:BZ24"/>
    <mergeCell ref="CA24:CD24"/>
    <mergeCell ref="A26:A42"/>
    <mergeCell ref="AC26:AC42"/>
    <mergeCell ref="BE26:BE42"/>
    <mergeCell ref="AU24:AX24"/>
    <mergeCell ref="AY24:BB24"/>
    <mergeCell ref="BE24:BF25"/>
    <mergeCell ref="BG24:BJ24"/>
    <mergeCell ref="BK24:BN24"/>
    <mergeCell ref="BO24:BR24"/>
    <mergeCell ref="W24:Z24"/>
    <mergeCell ref="AC24:AD25"/>
    <mergeCell ref="AE24:AH24"/>
    <mergeCell ref="AI24:AL24"/>
    <mergeCell ref="AM24:AP24"/>
    <mergeCell ref="AQ24:AT24"/>
    <mergeCell ref="A24:B25"/>
    <mergeCell ref="C24:F24"/>
    <mergeCell ref="G24:J24"/>
    <mergeCell ref="K24:N24"/>
    <mergeCell ref="O24:R24"/>
    <mergeCell ref="S24:V24"/>
    <mergeCell ref="BS45:BV45"/>
    <mergeCell ref="BW45:BZ45"/>
    <mergeCell ref="CA45:CD45"/>
    <mergeCell ref="A47:A63"/>
    <mergeCell ref="AC47:AC63"/>
    <mergeCell ref="BE47:BE63"/>
    <mergeCell ref="AU45:AX45"/>
    <mergeCell ref="AY45:BB45"/>
    <mergeCell ref="BE45:BF46"/>
    <mergeCell ref="BG45:BJ45"/>
    <mergeCell ref="BK45:BN45"/>
    <mergeCell ref="BO45:BR45"/>
    <mergeCell ref="W45:Z45"/>
    <mergeCell ref="AC45:AD46"/>
    <mergeCell ref="AE45:AH45"/>
    <mergeCell ref="AI45:AL45"/>
    <mergeCell ref="AM45:AP45"/>
    <mergeCell ref="AQ45:AT45"/>
    <mergeCell ref="A45:B46"/>
    <mergeCell ref="C45:F45"/>
    <mergeCell ref="G45:J45"/>
    <mergeCell ref="K45:N45"/>
    <mergeCell ref="O45:R45"/>
    <mergeCell ref="S45:V45"/>
    <mergeCell ref="BS66:BV66"/>
    <mergeCell ref="BW66:BZ66"/>
    <mergeCell ref="CA66:CD66"/>
    <mergeCell ref="A68:A84"/>
    <mergeCell ref="AC68:AC84"/>
    <mergeCell ref="BE68:BE84"/>
    <mergeCell ref="AU66:AX66"/>
    <mergeCell ref="AY66:BB66"/>
    <mergeCell ref="BE66:BF67"/>
    <mergeCell ref="BG66:BJ66"/>
    <mergeCell ref="BK66:BN66"/>
    <mergeCell ref="BO66:BR66"/>
    <mergeCell ref="W66:Z66"/>
    <mergeCell ref="AC66:AD67"/>
    <mergeCell ref="AE66:AH66"/>
    <mergeCell ref="AI66:AL66"/>
    <mergeCell ref="AM66:AP66"/>
    <mergeCell ref="AQ66:AT66"/>
    <mergeCell ref="A66:B67"/>
    <mergeCell ref="C66:F66"/>
    <mergeCell ref="G66:J66"/>
    <mergeCell ref="K66:N66"/>
    <mergeCell ref="O66:R66"/>
    <mergeCell ref="S66:V66"/>
    <mergeCell ref="BS87:BV87"/>
    <mergeCell ref="BW87:BZ87"/>
    <mergeCell ref="CA87:CD87"/>
    <mergeCell ref="A89:A105"/>
    <mergeCell ref="AC89:AC105"/>
    <mergeCell ref="BE89:BE105"/>
    <mergeCell ref="AU87:AX87"/>
    <mergeCell ref="AY87:BB87"/>
    <mergeCell ref="BE87:BF88"/>
    <mergeCell ref="BG87:BJ87"/>
    <mergeCell ref="BK87:BN87"/>
    <mergeCell ref="BO87:BR87"/>
    <mergeCell ref="W87:Z87"/>
    <mergeCell ref="AC87:AD88"/>
    <mergeCell ref="AE87:AH87"/>
    <mergeCell ref="AI87:AL87"/>
    <mergeCell ref="AM87:AP87"/>
    <mergeCell ref="AQ87:AT87"/>
    <mergeCell ref="A87:B88"/>
    <mergeCell ref="C87:F87"/>
    <mergeCell ref="G87:J87"/>
    <mergeCell ref="K87:N87"/>
    <mergeCell ref="O87:R87"/>
    <mergeCell ref="S87:V87"/>
    <mergeCell ref="BS108:BV108"/>
    <mergeCell ref="BW108:BZ108"/>
    <mergeCell ref="CA108:CD108"/>
    <mergeCell ref="A110:A126"/>
    <mergeCell ref="AC110:AC126"/>
    <mergeCell ref="BE110:BE126"/>
    <mergeCell ref="AU108:AX108"/>
    <mergeCell ref="AY108:BB108"/>
    <mergeCell ref="BE108:BF109"/>
    <mergeCell ref="BG108:BJ108"/>
    <mergeCell ref="BK108:BN108"/>
    <mergeCell ref="BO108:BR108"/>
    <mergeCell ref="W108:Z108"/>
    <mergeCell ref="AC108:AD109"/>
    <mergeCell ref="AE108:AH108"/>
    <mergeCell ref="AI108:AL108"/>
    <mergeCell ref="AM108:AP108"/>
    <mergeCell ref="AQ108:AT108"/>
    <mergeCell ref="A108:B109"/>
    <mergeCell ref="C108:F108"/>
    <mergeCell ref="G108:J108"/>
    <mergeCell ref="K108:N108"/>
    <mergeCell ref="O108:R108"/>
    <mergeCell ref="S108:V108"/>
    <mergeCell ref="BS129:BV129"/>
    <mergeCell ref="BW129:BZ129"/>
    <mergeCell ref="CA129:CD129"/>
    <mergeCell ref="A131:A147"/>
    <mergeCell ref="AC131:AC147"/>
    <mergeCell ref="BE131:BE147"/>
    <mergeCell ref="AU129:AX129"/>
    <mergeCell ref="AY129:BB129"/>
    <mergeCell ref="BE129:BF130"/>
    <mergeCell ref="BG129:BJ129"/>
    <mergeCell ref="BK129:BN129"/>
    <mergeCell ref="BO129:BR129"/>
    <mergeCell ref="W129:Z129"/>
    <mergeCell ref="AC129:AD130"/>
    <mergeCell ref="AE129:AH129"/>
    <mergeCell ref="AI129:AL129"/>
    <mergeCell ref="AM129:AP129"/>
    <mergeCell ref="AQ129:AT129"/>
    <mergeCell ref="A129:B130"/>
    <mergeCell ref="C129:F129"/>
    <mergeCell ref="G129:J129"/>
    <mergeCell ref="K129:N129"/>
    <mergeCell ref="O129:R129"/>
    <mergeCell ref="S129:V129"/>
    <mergeCell ref="BS150:BV150"/>
    <mergeCell ref="BW150:BZ150"/>
    <mergeCell ref="CA150:CD150"/>
    <mergeCell ref="A152:A168"/>
    <mergeCell ref="AC152:AC168"/>
    <mergeCell ref="BE152:BE168"/>
    <mergeCell ref="AU150:AX150"/>
    <mergeCell ref="AY150:BB150"/>
    <mergeCell ref="BE150:BF151"/>
    <mergeCell ref="BG150:BJ150"/>
    <mergeCell ref="BK150:BN150"/>
    <mergeCell ref="BO150:BR150"/>
    <mergeCell ref="W150:Z150"/>
    <mergeCell ref="AC150:AD151"/>
    <mergeCell ref="AE150:AH150"/>
    <mergeCell ref="AI150:AL150"/>
    <mergeCell ref="AM150:AP150"/>
    <mergeCell ref="AQ150:AT150"/>
    <mergeCell ref="A150:B151"/>
    <mergeCell ref="C150:F150"/>
    <mergeCell ref="G150:J150"/>
    <mergeCell ref="K150:N150"/>
    <mergeCell ref="O150:R150"/>
    <mergeCell ref="S150:V15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2:A3"/>
  <sheetViews>
    <sheetView workbookViewId="0"/>
  </sheetViews>
  <sheetFormatPr defaultRowHeight="14"/>
  <sheetData>
    <row r="2" spans="1:1">
      <c r="A2" t="s">
        <v>349</v>
      </c>
    </row>
    <row r="3" spans="1:1">
      <c r="A3" s="304" t="s">
        <v>366</v>
      </c>
    </row>
  </sheetData>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c99bc9a-9772-4b7e-bcf5-e39ce86bfb30}" enabled="1" method="Standard" siteId="{c1528ebb-73e5-4ac2-9d93-677ac4834cc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DD Summary</vt:lpstr>
      <vt:lpstr>DD Perc from 2011 to date</vt:lpstr>
      <vt:lpstr>Regional Wind</vt:lpstr>
      <vt:lpstr>Wind and Solar Monthly Detailed</vt:lpstr>
      <vt:lpstr>All RES DD Monthly Detailed</vt:lpstr>
      <vt:lpstr>Daily Total Charts</vt:lpstr>
      <vt:lpstr>Summary_Prc</vt:lpstr>
      <vt:lpstr>Summary_Prc2024</vt:lpstr>
      <vt:lpstr>Summary_Prc2025</vt:lpstr>
      <vt:lpstr>Summary_Prc2026</vt:lpstr>
    </vt:vector>
  </TitlesOfParts>
  <Company>EirGrid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Kamaluddin, Nezar</dc:creator>
  <cp:lastModifiedBy>Kamaluddin, Nezar</cp:lastModifiedBy>
  <dcterms:created xsi:type="dcterms:W3CDTF">2021-04-26T12:54:37Z</dcterms:created>
  <dcterms:modified xsi:type="dcterms:W3CDTF">2026-02-20T10:47:59Z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c99bc9a-9772-4b7e-bcf5-e39ce86bfb30_Enabled">
    <vt:lpwstr>true</vt:lpwstr>
  </property>
  <property fmtid="{D5CDD505-2E9C-101B-9397-08002B2CF9AE}" pid="3" name="MSIP_Label_4c99bc9a-9772-4b7e-bcf5-e39ce86bfb30_SetDate">
    <vt:lpwstr>2023-03-27T14:43:04Z</vt:lpwstr>
  </property>
  <property fmtid="{D5CDD505-2E9C-101B-9397-08002B2CF9AE}" pid="4" name="MSIP_Label_4c99bc9a-9772-4b7e-bcf5-e39ce86bfb30_Method">
    <vt:lpwstr>Standard</vt:lpwstr>
  </property>
  <property fmtid="{D5CDD505-2E9C-101B-9397-08002B2CF9AE}" pid="5" name="MSIP_Label_4c99bc9a-9772-4b7e-bcf5-e39ce86bfb30_Name">
    <vt:lpwstr>Internal</vt:lpwstr>
  </property>
  <property fmtid="{D5CDD505-2E9C-101B-9397-08002B2CF9AE}" pid="6" name="MSIP_Label_4c99bc9a-9772-4b7e-bcf5-e39ce86bfb30_SiteId">
    <vt:lpwstr>c1528ebb-73e5-4ac2-9d93-677ac4834cc5</vt:lpwstr>
  </property>
  <property fmtid="{D5CDD505-2E9C-101B-9397-08002B2CF9AE}" pid="7" name="MSIP_Label_4c99bc9a-9772-4b7e-bcf5-e39ce86bfb30_ActionId">
    <vt:lpwstr>75dfe4a7-701f-4bd7-b8d2-a42b24125d5e</vt:lpwstr>
  </property>
  <property fmtid="{D5CDD505-2E9C-101B-9397-08002B2CF9AE}" pid="8" name="MSIP_Label_4c99bc9a-9772-4b7e-bcf5-e39ce86bfb30_ContentBits">
    <vt:lpwstr>0</vt:lpwstr>
  </property>
</Properties>
</file>