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01"/>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3\"/>
    </mc:Choice>
  </mc:AlternateContent>
  <xr:revisionPtr revIDLastSave="0" documentId="13_ncr:1_{770E6D7B-4FC9-40C6-8992-0AB945796BAE}" xr6:coauthVersionLast="47" xr6:coauthVersionMax="47" xr10:uidLastSave="{00000000-0000-0000-0000-000000000000}"/>
  <bookViews>
    <workbookView xWindow="-110" yWindow="-110" windowWidth="19420" windowHeight="1042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3">'Wind and Solar Monthly Detailed'!$O$152:$P$168,'Wind and Solar Monthly Detailed'!$S$152:$S$168,'Wind and Solar Monthly Detailed'!$X$152:$X$168,'Wind and Solar Monthly Detailed'!$AN$152:$AO$168,'Wind and Solar Monthly Detailed'!$AR$152:$AR$168,'Wind and Solar Monthly Detailed'!$AW$152:$AW$168,'Wind and Solar Monthly Detailed'!$BM$152:$BN$168,'Wind and Solar Monthly Detailed'!$BQ$152:$BQ$168,'Wind and Solar Monthly Detailed'!$BV$152:$BV$168,'Wind and Solar Monthly Detailed'!$CL$152:$CM$168,'Wind and Solar Monthly Detailed'!$CP$152:$CP$168,'Wind and Solar Monthly Detailed'!$CU$152:$CU$168,'Wind and Solar Monthly Detailed'!$DK$152:$DL$168,'Wind and Solar Monthly Detailed'!$DO$152:$DO$168,'Wind and Solar Monthly Detailed'!$DT$152:$DT$168,'Wind and Solar Monthly Detailed'!$EJ$152:$EK$168,'Wind and Solar Monthly Detailed'!$EN$152:$EN$168</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K224" i="5" l="1"/>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66" i="2"/>
  <c r="EQ166" i="2"/>
  <c r="EP166" i="2"/>
  <c r="EO166" i="2"/>
  <c r="EN166" i="2"/>
  <c r="EM166" i="2"/>
  <c r="EL166" i="2"/>
  <c r="EK166" i="2"/>
  <c r="EJ166" i="2"/>
  <c r="EI166" i="2"/>
  <c r="ER165" i="2"/>
  <c r="EQ165" i="2"/>
  <c r="EP165" i="2"/>
  <c r="EO165" i="2"/>
  <c r="EN165" i="2"/>
  <c r="EM165" i="2"/>
  <c r="EL165" i="2"/>
  <c r="EK165" i="2"/>
  <c r="EJ165" i="2"/>
  <c r="EI165" i="2"/>
  <c r="ER164" i="2"/>
  <c r="EQ164" i="2"/>
  <c r="EP164" i="2"/>
  <c r="EO164" i="2"/>
  <c r="EN164" i="2"/>
  <c r="EM164" i="2"/>
  <c r="EL164" i="2"/>
  <c r="EK164" i="2"/>
  <c r="EJ164" i="2"/>
  <c r="EI164" i="2"/>
  <c r="ER162" i="2"/>
  <c r="EQ162" i="2"/>
  <c r="EP162" i="2"/>
  <c r="EO162" i="2"/>
  <c r="EN162" i="2"/>
  <c r="EM162" i="2"/>
  <c r="EL162" i="2"/>
  <c r="EK162" i="2"/>
  <c r="EJ162" i="2"/>
  <c r="EI162" i="2"/>
  <c r="ER161" i="2"/>
  <c r="EQ161" i="2"/>
  <c r="EP161" i="2"/>
  <c r="EO161" i="2"/>
  <c r="EN161" i="2"/>
  <c r="EM161" i="2"/>
  <c r="EL161" i="2"/>
  <c r="EK161" i="2"/>
  <c r="EJ161" i="2"/>
  <c r="EI161" i="2"/>
  <c r="ER160" i="2"/>
  <c r="EQ160" i="2"/>
  <c r="EP160" i="2"/>
  <c r="EO160" i="2"/>
  <c r="EN160" i="2"/>
  <c r="EM160" i="2"/>
  <c r="EL160" i="2"/>
  <c r="EK160" i="2"/>
  <c r="EJ160" i="2"/>
  <c r="EI160" i="2"/>
  <c r="ER158" i="2"/>
  <c r="EQ158" i="2"/>
  <c r="EP158" i="2"/>
  <c r="EO158" i="2"/>
  <c r="EN158" i="2"/>
  <c r="EM158" i="2"/>
  <c r="EL158" i="2"/>
  <c r="EK158" i="2"/>
  <c r="EJ158" i="2"/>
  <c r="EI158" i="2"/>
  <c r="ER157" i="2"/>
  <c r="EQ157" i="2"/>
  <c r="EP157" i="2"/>
  <c r="EO157" i="2"/>
  <c r="EN157" i="2"/>
  <c r="EM157" i="2"/>
  <c r="EL157" i="2"/>
  <c r="EK157" i="2"/>
  <c r="EJ157" i="2"/>
  <c r="EI157" i="2"/>
  <c r="ER156" i="2"/>
  <c r="EQ156" i="2"/>
  <c r="EP156" i="2"/>
  <c r="EO156" i="2"/>
  <c r="EN156" i="2"/>
  <c r="EM156" i="2"/>
  <c r="EL156" i="2"/>
  <c r="EK156" i="2"/>
  <c r="EJ156" i="2"/>
  <c r="EI156" i="2"/>
  <c r="ER154" i="2"/>
  <c r="EQ154" i="2"/>
  <c r="EP154" i="2"/>
  <c r="EO154" i="2"/>
  <c r="EN154" i="2"/>
  <c r="EM154" i="2"/>
  <c r="EL154" i="2"/>
  <c r="EK154" i="2"/>
  <c r="EJ154" i="2"/>
  <c r="EI154" i="2"/>
  <c r="ER153" i="2"/>
  <c r="EQ153" i="2"/>
  <c r="EP153" i="2"/>
  <c r="EO153" i="2"/>
  <c r="EN153" i="2"/>
  <c r="EM153" i="2"/>
  <c r="EL153" i="2"/>
  <c r="EK153" i="2"/>
  <c r="EJ153" i="2"/>
  <c r="EI153" i="2"/>
  <c r="ER152" i="2"/>
  <c r="EQ152" i="2"/>
  <c r="EP152" i="2"/>
  <c r="EO152" i="2"/>
  <c r="EN152" i="2"/>
  <c r="EM152" i="2"/>
  <c r="EL152" i="2"/>
  <c r="EK152" i="2"/>
  <c r="EJ152" i="2"/>
  <c r="EI152" i="2"/>
  <c r="DS166" i="2"/>
  <c r="DR166" i="2"/>
  <c r="DQ166" i="2"/>
  <c r="DP166" i="2"/>
  <c r="DO166" i="2"/>
  <c r="DN166" i="2"/>
  <c r="DM166" i="2"/>
  <c r="DL166" i="2"/>
  <c r="DK166" i="2"/>
  <c r="DJ166" i="2"/>
  <c r="DS165" i="2"/>
  <c r="DR165" i="2"/>
  <c r="DQ165" i="2"/>
  <c r="DP165" i="2"/>
  <c r="DO165" i="2"/>
  <c r="DN165" i="2"/>
  <c r="DM165" i="2"/>
  <c r="DL165" i="2"/>
  <c r="DK165" i="2"/>
  <c r="DJ165" i="2"/>
  <c r="DS164" i="2"/>
  <c r="DR164" i="2"/>
  <c r="DQ164" i="2"/>
  <c r="DP164" i="2"/>
  <c r="DO164" i="2"/>
  <c r="DN164" i="2"/>
  <c r="DM164" i="2"/>
  <c r="DL164" i="2"/>
  <c r="DK164" i="2"/>
  <c r="DJ164" i="2"/>
  <c r="DS162" i="2"/>
  <c r="DR162" i="2"/>
  <c r="DQ162" i="2"/>
  <c r="DP162" i="2"/>
  <c r="DO162" i="2"/>
  <c r="DN162" i="2"/>
  <c r="DM162" i="2"/>
  <c r="DL162" i="2"/>
  <c r="DK162" i="2"/>
  <c r="DJ162" i="2"/>
  <c r="DS161" i="2"/>
  <c r="DR161" i="2"/>
  <c r="DQ161" i="2"/>
  <c r="DP161" i="2"/>
  <c r="DO161" i="2"/>
  <c r="DN161" i="2"/>
  <c r="DM161" i="2"/>
  <c r="DL161" i="2"/>
  <c r="DK161" i="2"/>
  <c r="DJ161" i="2"/>
  <c r="DS160" i="2"/>
  <c r="DR160" i="2"/>
  <c r="DQ160" i="2"/>
  <c r="DP160" i="2"/>
  <c r="DO160" i="2"/>
  <c r="DN160" i="2"/>
  <c r="DM160" i="2"/>
  <c r="DL160" i="2"/>
  <c r="DK160" i="2"/>
  <c r="DJ160" i="2"/>
  <c r="DS158" i="2"/>
  <c r="DR158" i="2"/>
  <c r="DQ158" i="2"/>
  <c r="DP158" i="2"/>
  <c r="DO158" i="2"/>
  <c r="DN158" i="2"/>
  <c r="DM158" i="2"/>
  <c r="DL158" i="2"/>
  <c r="DK158" i="2"/>
  <c r="DJ158" i="2"/>
  <c r="DS157" i="2"/>
  <c r="DR157" i="2"/>
  <c r="DQ157" i="2"/>
  <c r="DP157" i="2"/>
  <c r="DO157" i="2"/>
  <c r="DN157" i="2"/>
  <c r="DM157" i="2"/>
  <c r="DL157" i="2"/>
  <c r="DK157" i="2"/>
  <c r="DJ157" i="2"/>
  <c r="DS156" i="2"/>
  <c r="DR156" i="2"/>
  <c r="DQ156" i="2"/>
  <c r="DP156" i="2"/>
  <c r="DO156" i="2"/>
  <c r="DN156" i="2"/>
  <c r="DM156" i="2"/>
  <c r="DL156" i="2"/>
  <c r="DK156" i="2"/>
  <c r="DJ156" i="2"/>
  <c r="DS154" i="2"/>
  <c r="DR154" i="2"/>
  <c r="DQ154" i="2"/>
  <c r="DP154" i="2"/>
  <c r="DO154" i="2"/>
  <c r="DN154" i="2"/>
  <c r="DM154" i="2"/>
  <c r="DL154" i="2"/>
  <c r="DK154" i="2"/>
  <c r="DJ154" i="2"/>
  <c r="DS153" i="2"/>
  <c r="DR153" i="2"/>
  <c r="DQ153" i="2"/>
  <c r="DP153" i="2"/>
  <c r="DO153" i="2"/>
  <c r="DN153" i="2"/>
  <c r="DM153" i="2"/>
  <c r="DL153" i="2"/>
  <c r="DK153" i="2"/>
  <c r="DJ153" i="2"/>
  <c r="DS152" i="2"/>
  <c r="DR152" i="2"/>
  <c r="DQ152" i="2"/>
  <c r="DP152" i="2"/>
  <c r="DO152" i="2"/>
  <c r="DN152" i="2"/>
  <c r="DM152" i="2"/>
  <c r="DL152" i="2"/>
  <c r="DK152" i="2"/>
  <c r="DJ152" i="2"/>
  <c r="EH167" i="2"/>
  <c r="EG167" i="2"/>
  <c r="EF167" i="2"/>
  <c r="EE167" i="2"/>
  <c r="ED167" i="2"/>
  <c r="EC167" i="2"/>
  <c r="EB167" i="2"/>
  <c r="EA167" i="2"/>
  <c r="DZ167" i="2"/>
  <c r="DY167" i="2"/>
  <c r="DX167" i="2"/>
  <c r="ER167" i="2" s="1"/>
  <c r="EH163" i="2"/>
  <c r="EG163" i="2"/>
  <c r="EF163" i="2"/>
  <c r="EE163" i="2"/>
  <c r="ED163" i="2"/>
  <c r="EC163" i="2"/>
  <c r="EB163" i="2"/>
  <c r="EA163" i="2"/>
  <c r="DZ163" i="2"/>
  <c r="DY163" i="2"/>
  <c r="DX163" i="2"/>
  <c r="ER163" i="2" s="1"/>
  <c r="EH159" i="2"/>
  <c r="EG159" i="2"/>
  <c r="EF159" i="2"/>
  <c r="EE159" i="2"/>
  <c r="ED159" i="2"/>
  <c r="EC159" i="2"/>
  <c r="EB159" i="2"/>
  <c r="EA159" i="2"/>
  <c r="DZ159" i="2"/>
  <c r="DY159" i="2"/>
  <c r="DX159" i="2"/>
  <c r="EP159" i="2" s="1"/>
  <c r="EH155" i="2"/>
  <c r="EG155" i="2"/>
  <c r="EF155" i="2"/>
  <c r="EE155" i="2"/>
  <c r="ED155" i="2"/>
  <c r="EC155" i="2"/>
  <c r="EB155" i="2"/>
  <c r="EA155" i="2"/>
  <c r="DZ155" i="2"/>
  <c r="DY155" i="2"/>
  <c r="DX155" i="2"/>
  <c r="EP155" i="2" s="1"/>
  <c r="EH146" i="2"/>
  <c r="EG146" i="2"/>
  <c r="EF146" i="2"/>
  <c r="EE146" i="2"/>
  <c r="ED146" i="2"/>
  <c r="EC146" i="2"/>
  <c r="EB146" i="2"/>
  <c r="EA146" i="2"/>
  <c r="DZ146" i="2"/>
  <c r="DZ147" i="2" s="1"/>
  <c r="DY146" i="2"/>
  <c r="DX146" i="2"/>
  <c r="ER146" i="2" s="1"/>
  <c r="EH142" i="2"/>
  <c r="EG142" i="2"/>
  <c r="EF142" i="2"/>
  <c r="EE142" i="2"/>
  <c r="ED142" i="2"/>
  <c r="ED147" i="2" s="1"/>
  <c r="EC142" i="2"/>
  <c r="EB142" i="2"/>
  <c r="EA142" i="2"/>
  <c r="DZ142" i="2"/>
  <c r="DY142" i="2"/>
  <c r="DX142" i="2"/>
  <c r="EM142" i="2" s="1"/>
  <c r="EH138" i="2"/>
  <c r="EG138" i="2"/>
  <c r="EF138" i="2"/>
  <c r="EE138" i="2"/>
  <c r="ED138" i="2"/>
  <c r="EC138" i="2"/>
  <c r="EB138" i="2"/>
  <c r="EA138" i="2"/>
  <c r="DZ138" i="2"/>
  <c r="DY138" i="2"/>
  <c r="DX138" i="2"/>
  <c r="ER138" i="2" s="1"/>
  <c r="EH134" i="2"/>
  <c r="EG134" i="2"/>
  <c r="EF134" i="2"/>
  <c r="EE134" i="2"/>
  <c r="ED134" i="2"/>
  <c r="EC134" i="2"/>
  <c r="EB134" i="2"/>
  <c r="EA134" i="2"/>
  <c r="DZ134" i="2"/>
  <c r="DY134" i="2"/>
  <c r="DX134" i="2"/>
  <c r="ER134" i="2" s="1"/>
  <c r="EH125" i="2"/>
  <c r="EG125" i="2"/>
  <c r="EF125" i="2"/>
  <c r="EE125" i="2"/>
  <c r="ED125" i="2"/>
  <c r="ED126" i="2" s="1"/>
  <c r="EC125" i="2"/>
  <c r="EB125" i="2"/>
  <c r="EA125" i="2"/>
  <c r="DZ125" i="2"/>
  <c r="DY125" i="2"/>
  <c r="DX125" i="2"/>
  <c r="ER125" i="2" s="1"/>
  <c r="EH121" i="2"/>
  <c r="EG121" i="2"/>
  <c r="EF121" i="2"/>
  <c r="EE121" i="2"/>
  <c r="ED121" i="2"/>
  <c r="EC121" i="2"/>
  <c r="EB121" i="2"/>
  <c r="EA121" i="2"/>
  <c r="DZ121" i="2"/>
  <c r="DY121" i="2"/>
  <c r="DY126" i="2" s="1"/>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N104" i="2" s="1"/>
  <c r="EH100" i="2"/>
  <c r="EG100" i="2"/>
  <c r="EF100" i="2"/>
  <c r="EE100" i="2"/>
  <c r="ED100" i="2"/>
  <c r="EC100" i="2"/>
  <c r="EB100" i="2"/>
  <c r="EA100" i="2"/>
  <c r="DZ100" i="2"/>
  <c r="DY100" i="2"/>
  <c r="DX100" i="2"/>
  <c r="EQ100" i="2" s="1"/>
  <c r="EH96" i="2"/>
  <c r="EG96" i="2"/>
  <c r="EF96" i="2"/>
  <c r="EE96" i="2"/>
  <c r="ED96" i="2"/>
  <c r="EC96" i="2"/>
  <c r="EB96" i="2"/>
  <c r="EA96" i="2"/>
  <c r="DZ96" i="2"/>
  <c r="DY96" i="2"/>
  <c r="DX96" i="2"/>
  <c r="EN96" i="2" s="1"/>
  <c r="EH92" i="2"/>
  <c r="EG92" i="2"/>
  <c r="EF92" i="2"/>
  <c r="EE92" i="2"/>
  <c r="ED92" i="2"/>
  <c r="EC92" i="2"/>
  <c r="EB92" i="2"/>
  <c r="EA92" i="2"/>
  <c r="DZ92" i="2"/>
  <c r="DY92" i="2"/>
  <c r="DX92" i="2"/>
  <c r="EN92" i="2" s="1"/>
  <c r="EH83" i="2"/>
  <c r="EG83" i="2"/>
  <c r="EF83" i="2"/>
  <c r="EE83" i="2"/>
  <c r="ED83" i="2"/>
  <c r="ED84" i="2" s="1"/>
  <c r="EC83" i="2"/>
  <c r="EB83" i="2"/>
  <c r="EA83" i="2"/>
  <c r="DZ83" i="2"/>
  <c r="DY83" i="2"/>
  <c r="DX83" i="2"/>
  <c r="EN83" i="2" s="1"/>
  <c r="EH79" i="2"/>
  <c r="EG79" i="2"/>
  <c r="EG84" i="2" s="1"/>
  <c r="EF79" i="2"/>
  <c r="EE79" i="2"/>
  <c r="ED79" i="2"/>
  <c r="EC79" i="2"/>
  <c r="EB79" i="2"/>
  <c r="EA79" i="2"/>
  <c r="DZ79" i="2"/>
  <c r="DY79" i="2"/>
  <c r="DY84" i="2" s="1"/>
  <c r="DX79" i="2"/>
  <c r="EL79" i="2" s="1"/>
  <c r="EH75" i="2"/>
  <c r="EG75" i="2"/>
  <c r="EF75" i="2"/>
  <c r="EE75" i="2"/>
  <c r="ED75" i="2"/>
  <c r="EC75" i="2"/>
  <c r="EB75" i="2"/>
  <c r="EA75" i="2"/>
  <c r="DZ75" i="2"/>
  <c r="DY75" i="2"/>
  <c r="DX75" i="2"/>
  <c r="EL75" i="2" s="1"/>
  <c r="EH71" i="2"/>
  <c r="EG71" i="2"/>
  <c r="EF71" i="2"/>
  <c r="EE71" i="2"/>
  <c r="ED71" i="2"/>
  <c r="EC71" i="2"/>
  <c r="EB71" i="2"/>
  <c r="EA71" i="2"/>
  <c r="DZ71" i="2"/>
  <c r="DY71" i="2"/>
  <c r="DX71" i="2"/>
  <c r="EL71" i="2" s="1"/>
  <c r="DI167" i="2"/>
  <c r="DH167" i="2"/>
  <c r="DG167" i="2"/>
  <c r="DF167" i="2"/>
  <c r="DE167" i="2"/>
  <c r="DD167" i="2"/>
  <c r="DC167" i="2"/>
  <c r="DB167" i="2"/>
  <c r="DA167" i="2"/>
  <c r="CZ167" i="2"/>
  <c r="CY167" i="2"/>
  <c r="DQ167" i="2" s="1"/>
  <c r="DI163" i="2"/>
  <c r="DH163" i="2"/>
  <c r="DG163" i="2"/>
  <c r="DF163" i="2"/>
  <c r="DE163" i="2"/>
  <c r="DD163" i="2"/>
  <c r="DD168" i="2" s="1"/>
  <c r="DC163" i="2"/>
  <c r="DB163" i="2"/>
  <c r="DA163" i="2"/>
  <c r="CZ163" i="2"/>
  <c r="CY163" i="2"/>
  <c r="DQ163" i="2" s="1"/>
  <c r="DI159" i="2"/>
  <c r="DH159" i="2"/>
  <c r="DG159" i="2"/>
  <c r="DF159" i="2"/>
  <c r="DE159" i="2"/>
  <c r="DD159" i="2"/>
  <c r="DC159" i="2"/>
  <c r="DB159" i="2"/>
  <c r="DA159" i="2"/>
  <c r="CZ159" i="2"/>
  <c r="CY159" i="2"/>
  <c r="DQ159" i="2" s="1"/>
  <c r="DI155" i="2"/>
  <c r="DH155" i="2"/>
  <c r="DG155" i="2"/>
  <c r="DF155" i="2"/>
  <c r="DE155" i="2"/>
  <c r="DD155" i="2"/>
  <c r="DC155" i="2"/>
  <c r="DB155" i="2"/>
  <c r="DA155" i="2"/>
  <c r="CZ155" i="2"/>
  <c r="CY155" i="2"/>
  <c r="DP155" i="2" s="1"/>
  <c r="AW167" i="9"/>
  <c r="AV167" i="9"/>
  <c r="AU167" i="9"/>
  <c r="AS167" i="9"/>
  <c r="AR167" i="9"/>
  <c r="AQ167" i="9"/>
  <c r="AO167" i="9"/>
  <c r="AN167" i="9"/>
  <c r="AM167" i="9"/>
  <c r="AP167" i="9" s="1"/>
  <c r="AK167" i="9"/>
  <c r="AJ167" i="9"/>
  <c r="AI167" i="9"/>
  <c r="AG167" i="9"/>
  <c r="AF167" i="9"/>
  <c r="AE167" i="9"/>
  <c r="AH167" i="9" s="1"/>
  <c r="U167" i="9"/>
  <c r="T167" i="9"/>
  <c r="S167" i="9"/>
  <c r="V167" i="9" s="1"/>
  <c r="R167" i="9"/>
  <c r="Q167" i="9"/>
  <c r="P167" i="9"/>
  <c r="O167" i="9"/>
  <c r="M167" i="9"/>
  <c r="L167" i="9"/>
  <c r="K167" i="9"/>
  <c r="N167" i="9" s="1"/>
  <c r="J167" i="9"/>
  <c r="I167" i="9"/>
  <c r="H167" i="9"/>
  <c r="G167" i="9"/>
  <c r="E167" i="9"/>
  <c r="D167" i="9"/>
  <c r="C167" i="9"/>
  <c r="F167" i="9" s="1"/>
  <c r="BY166" i="9"/>
  <c r="BX166" i="9"/>
  <c r="BW166" i="9"/>
  <c r="BU166" i="9"/>
  <c r="BT166" i="9"/>
  <c r="BS166" i="9"/>
  <c r="BQ166" i="9"/>
  <c r="BP166" i="9"/>
  <c r="CB166" i="9" s="1"/>
  <c r="BO166" i="9"/>
  <c r="BR166" i="9" s="1"/>
  <c r="BM166" i="9"/>
  <c r="BL166" i="9"/>
  <c r="BK166" i="9"/>
  <c r="BI166" i="9"/>
  <c r="BH166" i="9"/>
  <c r="BG166" i="9"/>
  <c r="BJ166" i="9" s="1"/>
  <c r="BA166" i="9"/>
  <c r="AZ166" i="9"/>
  <c r="AY166" i="9"/>
  <c r="BB166" i="9" s="1"/>
  <c r="AX166" i="9"/>
  <c r="AT166" i="9"/>
  <c r="AP166" i="9"/>
  <c r="AL166" i="9"/>
  <c r="AH166" i="9"/>
  <c r="Y166" i="9"/>
  <c r="X166" i="9"/>
  <c r="W166" i="9"/>
  <c r="V166" i="9"/>
  <c r="R166" i="9"/>
  <c r="N166" i="9"/>
  <c r="J166" i="9"/>
  <c r="F166" i="9"/>
  <c r="BY165" i="9"/>
  <c r="BX165" i="9"/>
  <c r="BW165" i="9"/>
  <c r="BZ165" i="9" s="1"/>
  <c r="BU165" i="9"/>
  <c r="BT165" i="9"/>
  <c r="BS165" i="9"/>
  <c r="BQ165" i="9"/>
  <c r="BP165" i="9"/>
  <c r="BO165" i="9"/>
  <c r="BM165" i="9"/>
  <c r="BL165" i="9"/>
  <c r="BK165" i="9"/>
  <c r="BI165" i="9"/>
  <c r="BH165" i="9"/>
  <c r="BG165" i="9"/>
  <c r="BA165" i="9"/>
  <c r="AZ165" i="9"/>
  <c r="AY165" i="9"/>
  <c r="AX165" i="9"/>
  <c r="AT165" i="9"/>
  <c r="AP165" i="9"/>
  <c r="AL165" i="9"/>
  <c r="AH165" i="9"/>
  <c r="Y165" i="9"/>
  <c r="X165" i="9"/>
  <c r="W165" i="9"/>
  <c r="Z165" i="9" s="1"/>
  <c r="V165" i="9"/>
  <c r="R165" i="9"/>
  <c r="N165" i="9"/>
  <c r="J165" i="9"/>
  <c r="F165" i="9"/>
  <c r="BY164" i="9"/>
  <c r="BY167" i="9" s="1"/>
  <c r="BX164" i="9"/>
  <c r="BW164" i="9"/>
  <c r="BU164" i="9"/>
  <c r="BT164" i="9"/>
  <c r="BT167" i="9" s="1"/>
  <c r="BS164" i="9"/>
  <c r="BV164" i="9" s="1"/>
  <c r="BQ164" i="9"/>
  <c r="BP164" i="9"/>
  <c r="BP167" i="9" s="1"/>
  <c r="BO164" i="9"/>
  <c r="BM164" i="9"/>
  <c r="BL164" i="9"/>
  <c r="BK164" i="9"/>
  <c r="BI164" i="9"/>
  <c r="BI167" i="9" s="1"/>
  <c r="BH164" i="9"/>
  <c r="BG164" i="9"/>
  <c r="BA164" i="9"/>
  <c r="AZ164" i="9"/>
  <c r="AZ167" i="9" s="1"/>
  <c r="AY164" i="9"/>
  <c r="AY167" i="9" s="1"/>
  <c r="AX164" i="9"/>
  <c r="AT164" i="9"/>
  <c r="AP164" i="9"/>
  <c r="AL164" i="9"/>
  <c r="AH164" i="9"/>
  <c r="Y164" i="9"/>
  <c r="X164" i="9"/>
  <c r="W164" i="9"/>
  <c r="V164" i="9"/>
  <c r="R164" i="9"/>
  <c r="N164" i="9"/>
  <c r="J164" i="9"/>
  <c r="F164" i="9"/>
  <c r="BQ163" i="9"/>
  <c r="AW163" i="9"/>
  <c r="AV163" i="9"/>
  <c r="AU163" i="9"/>
  <c r="AS163" i="9"/>
  <c r="AR163" i="9"/>
  <c r="AQ163" i="9"/>
  <c r="AT163" i="9" s="1"/>
  <c r="AO163" i="9"/>
  <c r="AP163" i="9" s="1"/>
  <c r="AN163" i="9"/>
  <c r="AM163" i="9"/>
  <c r="AK163" i="9"/>
  <c r="AJ163" i="9"/>
  <c r="AI163" i="9"/>
  <c r="AG163" i="9"/>
  <c r="AH163" i="9" s="1"/>
  <c r="AF163" i="9"/>
  <c r="AE163" i="9"/>
  <c r="U163" i="9"/>
  <c r="T163" i="9"/>
  <c r="S163" i="9"/>
  <c r="Q163" i="9"/>
  <c r="P163" i="9"/>
  <c r="O163" i="9"/>
  <c r="R163" i="9" s="1"/>
  <c r="M163" i="9"/>
  <c r="N163" i="9" s="1"/>
  <c r="L163" i="9"/>
  <c r="K163" i="9"/>
  <c r="I163" i="9"/>
  <c r="H163" i="9"/>
  <c r="G163" i="9"/>
  <c r="E163" i="9"/>
  <c r="D163" i="9"/>
  <c r="C163" i="9"/>
  <c r="BY162" i="9"/>
  <c r="BX162" i="9"/>
  <c r="BW162" i="9"/>
  <c r="BZ162" i="9" s="1"/>
  <c r="BU162" i="9"/>
  <c r="BT162" i="9"/>
  <c r="BS162" i="9"/>
  <c r="BV162" i="9" s="1"/>
  <c r="BQ162" i="9"/>
  <c r="BP162" i="9"/>
  <c r="BO162" i="9"/>
  <c r="BR162" i="9" s="1"/>
  <c r="BM162" i="9"/>
  <c r="BL162" i="9"/>
  <c r="BK162" i="9"/>
  <c r="BI162" i="9"/>
  <c r="BH162" i="9"/>
  <c r="CB162" i="9" s="1"/>
  <c r="BG162" i="9"/>
  <c r="BA162" i="9"/>
  <c r="AZ162" i="9"/>
  <c r="AY162" i="9"/>
  <c r="BB162" i="9" s="1"/>
  <c r="AX162" i="9"/>
  <c r="AT162" i="9"/>
  <c r="AP162" i="9"/>
  <c r="AL162" i="9"/>
  <c r="AH162" i="9"/>
  <c r="Y162" i="9"/>
  <c r="X162" i="9"/>
  <c r="W162" i="9"/>
  <c r="V162" i="9"/>
  <c r="R162" i="9"/>
  <c r="N162" i="9"/>
  <c r="J162" i="9"/>
  <c r="F162" i="9"/>
  <c r="BY161" i="9"/>
  <c r="BX161" i="9"/>
  <c r="BW161" i="9"/>
  <c r="BZ161" i="9" s="1"/>
  <c r="BU161" i="9"/>
  <c r="CC161" i="9" s="1"/>
  <c r="BT161" i="9"/>
  <c r="BS161" i="9"/>
  <c r="BQ161" i="9"/>
  <c r="BP161" i="9"/>
  <c r="BO161" i="9"/>
  <c r="BR161" i="9" s="1"/>
  <c r="BM161" i="9"/>
  <c r="BL161" i="9"/>
  <c r="BK161" i="9"/>
  <c r="BI161" i="9"/>
  <c r="BH161" i="9"/>
  <c r="BG161" i="9"/>
  <c r="BB161" i="9"/>
  <c r="BA161" i="9"/>
  <c r="AZ161" i="9"/>
  <c r="AY161" i="9"/>
  <c r="AX161" i="9"/>
  <c r="AT161" i="9"/>
  <c r="AP161" i="9"/>
  <c r="AL161" i="9"/>
  <c r="AH161" i="9"/>
  <c r="Y161" i="9"/>
  <c r="X161" i="9"/>
  <c r="W161" i="9"/>
  <c r="Z161" i="9" s="1"/>
  <c r="V161" i="9"/>
  <c r="R161" i="9"/>
  <c r="N161" i="9"/>
  <c r="J161" i="9"/>
  <c r="F161" i="9"/>
  <c r="BY160" i="9"/>
  <c r="BY163" i="9" s="1"/>
  <c r="BX160" i="9"/>
  <c r="BW160" i="9"/>
  <c r="BU160" i="9"/>
  <c r="BT160" i="9"/>
  <c r="BS160" i="9"/>
  <c r="BV160" i="9" s="1"/>
  <c r="BQ160" i="9"/>
  <c r="BP160" i="9"/>
  <c r="BO160" i="9"/>
  <c r="BM160" i="9"/>
  <c r="BL160" i="9"/>
  <c r="BL163" i="9" s="1"/>
  <c r="BK160" i="9"/>
  <c r="BN160" i="9" s="1"/>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T159" i="9"/>
  <c r="S159" i="9"/>
  <c r="Q159" i="9"/>
  <c r="P159" i="9"/>
  <c r="O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T155" i="9"/>
  <c r="S155" i="9"/>
  <c r="Q155" i="9"/>
  <c r="P155" i="9"/>
  <c r="O155" i="9"/>
  <c r="M155" i="9"/>
  <c r="L155" i="9"/>
  <c r="K155" i="9"/>
  <c r="I155" i="9"/>
  <c r="J155" i="9" s="1"/>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G147" i="9"/>
  <c r="AW146" i="9"/>
  <c r="AV146" i="9"/>
  <c r="AU146" i="9"/>
  <c r="AS146" i="9"/>
  <c r="AR146" i="9"/>
  <c r="AQ146" i="9"/>
  <c r="AO146" i="9"/>
  <c r="AN146" i="9"/>
  <c r="AM146" i="9"/>
  <c r="AK146" i="9"/>
  <c r="AJ146" i="9"/>
  <c r="AI146" i="9"/>
  <c r="AL146" i="9" s="1"/>
  <c r="AG146" i="9"/>
  <c r="AF146" i="9"/>
  <c r="AE146" i="9"/>
  <c r="W146" i="9"/>
  <c r="U146" i="9"/>
  <c r="T146" i="9"/>
  <c r="S146" i="9"/>
  <c r="R146" i="9"/>
  <c r="Q146" i="9"/>
  <c r="P146" i="9"/>
  <c r="O146" i="9"/>
  <c r="M146" i="9"/>
  <c r="L146" i="9"/>
  <c r="K146" i="9"/>
  <c r="I146" i="9"/>
  <c r="J146" i="9" s="1"/>
  <c r="H146" i="9"/>
  <c r="G146" i="9"/>
  <c r="E146" i="9"/>
  <c r="D146" i="9"/>
  <c r="C146" i="9"/>
  <c r="BY145" i="9"/>
  <c r="BX145" i="9"/>
  <c r="BW145" i="9"/>
  <c r="BZ145" i="9" s="1"/>
  <c r="BU145" i="9"/>
  <c r="BT145" i="9"/>
  <c r="BS145" i="9"/>
  <c r="BQ145" i="9"/>
  <c r="BP145" i="9"/>
  <c r="BO145" i="9"/>
  <c r="BM145" i="9"/>
  <c r="BL145" i="9"/>
  <c r="BK145" i="9"/>
  <c r="BI145" i="9"/>
  <c r="BH145" i="9"/>
  <c r="BG145" i="9"/>
  <c r="BJ145" i="9" s="1"/>
  <c r="BA145" i="9"/>
  <c r="AZ145" i="9"/>
  <c r="AY145" i="9"/>
  <c r="AX145" i="9"/>
  <c r="AT145" i="9"/>
  <c r="AP145" i="9"/>
  <c r="AL145" i="9"/>
  <c r="AH145" i="9"/>
  <c r="Y145" i="9"/>
  <c r="X145" i="9"/>
  <c r="W145" i="9"/>
  <c r="Z145" i="9" s="1"/>
  <c r="V145" i="9"/>
  <c r="R145" i="9"/>
  <c r="N145" i="9"/>
  <c r="J145" i="9"/>
  <c r="F145" i="9"/>
  <c r="BY144" i="9"/>
  <c r="BX144" i="9"/>
  <c r="BW144" i="9"/>
  <c r="BU144" i="9"/>
  <c r="BT144" i="9"/>
  <c r="BS144" i="9"/>
  <c r="BQ144" i="9"/>
  <c r="BP144" i="9"/>
  <c r="BO144" i="9"/>
  <c r="BM144" i="9"/>
  <c r="BN144" i="9" s="1"/>
  <c r="BL144" i="9"/>
  <c r="BK144" i="9"/>
  <c r="BI144" i="9"/>
  <c r="BH144" i="9"/>
  <c r="BG144" i="9"/>
  <c r="BA144" i="9"/>
  <c r="AZ144" i="9"/>
  <c r="AY144" i="9"/>
  <c r="AX144" i="9"/>
  <c r="AT144" i="9"/>
  <c r="AP144" i="9"/>
  <c r="AL144" i="9"/>
  <c r="AH144" i="9"/>
  <c r="Y144" i="9"/>
  <c r="X144" i="9"/>
  <c r="W144" i="9"/>
  <c r="V144" i="9"/>
  <c r="R144" i="9"/>
  <c r="N144" i="9"/>
  <c r="J144" i="9"/>
  <c r="F144" i="9"/>
  <c r="BY143" i="9"/>
  <c r="BX143" i="9"/>
  <c r="BX146" i="9" s="1"/>
  <c r="BW143" i="9"/>
  <c r="BU143" i="9"/>
  <c r="BU146" i="9" s="1"/>
  <c r="BT143" i="9"/>
  <c r="BS143" i="9"/>
  <c r="BQ143" i="9"/>
  <c r="BP143" i="9"/>
  <c r="BP146" i="9" s="1"/>
  <c r="BO143" i="9"/>
  <c r="BN143" i="9"/>
  <c r="BM143" i="9"/>
  <c r="BM146" i="9" s="1"/>
  <c r="BL143" i="9"/>
  <c r="BL146" i="9" s="1"/>
  <c r="BK143" i="9"/>
  <c r="BI143" i="9"/>
  <c r="BI146" i="9" s="1"/>
  <c r="BH143" i="9"/>
  <c r="BG143" i="9"/>
  <c r="BG146" i="9" s="1"/>
  <c r="BA143" i="9"/>
  <c r="BA146" i="9" s="1"/>
  <c r="AZ143" i="9"/>
  <c r="AY143" i="9"/>
  <c r="AX143" i="9"/>
  <c r="AT143" i="9"/>
  <c r="AP143" i="9"/>
  <c r="AL143" i="9"/>
  <c r="AH143" i="9"/>
  <c r="Y143" i="9"/>
  <c r="X143" i="9"/>
  <c r="X146" i="9" s="1"/>
  <c r="W143" i="9"/>
  <c r="V143" i="9"/>
  <c r="R143" i="9"/>
  <c r="N143" i="9"/>
  <c r="J143" i="9"/>
  <c r="F143" i="9"/>
  <c r="BS142" i="9"/>
  <c r="AW142" i="9"/>
  <c r="AV142" i="9"/>
  <c r="AU142" i="9"/>
  <c r="AS142" i="9"/>
  <c r="AR142" i="9"/>
  <c r="AQ142" i="9"/>
  <c r="AO142" i="9"/>
  <c r="AN142" i="9"/>
  <c r="AM142" i="9"/>
  <c r="AP142" i="9" s="1"/>
  <c r="AK142" i="9"/>
  <c r="AJ142" i="9"/>
  <c r="AI142" i="9"/>
  <c r="AL142" i="9" s="1"/>
  <c r="AH142" i="9"/>
  <c r="AG142" i="9"/>
  <c r="AF142" i="9"/>
  <c r="AE142" i="9"/>
  <c r="W142" i="9"/>
  <c r="U142" i="9"/>
  <c r="T142" i="9"/>
  <c r="S142" i="9"/>
  <c r="Q142" i="9"/>
  <c r="P142" i="9"/>
  <c r="O142" i="9"/>
  <c r="M142" i="9"/>
  <c r="L142" i="9"/>
  <c r="K142" i="9"/>
  <c r="I142" i="9"/>
  <c r="H142" i="9"/>
  <c r="G142" i="9"/>
  <c r="E142" i="9"/>
  <c r="D142" i="9"/>
  <c r="C142" i="9"/>
  <c r="BY141" i="9"/>
  <c r="BX141" i="9"/>
  <c r="BW141" i="9"/>
  <c r="BZ141" i="9" s="1"/>
  <c r="BV141" i="9"/>
  <c r="BU141" i="9"/>
  <c r="BT141" i="9"/>
  <c r="BS141" i="9"/>
  <c r="BQ141" i="9"/>
  <c r="BP141" i="9"/>
  <c r="BO141" i="9"/>
  <c r="BM141" i="9"/>
  <c r="BL141" i="9"/>
  <c r="BK141" i="9"/>
  <c r="BI141" i="9"/>
  <c r="BH141" i="9"/>
  <c r="BG141" i="9"/>
  <c r="BJ141" i="9" s="1"/>
  <c r="BA141" i="9"/>
  <c r="AZ141" i="9"/>
  <c r="AY141" i="9"/>
  <c r="BB141" i="9" s="1"/>
  <c r="AX141" i="9"/>
  <c r="AT141" i="9"/>
  <c r="AP141" i="9"/>
  <c r="AL141" i="9"/>
  <c r="AH141" i="9"/>
  <c r="Y141" i="9"/>
  <c r="X141" i="9"/>
  <c r="W141" i="9"/>
  <c r="Z141" i="9" s="1"/>
  <c r="V141" i="9"/>
  <c r="R141" i="9"/>
  <c r="N141" i="9"/>
  <c r="J141" i="9"/>
  <c r="F141" i="9"/>
  <c r="BY140" i="9"/>
  <c r="BY142" i="9" s="1"/>
  <c r="BX140" i="9"/>
  <c r="BX142" i="9" s="1"/>
  <c r="BW140" i="9"/>
  <c r="BU140" i="9"/>
  <c r="BT140" i="9"/>
  <c r="BS140" i="9"/>
  <c r="BR140" i="9"/>
  <c r="BQ140" i="9"/>
  <c r="BP140" i="9"/>
  <c r="BO140" i="9"/>
  <c r="BM140" i="9"/>
  <c r="BL140" i="9"/>
  <c r="BK140" i="9"/>
  <c r="BI140" i="9"/>
  <c r="CC140" i="9" s="1"/>
  <c r="BH140" i="9"/>
  <c r="BG140" i="9"/>
  <c r="BJ140" i="9" s="1"/>
  <c r="BA140" i="9"/>
  <c r="BA142" i="9" s="1"/>
  <c r="AZ140" i="9"/>
  <c r="AY140" i="9"/>
  <c r="AX140" i="9"/>
  <c r="AT140" i="9"/>
  <c r="AP140" i="9"/>
  <c r="AL140" i="9"/>
  <c r="AH140" i="9"/>
  <c r="Y140" i="9"/>
  <c r="Z140" i="9" s="1"/>
  <c r="X140" i="9"/>
  <c r="W140" i="9"/>
  <c r="V140" i="9"/>
  <c r="R140" i="9"/>
  <c r="N140" i="9"/>
  <c r="J140" i="9"/>
  <c r="F140" i="9"/>
  <c r="BZ139" i="9"/>
  <c r="BY139" i="9"/>
  <c r="BX139" i="9"/>
  <c r="BW139" i="9"/>
  <c r="BU139" i="9"/>
  <c r="BT139" i="9"/>
  <c r="BT142" i="9" s="1"/>
  <c r="BS139" i="9"/>
  <c r="BQ139" i="9"/>
  <c r="BP139" i="9"/>
  <c r="BO139" i="9"/>
  <c r="BO142" i="9" s="1"/>
  <c r="BM139" i="9"/>
  <c r="BL139" i="9"/>
  <c r="BL142" i="9" s="1"/>
  <c r="BK139" i="9"/>
  <c r="BI139" i="9"/>
  <c r="BH139" i="9"/>
  <c r="BG139" i="9"/>
  <c r="BA139" i="9"/>
  <c r="AZ139" i="9"/>
  <c r="AZ142" i="9" s="1"/>
  <c r="AY139" i="9"/>
  <c r="AX139" i="9"/>
  <c r="AT139" i="9"/>
  <c r="AP139" i="9"/>
  <c r="AL139" i="9"/>
  <c r="AH139" i="9"/>
  <c r="Y139" i="9"/>
  <c r="X139" i="9"/>
  <c r="W139" i="9"/>
  <c r="V139" i="9"/>
  <c r="R139" i="9"/>
  <c r="N139" i="9"/>
  <c r="J139" i="9"/>
  <c r="F139" i="9"/>
  <c r="AW138" i="9"/>
  <c r="AV138" i="9"/>
  <c r="AU138" i="9"/>
  <c r="AS138" i="9"/>
  <c r="AT138" i="9" s="1"/>
  <c r="AR138" i="9"/>
  <c r="AQ138" i="9"/>
  <c r="AO138" i="9"/>
  <c r="AN138" i="9"/>
  <c r="AM138" i="9"/>
  <c r="AK138" i="9"/>
  <c r="AJ138" i="9"/>
  <c r="AI138" i="9"/>
  <c r="AG138" i="9"/>
  <c r="AF138" i="9"/>
  <c r="AE138" i="9"/>
  <c r="U138" i="9"/>
  <c r="T138" i="9"/>
  <c r="S138" i="9"/>
  <c r="V138" i="9" s="1"/>
  <c r="Q138" i="9"/>
  <c r="P138" i="9"/>
  <c r="O138" i="9"/>
  <c r="M138" i="9"/>
  <c r="L138" i="9"/>
  <c r="K138" i="9"/>
  <c r="I138" i="9"/>
  <c r="J138" i="9" s="1"/>
  <c r="H138" i="9"/>
  <c r="G138" i="9"/>
  <c r="E138" i="9"/>
  <c r="D138" i="9"/>
  <c r="C138" i="9"/>
  <c r="BY137" i="9"/>
  <c r="BX137" i="9"/>
  <c r="BW137" i="9"/>
  <c r="BU137" i="9"/>
  <c r="BT137" i="9"/>
  <c r="BS137" i="9"/>
  <c r="BQ137" i="9"/>
  <c r="BQ138" i="9" s="1"/>
  <c r="BP137" i="9"/>
  <c r="BO137" i="9"/>
  <c r="BM137" i="9"/>
  <c r="BL137" i="9"/>
  <c r="BK137" i="9"/>
  <c r="BI137" i="9"/>
  <c r="BH137" i="9"/>
  <c r="BG137" i="9"/>
  <c r="BA137" i="9"/>
  <c r="AZ137" i="9"/>
  <c r="AY137" i="9"/>
  <c r="BB137" i="9" s="1"/>
  <c r="AX137" i="9"/>
  <c r="AT137" i="9"/>
  <c r="AP137" i="9"/>
  <c r="AL137" i="9"/>
  <c r="AH137" i="9"/>
  <c r="Y137" i="9"/>
  <c r="X137" i="9"/>
  <c r="W137" i="9"/>
  <c r="V137" i="9"/>
  <c r="R137" i="9"/>
  <c r="N137" i="9"/>
  <c r="J137" i="9"/>
  <c r="F137" i="9"/>
  <c r="BY136" i="9"/>
  <c r="BX136" i="9"/>
  <c r="BW136" i="9"/>
  <c r="BZ136" i="9" s="1"/>
  <c r="BU136" i="9"/>
  <c r="BT136" i="9"/>
  <c r="BS136" i="9"/>
  <c r="BV136" i="9" s="1"/>
  <c r="BQ136" i="9"/>
  <c r="BP136" i="9"/>
  <c r="BO136" i="9"/>
  <c r="BN136" i="9"/>
  <c r="BM136" i="9"/>
  <c r="BL136" i="9"/>
  <c r="BK136" i="9"/>
  <c r="BI136" i="9"/>
  <c r="CC136" i="9" s="1"/>
  <c r="BH136" i="9"/>
  <c r="BG136" i="9"/>
  <c r="BA136" i="9"/>
  <c r="AZ136" i="9"/>
  <c r="AY136" i="9"/>
  <c r="BB136" i="9" s="1"/>
  <c r="AX136" i="9"/>
  <c r="AT136" i="9"/>
  <c r="AP136" i="9"/>
  <c r="AL136" i="9"/>
  <c r="AH136" i="9"/>
  <c r="Y136" i="9"/>
  <c r="X136" i="9"/>
  <c r="W136" i="9"/>
  <c r="V136" i="9"/>
  <c r="R136" i="9"/>
  <c r="N136" i="9"/>
  <c r="J136" i="9"/>
  <c r="F136" i="9"/>
  <c r="BZ135" i="9"/>
  <c r="BY135" i="9"/>
  <c r="BX135" i="9"/>
  <c r="BW135" i="9"/>
  <c r="BU135" i="9"/>
  <c r="BU138" i="9" s="1"/>
  <c r="BT135" i="9"/>
  <c r="BT138" i="9" s="1"/>
  <c r="BS135" i="9"/>
  <c r="BQ135" i="9"/>
  <c r="BP135" i="9"/>
  <c r="BP138" i="9" s="1"/>
  <c r="BO135" i="9"/>
  <c r="BM135" i="9"/>
  <c r="BM138" i="9" s="1"/>
  <c r="BL135" i="9"/>
  <c r="BK135" i="9"/>
  <c r="BI135" i="9"/>
  <c r="BH135" i="9"/>
  <c r="BG135" i="9"/>
  <c r="BA135" i="9"/>
  <c r="BA138" i="9" s="1"/>
  <c r="AZ135" i="9"/>
  <c r="AZ138" i="9" s="1"/>
  <c r="AY135" i="9"/>
  <c r="AX135" i="9"/>
  <c r="AT135" i="9"/>
  <c r="AP135" i="9"/>
  <c r="AL135" i="9"/>
  <c r="AH135" i="9"/>
  <c r="Y135" i="9"/>
  <c r="X135" i="9"/>
  <c r="W135" i="9"/>
  <c r="V135" i="9"/>
  <c r="R135" i="9"/>
  <c r="N135" i="9"/>
  <c r="J135" i="9"/>
  <c r="F135" i="9"/>
  <c r="BT134" i="9"/>
  <c r="BG134" i="9"/>
  <c r="AW134" i="9"/>
  <c r="AV134" i="9"/>
  <c r="AU134" i="9"/>
  <c r="AX134" i="9" s="1"/>
  <c r="AS134" i="9"/>
  <c r="AR134" i="9"/>
  <c r="AQ134" i="9"/>
  <c r="AT134" i="9" s="1"/>
  <c r="AP134" i="9"/>
  <c r="AO134" i="9"/>
  <c r="AN134" i="9"/>
  <c r="AM134" i="9"/>
  <c r="AK134" i="9"/>
  <c r="AJ134" i="9"/>
  <c r="AI134" i="9"/>
  <c r="AG134" i="9"/>
  <c r="AH134" i="9" s="1"/>
  <c r="AF134" i="9"/>
  <c r="AE134" i="9"/>
  <c r="AE147" i="9" s="1"/>
  <c r="U134" i="9"/>
  <c r="T134" i="9"/>
  <c r="S134" i="9"/>
  <c r="Q134" i="9"/>
  <c r="P134" i="9"/>
  <c r="O134" i="9"/>
  <c r="M134" i="9"/>
  <c r="L134" i="9"/>
  <c r="K134" i="9"/>
  <c r="N134" i="9" s="1"/>
  <c r="I134" i="9"/>
  <c r="H134" i="9"/>
  <c r="G134" i="9"/>
  <c r="J134" i="9" s="1"/>
  <c r="E134" i="9"/>
  <c r="D134" i="9"/>
  <c r="C134" i="9"/>
  <c r="BY133" i="9"/>
  <c r="BX133" i="9"/>
  <c r="BW133" i="9"/>
  <c r="BU133" i="9"/>
  <c r="BT133" i="9"/>
  <c r="BS133" i="9"/>
  <c r="BQ133" i="9"/>
  <c r="BP133" i="9"/>
  <c r="BO133" i="9"/>
  <c r="BR133" i="9" s="1"/>
  <c r="BM133" i="9"/>
  <c r="BL133" i="9"/>
  <c r="BL134" i="9" s="1"/>
  <c r="BK133" i="9"/>
  <c r="BI133" i="9"/>
  <c r="BH133" i="9"/>
  <c r="CB133" i="9" s="1"/>
  <c r="BG133" i="9"/>
  <c r="BJ133" i="9" s="1"/>
  <c r="BA133" i="9"/>
  <c r="AZ133" i="9"/>
  <c r="AY133" i="9"/>
  <c r="BB133" i="9" s="1"/>
  <c r="AX133" i="9"/>
  <c r="AT133" i="9"/>
  <c r="AP133" i="9"/>
  <c r="AL133" i="9"/>
  <c r="AH133" i="9"/>
  <c r="Y133" i="9"/>
  <c r="X133" i="9"/>
  <c r="W133" i="9"/>
  <c r="V133" i="9"/>
  <c r="R133" i="9"/>
  <c r="N133" i="9"/>
  <c r="J133" i="9"/>
  <c r="F133" i="9"/>
  <c r="BY132" i="9"/>
  <c r="BX132" i="9"/>
  <c r="BW132" i="9"/>
  <c r="BU132" i="9"/>
  <c r="BT132" i="9"/>
  <c r="BS132" i="9"/>
  <c r="BV132" i="9" s="1"/>
  <c r="BQ132" i="9"/>
  <c r="BP132" i="9"/>
  <c r="BO132" i="9"/>
  <c r="BR132" i="9" s="1"/>
  <c r="BN132" i="9"/>
  <c r="BM132" i="9"/>
  <c r="BL132" i="9"/>
  <c r="BK132" i="9"/>
  <c r="BI132" i="9"/>
  <c r="CC132" i="9" s="1"/>
  <c r="BH132" i="9"/>
  <c r="BG132" i="9"/>
  <c r="BA132" i="9"/>
  <c r="BB132" i="9" s="1"/>
  <c r="AZ132" i="9"/>
  <c r="AY132" i="9"/>
  <c r="AX132" i="9"/>
  <c r="AT132" i="9"/>
  <c r="AP132" i="9"/>
  <c r="AL132" i="9"/>
  <c r="AH132" i="9"/>
  <c r="Y132" i="9"/>
  <c r="Z132" i="9" s="1"/>
  <c r="X132" i="9"/>
  <c r="W132" i="9"/>
  <c r="V132" i="9"/>
  <c r="R132" i="9"/>
  <c r="N132" i="9"/>
  <c r="J132" i="9"/>
  <c r="F132" i="9"/>
  <c r="BY131" i="9"/>
  <c r="BX131" i="9"/>
  <c r="BW131" i="9"/>
  <c r="BU131" i="9"/>
  <c r="BU134" i="9" s="1"/>
  <c r="BT131" i="9"/>
  <c r="BS131" i="9"/>
  <c r="BV131" i="9" s="1"/>
  <c r="BQ131" i="9"/>
  <c r="BP131" i="9"/>
  <c r="BP134" i="9" s="1"/>
  <c r="BO131" i="9"/>
  <c r="BM131" i="9"/>
  <c r="BL131" i="9"/>
  <c r="BK131" i="9"/>
  <c r="BN131" i="9" s="1"/>
  <c r="BI131" i="9"/>
  <c r="BH131" i="9"/>
  <c r="BG131" i="9"/>
  <c r="BJ131" i="9" s="1"/>
  <c r="BB131" i="9"/>
  <c r="BA131" i="9"/>
  <c r="AZ131" i="9"/>
  <c r="AZ134" i="9" s="1"/>
  <c r="AY131" i="9"/>
  <c r="AX131" i="9"/>
  <c r="AT131" i="9"/>
  <c r="AP131" i="9"/>
  <c r="AL131" i="9"/>
  <c r="AH131" i="9"/>
  <c r="Y131" i="9"/>
  <c r="X131" i="9"/>
  <c r="W131" i="9"/>
  <c r="V131" i="9"/>
  <c r="R131" i="9"/>
  <c r="N131" i="9"/>
  <c r="J131" i="9"/>
  <c r="F131" i="9"/>
  <c r="BG125" i="9"/>
  <c r="AW125" i="9"/>
  <c r="AV125" i="9"/>
  <c r="AU125" i="9"/>
  <c r="AT125" i="9"/>
  <c r="AS125" i="9"/>
  <c r="AR125" i="9"/>
  <c r="AQ125" i="9"/>
  <c r="AO125" i="9"/>
  <c r="AN125" i="9"/>
  <c r="AM125" i="9"/>
  <c r="AK125" i="9"/>
  <c r="AJ125" i="9"/>
  <c r="AI125" i="9"/>
  <c r="AL125" i="9" s="1"/>
  <c r="AG125" i="9"/>
  <c r="AF125" i="9"/>
  <c r="AE125" i="9"/>
  <c r="U125" i="9"/>
  <c r="T125" i="9"/>
  <c r="S125" i="9"/>
  <c r="Q125" i="9"/>
  <c r="P125" i="9"/>
  <c r="O125" i="9"/>
  <c r="R125" i="9" s="1"/>
  <c r="M125" i="9"/>
  <c r="L125" i="9"/>
  <c r="K125" i="9"/>
  <c r="J125" i="9"/>
  <c r="I125" i="9"/>
  <c r="H125" i="9"/>
  <c r="G125" i="9"/>
  <c r="E125" i="9"/>
  <c r="D125" i="9"/>
  <c r="C125" i="9"/>
  <c r="BY124" i="9"/>
  <c r="BX124" i="9"/>
  <c r="BW124" i="9"/>
  <c r="BU124" i="9"/>
  <c r="BT124" i="9"/>
  <c r="BS124" i="9"/>
  <c r="BQ124" i="9"/>
  <c r="BP124" i="9"/>
  <c r="BO124" i="9"/>
  <c r="BR124" i="9" s="1"/>
  <c r="BM124" i="9"/>
  <c r="BL124" i="9"/>
  <c r="BK124" i="9"/>
  <c r="BI124" i="9"/>
  <c r="BH124" i="9"/>
  <c r="CB124" i="9" s="1"/>
  <c r="BG124" i="9"/>
  <c r="CA124" i="9" s="1"/>
  <c r="BA124" i="9"/>
  <c r="AZ124" i="9"/>
  <c r="AY124" i="9"/>
  <c r="AX124" i="9"/>
  <c r="AT124" i="9"/>
  <c r="AP124" i="9"/>
  <c r="AL124" i="9"/>
  <c r="AH124" i="9"/>
  <c r="Y124" i="9"/>
  <c r="X124" i="9"/>
  <c r="W124" i="9"/>
  <c r="V124" i="9"/>
  <c r="R124" i="9"/>
  <c r="N124" i="9"/>
  <c r="J124" i="9"/>
  <c r="F124" i="9"/>
  <c r="BZ123" i="9"/>
  <c r="BY123" i="9"/>
  <c r="BX123" i="9"/>
  <c r="BW123" i="9"/>
  <c r="BU123" i="9"/>
  <c r="BV123" i="9" s="1"/>
  <c r="BT123" i="9"/>
  <c r="BS123" i="9"/>
  <c r="BQ123" i="9"/>
  <c r="BR123" i="9" s="1"/>
  <c r="BP123" i="9"/>
  <c r="BP125" i="9" s="1"/>
  <c r="BO123" i="9"/>
  <c r="BM123" i="9"/>
  <c r="BL123" i="9"/>
  <c r="BK123" i="9"/>
  <c r="BI123" i="9"/>
  <c r="BH123" i="9"/>
  <c r="BG123" i="9"/>
  <c r="BA123" i="9"/>
  <c r="BB123" i="9" s="1"/>
  <c r="AZ123" i="9"/>
  <c r="AY123" i="9"/>
  <c r="AX123" i="9"/>
  <c r="AT123" i="9"/>
  <c r="AP123" i="9"/>
  <c r="AL123" i="9"/>
  <c r="AH123" i="9"/>
  <c r="Y123" i="9"/>
  <c r="X123" i="9"/>
  <c r="W123" i="9"/>
  <c r="V123" i="9"/>
  <c r="R123" i="9"/>
  <c r="N123" i="9"/>
  <c r="J123" i="9"/>
  <c r="F123" i="9"/>
  <c r="BY122" i="9"/>
  <c r="BX122" i="9"/>
  <c r="BW122" i="9"/>
  <c r="BU122" i="9"/>
  <c r="BT122" i="9"/>
  <c r="BT125" i="9" s="1"/>
  <c r="BS122" i="9"/>
  <c r="BR122" i="9"/>
  <c r="BQ122" i="9"/>
  <c r="BP122" i="9"/>
  <c r="BO122" i="9"/>
  <c r="BM122" i="9"/>
  <c r="BL122" i="9"/>
  <c r="BK122" i="9"/>
  <c r="BI122" i="9"/>
  <c r="BH122" i="9"/>
  <c r="BG122" i="9"/>
  <c r="BA122" i="9"/>
  <c r="AZ122" i="9"/>
  <c r="AZ125" i="9" s="1"/>
  <c r="AY122" i="9"/>
  <c r="AX122" i="9"/>
  <c r="AT122" i="9"/>
  <c r="AP122" i="9"/>
  <c r="AL122" i="9"/>
  <c r="AH122" i="9"/>
  <c r="Y122" i="9"/>
  <c r="X122" i="9"/>
  <c r="X125" i="9" s="1"/>
  <c r="W122" i="9"/>
  <c r="V122" i="9"/>
  <c r="R122" i="9"/>
  <c r="N122" i="9"/>
  <c r="J122" i="9"/>
  <c r="F122" i="9"/>
  <c r="AW121" i="9"/>
  <c r="AV121" i="9"/>
  <c r="AU121" i="9"/>
  <c r="AS121" i="9"/>
  <c r="AS126" i="9" s="1"/>
  <c r="AR121" i="9"/>
  <c r="AQ121" i="9"/>
  <c r="AO121" i="9"/>
  <c r="AN121" i="9"/>
  <c r="AM121" i="9"/>
  <c r="AK121" i="9"/>
  <c r="AL121" i="9" s="1"/>
  <c r="AJ121" i="9"/>
  <c r="AI121" i="9"/>
  <c r="AG121" i="9"/>
  <c r="AF121" i="9"/>
  <c r="AE121" i="9"/>
  <c r="U121" i="9"/>
  <c r="T121" i="9"/>
  <c r="S121" i="9"/>
  <c r="Q121" i="9"/>
  <c r="P121" i="9"/>
  <c r="O121" i="9"/>
  <c r="R121" i="9" s="1"/>
  <c r="M121" i="9"/>
  <c r="L121" i="9"/>
  <c r="K121" i="9"/>
  <c r="I121" i="9"/>
  <c r="J121" i="9" s="1"/>
  <c r="H121" i="9"/>
  <c r="G121" i="9"/>
  <c r="E121" i="9"/>
  <c r="D121" i="9"/>
  <c r="D126" i="9" s="1"/>
  <c r="C121" i="9"/>
  <c r="BY120" i="9"/>
  <c r="BX120" i="9"/>
  <c r="BW120" i="9"/>
  <c r="BU120" i="9"/>
  <c r="BT120" i="9"/>
  <c r="BS120" i="9"/>
  <c r="BQ120" i="9"/>
  <c r="BR120" i="9" s="1"/>
  <c r="BP120" i="9"/>
  <c r="BO120" i="9"/>
  <c r="BM120" i="9"/>
  <c r="BN120" i="9" s="1"/>
  <c r="BL120" i="9"/>
  <c r="BK120" i="9"/>
  <c r="BI120" i="9"/>
  <c r="BH120" i="9"/>
  <c r="BG120" i="9"/>
  <c r="BA120" i="9"/>
  <c r="AZ120" i="9"/>
  <c r="AY120" i="9"/>
  <c r="BB120" i="9" s="1"/>
  <c r="AX120" i="9"/>
  <c r="AT120" i="9"/>
  <c r="AP120" i="9"/>
  <c r="AL120" i="9"/>
  <c r="AH120" i="9"/>
  <c r="Y120" i="9"/>
  <c r="Z120" i="9" s="1"/>
  <c r="X120" i="9"/>
  <c r="W120" i="9"/>
  <c r="V120" i="9"/>
  <c r="R120" i="9"/>
  <c r="N120" i="9"/>
  <c r="J120" i="9"/>
  <c r="F120" i="9"/>
  <c r="BZ119" i="9"/>
  <c r="BY119" i="9"/>
  <c r="BX119" i="9"/>
  <c r="BW119" i="9"/>
  <c r="BU119" i="9"/>
  <c r="BT119" i="9"/>
  <c r="BS119" i="9"/>
  <c r="BR119" i="9"/>
  <c r="BQ119" i="9"/>
  <c r="BP119" i="9"/>
  <c r="BO119" i="9"/>
  <c r="BM119" i="9"/>
  <c r="BL119" i="9"/>
  <c r="BK119" i="9"/>
  <c r="BI119" i="9"/>
  <c r="BJ119" i="9" s="1"/>
  <c r="BH119" i="9"/>
  <c r="CB119" i="9" s="1"/>
  <c r="BG119" i="9"/>
  <c r="BA119" i="9"/>
  <c r="AZ119" i="9"/>
  <c r="AY119" i="9"/>
  <c r="AX119" i="9"/>
  <c r="AT119" i="9"/>
  <c r="AP119" i="9"/>
  <c r="AL119" i="9"/>
  <c r="AH119" i="9"/>
  <c r="Y119" i="9"/>
  <c r="X119" i="9"/>
  <c r="W119" i="9"/>
  <c r="Z119" i="9" s="1"/>
  <c r="V119" i="9"/>
  <c r="R119" i="9"/>
  <c r="N119" i="9"/>
  <c r="J119" i="9"/>
  <c r="F119" i="9"/>
  <c r="BY118" i="9"/>
  <c r="BY121" i="9" s="1"/>
  <c r="BX118" i="9"/>
  <c r="BW118" i="9"/>
  <c r="BU118" i="9"/>
  <c r="BV118" i="9" s="1"/>
  <c r="BT118" i="9"/>
  <c r="BS118" i="9"/>
  <c r="BQ118" i="9"/>
  <c r="BP118" i="9"/>
  <c r="BO118" i="9"/>
  <c r="BM118" i="9"/>
  <c r="BL118" i="9"/>
  <c r="BK118" i="9"/>
  <c r="BJ118" i="9"/>
  <c r="BI118" i="9"/>
  <c r="BH118" i="9"/>
  <c r="BG118" i="9"/>
  <c r="BA118" i="9"/>
  <c r="BB118" i="9" s="1"/>
  <c r="AZ118" i="9"/>
  <c r="AZ121" i="9" s="1"/>
  <c r="AY118" i="9"/>
  <c r="AX118" i="9"/>
  <c r="AT118" i="9"/>
  <c r="AP118" i="9"/>
  <c r="AL118" i="9"/>
  <c r="AH118" i="9"/>
  <c r="Y118" i="9"/>
  <c r="Y121" i="9" s="1"/>
  <c r="X118" i="9"/>
  <c r="W118" i="9"/>
  <c r="W121" i="9" s="1"/>
  <c r="V118" i="9"/>
  <c r="R118" i="9"/>
  <c r="N118" i="9"/>
  <c r="J118" i="9"/>
  <c r="F118" i="9"/>
  <c r="BY117" i="9"/>
  <c r="BK117" i="9"/>
  <c r="AW117" i="9"/>
  <c r="AV117" i="9"/>
  <c r="AU117" i="9"/>
  <c r="AX117" i="9" s="1"/>
  <c r="AS117" i="9"/>
  <c r="AR117" i="9"/>
  <c r="AQ117" i="9"/>
  <c r="AT117" i="9" s="1"/>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F117" i="9" s="1"/>
  <c r="D117" i="9"/>
  <c r="C117" i="9"/>
  <c r="BY116" i="9"/>
  <c r="BX116" i="9"/>
  <c r="BW116" i="9"/>
  <c r="BZ116" i="9" s="1"/>
  <c r="BV116" i="9"/>
  <c r="BU116" i="9"/>
  <c r="BT116" i="9"/>
  <c r="BS116" i="9"/>
  <c r="BQ116" i="9"/>
  <c r="BP116" i="9"/>
  <c r="BO116" i="9"/>
  <c r="BR116" i="9" s="1"/>
  <c r="BN116" i="9"/>
  <c r="BM116" i="9"/>
  <c r="BL116" i="9"/>
  <c r="BK116" i="9"/>
  <c r="BI116" i="9"/>
  <c r="CC116" i="9" s="1"/>
  <c r="BH116" i="9"/>
  <c r="BG116" i="9"/>
  <c r="BJ116" i="9" s="1"/>
  <c r="BB116" i="9"/>
  <c r="BA116" i="9"/>
  <c r="AZ116" i="9"/>
  <c r="AY116" i="9"/>
  <c r="AX116" i="9"/>
  <c r="AT116" i="9"/>
  <c r="AP116" i="9"/>
  <c r="AL116" i="9"/>
  <c r="AH116" i="9"/>
  <c r="Y116" i="9"/>
  <c r="X116" i="9"/>
  <c r="W116" i="9"/>
  <c r="V116" i="9"/>
  <c r="R116" i="9"/>
  <c r="N116" i="9"/>
  <c r="J116" i="9"/>
  <c r="F116" i="9"/>
  <c r="BY115" i="9"/>
  <c r="BZ115" i="9" s="1"/>
  <c r="BX115" i="9"/>
  <c r="BW115" i="9"/>
  <c r="BU115" i="9"/>
  <c r="BT115" i="9"/>
  <c r="BT117" i="9" s="1"/>
  <c r="BS115" i="9"/>
  <c r="BV115" i="9" s="1"/>
  <c r="BQ115" i="9"/>
  <c r="BR115" i="9" s="1"/>
  <c r="BP115" i="9"/>
  <c r="BO115" i="9"/>
  <c r="BM115" i="9"/>
  <c r="BL115" i="9"/>
  <c r="BL117" i="9" s="1"/>
  <c r="BK115" i="9"/>
  <c r="BI115" i="9"/>
  <c r="BJ115" i="9" s="1"/>
  <c r="BH115" i="9"/>
  <c r="CB115" i="9" s="1"/>
  <c r="BG115" i="9"/>
  <c r="BA115" i="9"/>
  <c r="AZ115" i="9"/>
  <c r="AY115" i="9"/>
  <c r="AX115" i="9"/>
  <c r="AT115" i="9"/>
  <c r="AP115" i="9"/>
  <c r="AL115" i="9"/>
  <c r="AH115" i="9"/>
  <c r="Y115" i="9"/>
  <c r="X115" i="9"/>
  <c r="W115" i="9"/>
  <c r="V115" i="9"/>
  <c r="R115" i="9"/>
  <c r="N115" i="9"/>
  <c r="J115" i="9"/>
  <c r="F115" i="9"/>
  <c r="BY114" i="9"/>
  <c r="BX114" i="9"/>
  <c r="BW114" i="9"/>
  <c r="BV114" i="9"/>
  <c r="BU114" i="9"/>
  <c r="BT114" i="9"/>
  <c r="BS114" i="9"/>
  <c r="BS117" i="9" s="1"/>
  <c r="BQ114" i="9"/>
  <c r="BP114" i="9"/>
  <c r="BO114" i="9"/>
  <c r="BN114" i="9"/>
  <c r="BM114" i="9"/>
  <c r="BL114" i="9"/>
  <c r="BK114" i="9"/>
  <c r="BI114" i="9"/>
  <c r="CC114" i="9" s="1"/>
  <c r="BH114" i="9"/>
  <c r="BG114" i="9"/>
  <c r="BB114" i="9"/>
  <c r="BA114" i="9"/>
  <c r="BA117" i="9" s="1"/>
  <c r="AZ114" i="9"/>
  <c r="AY114" i="9"/>
  <c r="AX114" i="9"/>
  <c r="AT114" i="9"/>
  <c r="AP114" i="9"/>
  <c r="AL114" i="9"/>
  <c r="AH114" i="9"/>
  <c r="Y114" i="9"/>
  <c r="Y117" i="9" s="1"/>
  <c r="X114" i="9"/>
  <c r="W114" i="9"/>
  <c r="V114" i="9"/>
  <c r="R114" i="9"/>
  <c r="N114" i="9"/>
  <c r="J114" i="9"/>
  <c r="F114" i="9"/>
  <c r="BX113" i="9"/>
  <c r="AW113" i="9"/>
  <c r="AV113" i="9"/>
  <c r="AU113" i="9"/>
  <c r="AX113" i="9" s="1"/>
  <c r="AS113" i="9"/>
  <c r="AT113" i="9" s="1"/>
  <c r="AR113" i="9"/>
  <c r="AQ113" i="9"/>
  <c r="AO113" i="9"/>
  <c r="AN113" i="9"/>
  <c r="AM113" i="9"/>
  <c r="AP113" i="9" s="1"/>
  <c r="AK113" i="9"/>
  <c r="AL113" i="9" s="1"/>
  <c r="AJ113" i="9"/>
  <c r="AI113" i="9"/>
  <c r="AG113" i="9"/>
  <c r="AF113" i="9"/>
  <c r="AE113" i="9"/>
  <c r="AH113" i="9" s="1"/>
  <c r="X113" i="9"/>
  <c r="U113" i="9"/>
  <c r="U126" i="9" s="1"/>
  <c r="T113" i="9"/>
  <c r="S113" i="9"/>
  <c r="Q113" i="9"/>
  <c r="R113" i="9" s="1"/>
  <c r="P113" i="9"/>
  <c r="O113" i="9"/>
  <c r="M113" i="9"/>
  <c r="N113" i="9" s="1"/>
  <c r="L113" i="9"/>
  <c r="L126" i="9" s="1"/>
  <c r="K113" i="9"/>
  <c r="I113" i="9"/>
  <c r="J113" i="9" s="1"/>
  <c r="H113" i="9"/>
  <c r="G113" i="9"/>
  <c r="E113" i="9"/>
  <c r="D113" i="9"/>
  <c r="C113" i="9"/>
  <c r="F113" i="9" s="1"/>
  <c r="BY112" i="9"/>
  <c r="BX112" i="9"/>
  <c r="BW112" i="9"/>
  <c r="BZ112" i="9" s="1"/>
  <c r="BU112" i="9"/>
  <c r="BV112" i="9" s="1"/>
  <c r="BT112" i="9"/>
  <c r="BS112" i="9"/>
  <c r="BQ112" i="9"/>
  <c r="BP112" i="9"/>
  <c r="BO112" i="9"/>
  <c r="BM112" i="9"/>
  <c r="BN112" i="9" s="1"/>
  <c r="BL112" i="9"/>
  <c r="BK112" i="9"/>
  <c r="BI112" i="9"/>
  <c r="BH112" i="9"/>
  <c r="CB112" i="9" s="1"/>
  <c r="BG112" i="9"/>
  <c r="BJ112" i="9" s="1"/>
  <c r="BA112" i="9"/>
  <c r="AZ112" i="9"/>
  <c r="AY112" i="9"/>
  <c r="AX112" i="9"/>
  <c r="AT112" i="9"/>
  <c r="AP112" i="9"/>
  <c r="AL112" i="9"/>
  <c r="AH112" i="9"/>
  <c r="Y112" i="9"/>
  <c r="X112" i="9"/>
  <c r="W112" i="9"/>
  <c r="V112" i="9"/>
  <c r="R112" i="9"/>
  <c r="N112" i="9"/>
  <c r="J112" i="9"/>
  <c r="F112" i="9"/>
  <c r="BY111" i="9"/>
  <c r="BX111" i="9"/>
  <c r="BW111" i="9"/>
  <c r="BU111" i="9"/>
  <c r="BT111" i="9"/>
  <c r="BS111" i="9"/>
  <c r="BR111" i="9"/>
  <c r="BQ111" i="9"/>
  <c r="BP111" i="9"/>
  <c r="BO111" i="9"/>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Z110" i="9" s="1"/>
  <c r="BX110" i="9"/>
  <c r="BW110" i="9"/>
  <c r="BU110" i="9"/>
  <c r="BT110" i="9"/>
  <c r="BT113" i="9" s="1"/>
  <c r="BS110" i="9"/>
  <c r="BQ110" i="9"/>
  <c r="BP110" i="9"/>
  <c r="BP113" i="9" s="1"/>
  <c r="BO110" i="9"/>
  <c r="BM110" i="9"/>
  <c r="BL110" i="9"/>
  <c r="BL113" i="9" s="1"/>
  <c r="BK110" i="9"/>
  <c r="BN110" i="9" s="1"/>
  <c r="BI110" i="9"/>
  <c r="BH110" i="9"/>
  <c r="BG110" i="9"/>
  <c r="BA110" i="9"/>
  <c r="BA113" i="9" s="1"/>
  <c r="AZ110" i="9"/>
  <c r="AZ113" i="9" s="1"/>
  <c r="AY110" i="9"/>
  <c r="AX110" i="9"/>
  <c r="AT110" i="9"/>
  <c r="AP110" i="9"/>
  <c r="AL110" i="9"/>
  <c r="AH110" i="9"/>
  <c r="Z110" i="9"/>
  <c r="Y110" i="9"/>
  <c r="X110" i="9"/>
  <c r="W110" i="9"/>
  <c r="V110" i="9"/>
  <c r="R110" i="9"/>
  <c r="N110" i="9"/>
  <c r="J110" i="9"/>
  <c r="F110" i="9"/>
  <c r="AW104" i="9"/>
  <c r="AV104" i="9"/>
  <c r="AV105" i="9" s="1"/>
  <c r="AU104" i="9"/>
  <c r="AX104" i="9" s="1"/>
  <c r="AS104" i="9"/>
  <c r="AR104" i="9"/>
  <c r="AQ104" i="9"/>
  <c r="AT104" i="9" s="1"/>
  <c r="AO104" i="9"/>
  <c r="AN104" i="9"/>
  <c r="AM104" i="9"/>
  <c r="AM105" i="9" s="1"/>
  <c r="AK104" i="9"/>
  <c r="AJ104" i="9"/>
  <c r="AI104" i="9"/>
  <c r="AL104" i="9" s="1"/>
  <c r="AG104" i="9"/>
  <c r="AF104" i="9"/>
  <c r="AE104" i="9"/>
  <c r="AH104" i="9" s="1"/>
  <c r="U104" i="9"/>
  <c r="T104" i="9"/>
  <c r="S104" i="9"/>
  <c r="V104" i="9" s="1"/>
  <c r="Q104" i="9"/>
  <c r="P104" i="9"/>
  <c r="O104" i="9"/>
  <c r="M104" i="9"/>
  <c r="L104" i="9"/>
  <c r="K104" i="9"/>
  <c r="I104" i="9"/>
  <c r="H104" i="9"/>
  <c r="G104" i="9"/>
  <c r="E104" i="9"/>
  <c r="D104" i="9"/>
  <c r="C104" i="9"/>
  <c r="F104" i="9" s="1"/>
  <c r="BY103" i="9"/>
  <c r="BX103" i="9"/>
  <c r="BW103" i="9"/>
  <c r="BZ103" i="9" s="1"/>
  <c r="BU103" i="9"/>
  <c r="BT103" i="9"/>
  <c r="BS103" i="9"/>
  <c r="BV103" i="9" s="1"/>
  <c r="BQ103" i="9"/>
  <c r="BP103" i="9"/>
  <c r="BO103" i="9"/>
  <c r="BM103" i="9"/>
  <c r="BL103" i="9"/>
  <c r="BK103" i="9"/>
  <c r="BN103" i="9" s="1"/>
  <c r="BI103" i="9"/>
  <c r="CC103" i="9" s="1"/>
  <c r="BH103" i="9"/>
  <c r="BG103" i="9"/>
  <c r="BA103" i="9"/>
  <c r="BB103" i="9" s="1"/>
  <c r="AZ103" i="9"/>
  <c r="AY103" i="9"/>
  <c r="AX103" i="9"/>
  <c r="AT103" i="9"/>
  <c r="AP103" i="9"/>
  <c r="AL103" i="9"/>
  <c r="AH103" i="9"/>
  <c r="Y103" i="9"/>
  <c r="X103" i="9"/>
  <c r="W103" i="9"/>
  <c r="V103" i="9"/>
  <c r="R103" i="9"/>
  <c r="N103" i="9"/>
  <c r="J103" i="9"/>
  <c r="F103" i="9"/>
  <c r="BY102" i="9"/>
  <c r="BX102" i="9"/>
  <c r="BW102" i="9"/>
  <c r="BZ102" i="9" s="1"/>
  <c r="BU102" i="9"/>
  <c r="BU104" i="9" s="1"/>
  <c r="BT102" i="9"/>
  <c r="BS102" i="9"/>
  <c r="BQ102" i="9"/>
  <c r="BP102" i="9"/>
  <c r="BO102" i="9"/>
  <c r="BM102" i="9"/>
  <c r="BL102" i="9"/>
  <c r="BK102" i="9"/>
  <c r="BI102" i="9"/>
  <c r="BH102" i="9"/>
  <c r="BG102" i="9"/>
  <c r="BJ102" i="9" s="1"/>
  <c r="BA102" i="9"/>
  <c r="AZ102" i="9"/>
  <c r="AY102" i="9"/>
  <c r="AX102" i="9"/>
  <c r="AT102" i="9"/>
  <c r="AP102" i="9"/>
  <c r="AL102" i="9"/>
  <c r="AH102" i="9"/>
  <c r="Y102" i="9"/>
  <c r="X102" i="9"/>
  <c r="W102" i="9"/>
  <c r="V102" i="9"/>
  <c r="R102" i="9"/>
  <c r="N102" i="9"/>
  <c r="J102" i="9"/>
  <c r="F102" i="9"/>
  <c r="BY101" i="9"/>
  <c r="BX101" i="9"/>
  <c r="BW101" i="9"/>
  <c r="BZ101" i="9" s="1"/>
  <c r="BU101" i="9"/>
  <c r="BT101" i="9"/>
  <c r="BS101" i="9"/>
  <c r="BQ101" i="9"/>
  <c r="BP101" i="9"/>
  <c r="BO101" i="9"/>
  <c r="BR101" i="9" s="1"/>
  <c r="BM101" i="9"/>
  <c r="BL101" i="9"/>
  <c r="BK101" i="9"/>
  <c r="BI101" i="9"/>
  <c r="BH101" i="9"/>
  <c r="BG101" i="9"/>
  <c r="BJ101" i="9" s="1"/>
  <c r="BA101" i="9"/>
  <c r="AZ101" i="9"/>
  <c r="AZ104" i="9" s="1"/>
  <c r="AY101" i="9"/>
  <c r="AX101" i="9"/>
  <c r="AT101" i="9"/>
  <c r="AP101" i="9"/>
  <c r="AL101" i="9"/>
  <c r="AH101" i="9"/>
  <c r="Y101" i="9"/>
  <c r="X101" i="9"/>
  <c r="X104" i="9" s="1"/>
  <c r="W101" i="9"/>
  <c r="V101" i="9"/>
  <c r="R101" i="9"/>
  <c r="N101" i="9"/>
  <c r="J101" i="9"/>
  <c r="F101" i="9"/>
  <c r="AW100" i="9"/>
  <c r="AV100" i="9"/>
  <c r="AU100" i="9"/>
  <c r="AT100" i="9"/>
  <c r="AS100" i="9"/>
  <c r="AR100" i="9"/>
  <c r="AQ100" i="9"/>
  <c r="AO100" i="9"/>
  <c r="AN100" i="9"/>
  <c r="AM100" i="9"/>
  <c r="AK100" i="9"/>
  <c r="AJ100" i="9"/>
  <c r="AI100" i="9"/>
  <c r="AG100" i="9"/>
  <c r="AF100" i="9"/>
  <c r="AE100" i="9"/>
  <c r="U100" i="9"/>
  <c r="T100" i="9"/>
  <c r="S100" i="9"/>
  <c r="Q100" i="9"/>
  <c r="P100" i="9"/>
  <c r="O100" i="9"/>
  <c r="R100" i="9" s="1"/>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BA100" i="9" s="1"/>
  <c r="AZ98" i="9"/>
  <c r="AY98" i="9"/>
  <c r="AX98" i="9"/>
  <c r="AT98" i="9"/>
  <c r="AP98" i="9"/>
  <c r="AL98" i="9"/>
  <c r="AH98" i="9"/>
  <c r="Y98" i="9"/>
  <c r="Y100" i="9" s="1"/>
  <c r="X98" i="9"/>
  <c r="W98" i="9"/>
  <c r="V98" i="9"/>
  <c r="R98" i="9"/>
  <c r="N98" i="9"/>
  <c r="J98" i="9"/>
  <c r="F98" i="9"/>
  <c r="BY97" i="9"/>
  <c r="BX97" i="9"/>
  <c r="BW97" i="9"/>
  <c r="BU97" i="9"/>
  <c r="BT97" i="9"/>
  <c r="BS97" i="9"/>
  <c r="BQ97" i="9"/>
  <c r="BQ100" i="9" s="1"/>
  <c r="BP97" i="9"/>
  <c r="BP100" i="9" s="1"/>
  <c r="BO97" i="9"/>
  <c r="BM97" i="9"/>
  <c r="CC97" i="9" s="1"/>
  <c r="BL97" i="9"/>
  <c r="BK97" i="9"/>
  <c r="BI97" i="9"/>
  <c r="BH97" i="9"/>
  <c r="BG97" i="9"/>
  <c r="BG100" i="9" s="1"/>
  <c r="BA97" i="9"/>
  <c r="AZ97" i="9"/>
  <c r="AY97" i="9"/>
  <c r="AY100" i="9" s="1"/>
  <c r="AX97" i="9"/>
  <c r="AT97" i="9"/>
  <c r="AP97" i="9"/>
  <c r="AL97" i="9"/>
  <c r="AH97" i="9"/>
  <c r="Y97" i="9"/>
  <c r="X97" i="9"/>
  <c r="W97" i="9"/>
  <c r="Z97" i="9" s="1"/>
  <c r="V97" i="9"/>
  <c r="R97" i="9"/>
  <c r="N97" i="9"/>
  <c r="J97" i="9"/>
  <c r="F97" i="9"/>
  <c r="BO96" i="9"/>
  <c r="AW96" i="9"/>
  <c r="AV96" i="9"/>
  <c r="AU96" i="9"/>
  <c r="AS96" i="9"/>
  <c r="AR96" i="9"/>
  <c r="AQ96" i="9"/>
  <c r="AO96" i="9"/>
  <c r="AN96" i="9"/>
  <c r="AM96" i="9"/>
  <c r="AK96" i="9"/>
  <c r="AJ96" i="9"/>
  <c r="AI96" i="9"/>
  <c r="AL96" i="9" s="1"/>
  <c r="AG96" i="9"/>
  <c r="AF96" i="9"/>
  <c r="AE96" i="9"/>
  <c r="U96" i="9"/>
  <c r="T96" i="9"/>
  <c r="S96" i="9"/>
  <c r="Q96" i="9"/>
  <c r="P96" i="9"/>
  <c r="O96" i="9"/>
  <c r="M96" i="9"/>
  <c r="L96" i="9"/>
  <c r="K96" i="9"/>
  <c r="N96" i="9" s="1"/>
  <c r="I96" i="9"/>
  <c r="H96" i="9"/>
  <c r="G96" i="9"/>
  <c r="J96" i="9" s="1"/>
  <c r="E96" i="9"/>
  <c r="D96" i="9"/>
  <c r="C96" i="9"/>
  <c r="BY95" i="9"/>
  <c r="BX95" i="9"/>
  <c r="BW95" i="9"/>
  <c r="BU95" i="9"/>
  <c r="BT95" i="9"/>
  <c r="BS95" i="9"/>
  <c r="BQ95" i="9"/>
  <c r="BP95" i="9"/>
  <c r="BO95" i="9"/>
  <c r="BM95" i="9"/>
  <c r="BL95" i="9"/>
  <c r="BK95" i="9"/>
  <c r="BI95" i="9"/>
  <c r="BH95" i="9"/>
  <c r="BG95" i="9"/>
  <c r="BA95" i="9"/>
  <c r="AZ95" i="9"/>
  <c r="AZ96" i="9" s="1"/>
  <c r="AY95" i="9"/>
  <c r="BB95" i="9" s="1"/>
  <c r="AX95" i="9"/>
  <c r="AT95" i="9"/>
  <c r="AP95" i="9"/>
  <c r="AL95" i="9"/>
  <c r="AH95" i="9"/>
  <c r="Y95" i="9"/>
  <c r="X95" i="9"/>
  <c r="W95" i="9"/>
  <c r="V95" i="9"/>
  <c r="R95" i="9"/>
  <c r="N95" i="9"/>
  <c r="J95" i="9"/>
  <c r="F95" i="9"/>
  <c r="BY94" i="9"/>
  <c r="BX94" i="9"/>
  <c r="BW94" i="9"/>
  <c r="BU94" i="9"/>
  <c r="BT94" i="9"/>
  <c r="BS94" i="9"/>
  <c r="BQ94" i="9"/>
  <c r="BR94" i="9" s="1"/>
  <c r="BP94" i="9"/>
  <c r="BO94" i="9"/>
  <c r="BM94" i="9"/>
  <c r="BL94" i="9"/>
  <c r="BK94" i="9"/>
  <c r="BI94" i="9"/>
  <c r="BH94" i="9"/>
  <c r="CB94" i="9" s="1"/>
  <c r="BG94" i="9"/>
  <c r="BA94" i="9"/>
  <c r="AZ94" i="9"/>
  <c r="AY94" i="9"/>
  <c r="AX94" i="9"/>
  <c r="AT94" i="9"/>
  <c r="AP94" i="9"/>
  <c r="AL94" i="9"/>
  <c r="AH94" i="9"/>
  <c r="Y94" i="9"/>
  <c r="X94" i="9"/>
  <c r="W94" i="9"/>
  <c r="Z94" i="9" s="1"/>
  <c r="V94" i="9"/>
  <c r="R94" i="9"/>
  <c r="N94" i="9"/>
  <c r="J94" i="9"/>
  <c r="F94" i="9"/>
  <c r="BY93" i="9"/>
  <c r="BY96" i="9" s="1"/>
  <c r="BX93" i="9"/>
  <c r="BW93" i="9"/>
  <c r="BZ93" i="9" s="1"/>
  <c r="BU93" i="9"/>
  <c r="BT93" i="9"/>
  <c r="BS93" i="9"/>
  <c r="BQ93" i="9"/>
  <c r="BR93" i="9" s="1"/>
  <c r="BP93" i="9"/>
  <c r="BP96" i="9" s="1"/>
  <c r="BO93" i="9"/>
  <c r="BM93" i="9"/>
  <c r="BL93" i="9"/>
  <c r="CB93" i="9" s="1"/>
  <c r="BK93" i="9"/>
  <c r="BI93" i="9"/>
  <c r="BH93" i="9"/>
  <c r="BG93" i="9"/>
  <c r="BA93" i="9"/>
  <c r="BA96" i="9" s="1"/>
  <c r="AZ93" i="9"/>
  <c r="AY93" i="9"/>
  <c r="AX93" i="9"/>
  <c r="AT93" i="9"/>
  <c r="AP93" i="9"/>
  <c r="AL93" i="9"/>
  <c r="AH93" i="9"/>
  <c r="Y93" i="9"/>
  <c r="Y96" i="9" s="1"/>
  <c r="X93" i="9"/>
  <c r="W93" i="9"/>
  <c r="V93" i="9"/>
  <c r="R93" i="9"/>
  <c r="N93" i="9"/>
  <c r="J93" i="9"/>
  <c r="F93" i="9"/>
  <c r="AW92" i="9"/>
  <c r="AV92" i="9"/>
  <c r="AU92" i="9"/>
  <c r="AT92" i="9"/>
  <c r="AS92" i="9"/>
  <c r="AR92" i="9"/>
  <c r="AQ92" i="9"/>
  <c r="AO92" i="9"/>
  <c r="AN92" i="9"/>
  <c r="AM92" i="9"/>
  <c r="AK92" i="9"/>
  <c r="AJ92" i="9"/>
  <c r="AI92" i="9"/>
  <c r="AL92" i="9" s="1"/>
  <c r="AG92" i="9"/>
  <c r="AF92" i="9"/>
  <c r="AE92" i="9"/>
  <c r="AH92" i="9" s="1"/>
  <c r="U92" i="9"/>
  <c r="T92" i="9"/>
  <c r="S92" i="9"/>
  <c r="V92" i="9" s="1"/>
  <c r="Q92" i="9"/>
  <c r="P92" i="9"/>
  <c r="O92" i="9"/>
  <c r="M92" i="9"/>
  <c r="L92" i="9"/>
  <c r="K92" i="9"/>
  <c r="J92" i="9"/>
  <c r="I92" i="9"/>
  <c r="H92" i="9"/>
  <c r="G92" i="9"/>
  <c r="E92" i="9"/>
  <c r="D92" i="9"/>
  <c r="C92" i="9"/>
  <c r="BY91" i="9"/>
  <c r="BX91" i="9"/>
  <c r="BW91" i="9"/>
  <c r="BZ91" i="9" s="1"/>
  <c r="BU91" i="9"/>
  <c r="BT91" i="9"/>
  <c r="BS91" i="9"/>
  <c r="BQ91" i="9"/>
  <c r="BP91" i="9"/>
  <c r="BO91" i="9"/>
  <c r="BM91" i="9"/>
  <c r="BN91" i="9" s="1"/>
  <c r="BL91" i="9"/>
  <c r="BK91" i="9"/>
  <c r="BI91" i="9"/>
  <c r="BH91" i="9"/>
  <c r="BG91" i="9"/>
  <c r="BA91" i="9"/>
  <c r="AZ91" i="9"/>
  <c r="AY91" i="9"/>
  <c r="AX91" i="9"/>
  <c r="AT91" i="9"/>
  <c r="AP91" i="9"/>
  <c r="AL91" i="9"/>
  <c r="AH91" i="9"/>
  <c r="Y91" i="9"/>
  <c r="X91" i="9"/>
  <c r="W91" i="9"/>
  <c r="Z91" i="9" s="1"/>
  <c r="V91" i="9"/>
  <c r="R91" i="9"/>
  <c r="N91" i="9"/>
  <c r="J91" i="9"/>
  <c r="F91" i="9"/>
  <c r="BY90" i="9"/>
  <c r="BX90" i="9"/>
  <c r="BW90" i="9"/>
  <c r="BU90" i="9"/>
  <c r="BT90" i="9"/>
  <c r="BS90" i="9"/>
  <c r="BQ90" i="9"/>
  <c r="BP90" i="9"/>
  <c r="BO90" i="9"/>
  <c r="BM90" i="9"/>
  <c r="BN90" i="9" s="1"/>
  <c r="BL90" i="9"/>
  <c r="BK90" i="9"/>
  <c r="BI90" i="9"/>
  <c r="BH90" i="9"/>
  <c r="BG90" i="9"/>
  <c r="BG92" i="9" s="1"/>
  <c r="BA90" i="9"/>
  <c r="AZ90" i="9"/>
  <c r="AY90" i="9"/>
  <c r="AX90" i="9"/>
  <c r="AT90" i="9"/>
  <c r="AP90" i="9"/>
  <c r="AL90" i="9"/>
  <c r="AH90" i="9"/>
  <c r="Y90" i="9"/>
  <c r="X90" i="9"/>
  <c r="W90" i="9"/>
  <c r="Z90" i="9" s="1"/>
  <c r="V90" i="9"/>
  <c r="R90" i="9"/>
  <c r="N90" i="9"/>
  <c r="J90" i="9"/>
  <c r="F90" i="9"/>
  <c r="BY89" i="9"/>
  <c r="BY92" i="9" s="1"/>
  <c r="BX89" i="9"/>
  <c r="BX92" i="9" s="1"/>
  <c r="BW89" i="9"/>
  <c r="BU89" i="9"/>
  <c r="BT89" i="9"/>
  <c r="BS89" i="9"/>
  <c r="BQ89" i="9"/>
  <c r="BP89" i="9"/>
  <c r="BO89" i="9"/>
  <c r="BO92" i="9" s="1"/>
  <c r="BM89" i="9"/>
  <c r="BM92" i="9" s="1"/>
  <c r="BL89" i="9"/>
  <c r="BK89" i="9"/>
  <c r="BI89" i="9"/>
  <c r="BH89" i="9"/>
  <c r="BG89" i="9"/>
  <c r="BA89" i="9"/>
  <c r="AZ89" i="9"/>
  <c r="AY89" i="9"/>
  <c r="AX89" i="9"/>
  <c r="AT89" i="9"/>
  <c r="AP89" i="9"/>
  <c r="AL89" i="9"/>
  <c r="AH89" i="9"/>
  <c r="Y89" i="9"/>
  <c r="Y92" i="9" s="1"/>
  <c r="X89" i="9"/>
  <c r="X92" i="9" s="1"/>
  <c r="W89" i="9"/>
  <c r="V89" i="9"/>
  <c r="R89" i="9"/>
  <c r="N89" i="9"/>
  <c r="J89" i="9"/>
  <c r="F89" i="9"/>
  <c r="BU83" i="9"/>
  <c r="BT83" i="9"/>
  <c r="AW83" i="9"/>
  <c r="AX83" i="9" s="1"/>
  <c r="AV83" i="9"/>
  <c r="AU83" i="9"/>
  <c r="AS83" i="9"/>
  <c r="AR83" i="9"/>
  <c r="AQ83" i="9"/>
  <c r="AO83" i="9"/>
  <c r="AN83" i="9"/>
  <c r="AM83" i="9"/>
  <c r="AK83" i="9"/>
  <c r="AJ83" i="9"/>
  <c r="AI83" i="9"/>
  <c r="AG83" i="9"/>
  <c r="AH83" i="9" s="1"/>
  <c r="AF83" i="9"/>
  <c r="AE83" i="9"/>
  <c r="U83" i="9"/>
  <c r="T83" i="9"/>
  <c r="S83" i="9"/>
  <c r="Q83" i="9"/>
  <c r="P83" i="9"/>
  <c r="O83" i="9"/>
  <c r="R83" i="9" s="1"/>
  <c r="M83" i="9"/>
  <c r="N83" i="9" s="1"/>
  <c r="L83" i="9"/>
  <c r="K83" i="9"/>
  <c r="I83" i="9"/>
  <c r="H83" i="9"/>
  <c r="H84" i="9" s="1"/>
  <c r="G83" i="9"/>
  <c r="E83" i="9"/>
  <c r="D83" i="9"/>
  <c r="C83" i="9"/>
  <c r="BY82" i="9"/>
  <c r="BX82" i="9"/>
  <c r="BW82" i="9"/>
  <c r="BU82" i="9"/>
  <c r="CC82" i="9" s="1"/>
  <c r="BT82" i="9"/>
  <c r="BS82" i="9"/>
  <c r="BQ82" i="9"/>
  <c r="BR82" i="9" s="1"/>
  <c r="BP82" i="9"/>
  <c r="BO82" i="9"/>
  <c r="BM82" i="9"/>
  <c r="BL82" i="9"/>
  <c r="BK82" i="9"/>
  <c r="BI82" i="9"/>
  <c r="BH82" i="9"/>
  <c r="BG82" i="9"/>
  <c r="BA82" i="9"/>
  <c r="AZ82" i="9"/>
  <c r="AY82" i="9"/>
  <c r="AX82" i="9"/>
  <c r="AT82" i="9"/>
  <c r="AP82" i="9"/>
  <c r="AL82" i="9"/>
  <c r="AH82" i="9"/>
  <c r="Y82" i="9"/>
  <c r="Z82" i="9" s="1"/>
  <c r="X82" i="9"/>
  <c r="W82" i="9"/>
  <c r="V82" i="9"/>
  <c r="R82" i="9"/>
  <c r="N82" i="9"/>
  <c r="J82" i="9"/>
  <c r="F82" i="9"/>
  <c r="BY81" i="9"/>
  <c r="BX81" i="9"/>
  <c r="BW81" i="9"/>
  <c r="BU81" i="9"/>
  <c r="BV81" i="9" s="1"/>
  <c r="BT81" i="9"/>
  <c r="BS81" i="9"/>
  <c r="BQ81" i="9"/>
  <c r="BP81" i="9"/>
  <c r="BO81" i="9"/>
  <c r="BM81" i="9"/>
  <c r="BL81" i="9"/>
  <c r="CB81" i="9" s="1"/>
  <c r="BK81" i="9"/>
  <c r="BI81" i="9"/>
  <c r="BH81" i="9"/>
  <c r="BG81" i="9"/>
  <c r="BA81" i="9"/>
  <c r="AZ81" i="9"/>
  <c r="AY81" i="9"/>
  <c r="AX81" i="9"/>
  <c r="AT81" i="9"/>
  <c r="AP81" i="9"/>
  <c r="AL81" i="9"/>
  <c r="AH81" i="9"/>
  <c r="Y81" i="9"/>
  <c r="X81" i="9"/>
  <c r="W81" i="9"/>
  <c r="Z81" i="9" s="1"/>
  <c r="V81" i="9"/>
  <c r="R81" i="9"/>
  <c r="N81" i="9"/>
  <c r="J81" i="9"/>
  <c r="F81" i="9"/>
  <c r="BY80" i="9"/>
  <c r="BY83" i="9" s="1"/>
  <c r="BX80" i="9"/>
  <c r="BX83" i="9" s="1"/>
  <c r="BW80" i="9"/>
  <c r="BU80" i="9"/>
  <c r="BT80" i="9"/>
  <c r="BS80" i="9"/>
  <c r="BS83" i="9" s="1"/>
  <c r="BQ80" i="9"/>
  <c r="BP80" i="9"/>
  <c r="BO80" i="9"/>
  <c r="BM80" i="9"/>
  <c r="BN80" i="9" s="1"/>
  <c r="BL80" i="9"/>
  <c r="BK80" i="9"/>
  <c r="BI80" i="9"/>
  <c r="BI83" i="9" s="1"/>
  <c r="BH80" i="9"/>
  <c r="BG80" i="9"/>
  <c r="BA80" i="9"/>
  <c r="AZ80" i="9"/>
  <c r="AZ83" i="9" s="1"/>
  <c r="AY80" i="9"/>
  <c r="AX80" i="9"/>
  <c r="AT80" i="9"/>
  <c r="AP80" i="9"/>
  <c r="AL80" i="9"/>
  <c r="AH80" i="9"/>
  <c r="Y80" i="9"/>
  <c r="Y83" i="9" s="1"/>
  <c r="X80" i="9"/>
  <c r="W80" i="9"/>
  <c r="V80" i="9"/>
  <c r="R80" i="9"/>
  <c r="N80" i="9"/>
  <c r="J80" i="9"/>
  <c r="F80" i="9"/>
  <c r="AW79" i="9"/>
  <c r="AX79" i="9" s="1"/>
  <c r="AV79" i="9"/>
  <c r="AU79" i="9"/>
  <c r="AS79" i="9"/>
  <c r="AR79" i="9"/>
  <c r="AQ79" i="9"/>
  <c r="AT79" i="9" s="1"/>
  <c r="AO79" i="9"/>
  <c r="AN79" i="9"/>
  <c r="AM79" i="9"/>
  <c r="AP79" i="9" s="1"/>
  <c r="AK79" i="9"/>
  <c r="AJ79" i="9"/>
  <c r="AI79" i="9"/>
  <c r="AG79" i="9"/>
  <c r="AF79" i="9"/>
  <c r="AE79" i="9"/>
  <c r="U79" i="9"/>
  <c r="T79" i="9"/>
  <c r="S79" i="9"/>
  <c r="Q79" i="9"/>
  <c r="P79" i="9"/>
  <c r="O79" i="9"/>
  <c r="R79" i="9" s="1"/>
  <c r="M79" i="9"/>
  <c r="L79" i="9"/>
  <c r="K79" i="9"/>
  <c r="N79" i="9" s="1"/>
  <c r="I79" i="9"/>
  <c r="H79" i="9"/>
  <c r="G79" i="9"/>
  <c r="J79" i="9" s="1"/>
  <c r="E79" i="9"/>
  <c r="D79" i="9"/>
  <c r="C79" i="9"/>
  <c r="F79" i="9" s="1"/>
  <c r="BY78" i="9"/>
  <c r="BX78" i="9"/>
  <c r="BX79" i="9" s="1"/>
  <c r="BW78" i="9"/>
  <c r="BU78" i="9"/>
  <c r="BT78" i="9"/>
  <c r="BS78" i="9"/>
  <c r="BQ78" i="9"/>
  <c r="BP78" i="9"/>
  <c r="BO78" i="9"/>
  <c r="BR78" i="9" s="1"/>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CB77" i="9" s="1"/>
  <c r="BO77" i="9"/>
  <c r="BM77" i="9"/>
  <c r="BL77" i="9"/>
  <c r="BK77" i="9"/>
  <c r="BN77" i="9" s="1"/>
  <c r="BI77" i="9"/>
  <c r="BH77" i="9"/>
  <c r="BG77" i="9"/>
  <c r="CA77" i="9" s="1"/>
  <c r="BA77" i="9"/>
  <c r="AZ77" i="9"/>
  <c r="AY77" i="9"/>
  <c r="AX77" i="9"/>
  <c r="AT77" i="9"/>
  <c r="AP77" i="9"/>
  <c r="AL77" i="9"/>
  <c r="AH77" i="9"/>
  <c r="Z77" i="9"/>
  <c r="Y77" i="9"/>
  <c r="X77" i="9"/>
  <c r="W77" i="9"/>
  <c r="V77" i="9"/>
  <c r="R77" i="9"/>
  <c r="N77" i="9"/>
  <c r="J77" i="9"/>
  <c r="F77" i="9"/>
  <c r="BY76" i="9"/>
  <c r="BX76" i="9"/>
  <c r="BW76" i="9"/>
  <c r="BU76" i="9"/>
  <c r="BT76" i="9"/>
  <c r="BS76" i="9"/>
  <c r="BV76" i="9" s="1"/>
  <c r="BQ76" i="9"/>
  <c r="BP76" i="9"/>
  <c r="BO76" i="9"/>
  <c r="BN76" i="9"/>
  <c r="BM76" i="9"/>
  <c r="BL76" i="9"/>
  <c r="BK76" i="9"/>
  <c r="BI76" i="9"/>
  <c r="BH76" i="9"/>
  <c r="BG76" i="9"/>
  <c r="BA76" i="9"/>
  <c r="AZ76" i="9"/>
  <c r="AY76" i="9"/>
  <c r="BB76" i="9" s="1"/>
  <c r="AX76" i="9"/>
  <c r="AT76" i="9"/>
  <c r="AP76" i="9"/>
  <c r="AL76" i="9"/>
  <c r="AH76" i="9"/>
  <c r="Z76" i="9"/>
  <c r="Y76" i="9"/>
  <c r="X76" i="9"/>
  <c r="W76" i="9"/>
  <c r="V76" i="9"/>
  <c r="R76" i="9"/>
  <c r="N76" i="9"/>
  <c r="J76" i="9"/>
  <c r="F76" i="9"/>
  <c r="BP75" i="9"/>
  <c r="AW75" i="9"/>
  <c r="AV75" i="9"/>
  <c r="AU75" i="9"/>
  <c r="AS75" i="9"/>
  <c r="AR75" i="9"/>
  <c r="AQ75" i="9"/>
  <c r="AO75" i="9"/>
  <c r="AN75" i="9"/>
  <c r="AM75" i="9"/>
  <c r="AK75" i="9"/>
  <c r="AJ75" i="9"/>
  <c r="AI75" i="9"/>
  <c r="AG75" i="9"/>
  <c r="AF75" i="9"/>
  <c r="AE75" i="9"/>
  <c r="U75" i="9"/>
  <c r="T75" i="9"/>
  <c r="S75" i="9"/>
  <c r="V75" i="9" s="1"/>
  <c r="Q75" i="9"/>
  <c r="P75" i="9"/>
  <c r="O75" i="9"/>
  <c r="R75" i="9" s="1"/>
  <c r="M75" i="9"/>
  <c r="L75" i="9"/>
  <c r="K75" i="9"/>
  <c r="N75" i="9" s="1"/>
  <c r="I75" i="9"/>
  <c r="H75" i="9"/>
  <c r="G75" i="9"/>
  <c r="E75" i="9"/>
  <c r="D75" i="9"/>
  <c r="C75" i="9"/>
  <c r="BY74" i="9"/>
  <c r="BX74" i="9"/>
  <c r="BW74" i="9"/>
  <c r="BU74" i="9"/>
  <c r="BT74" i="9"/>
  <c r="BS74" i="9"/>
  <c r="BV74" i="9" s="1"/>
  <c r="BQ74" i="9"/>
  <c r="BP74" i="9"/>
  <c r="BO74" i="9"/>
  <c r="BM74" i="9"/>
  <c r="BL74" i="9"/>
  <c r="BK74" i="9"/>
  <c r="BI74" i="9"/>
  <c r="BH74" i="9"/>
  <c r="CB74" i="9" s="1"/>
  <c r="BG74" i="9"/>
  <c r="CA74" i="9" s="1"/>
  <c r="BA74" i="9"/>
  <c r="AZ74" i="9"/>
  <c r="AY74" i="9"/>
  <c r="BB74" i="9" s="1"/>
  <c r="AX74" i="9"/>
  <c r="AT74" i="9"/>
  <c r="AP74" i="9"/>
  <c r="AL74" i="9"/>
  <c r="AH74" i="9"/>
  <c r="Y74" i="9"/>
  <c r="X74" i="9"/>
  <c r="W74" i="9"/>
  <c r="V74" i="9"/>
  <c r="R74" i="9"/>
  <c r="N74" i="9"/>
  <c r="J74" i="9"/>
  <c r="F74" i="9"/>
  <c r="BY73" i="9"/>
  <c r="BZ73" i="9" s="1"/>
  <c r="BX73" i="9"/>
  <c r="BW73" i="9"/>
  <c r="BU73" i="9"/>
  <c r="BT73" i="9"/>
  <c r="BS73" i="9"/>
  <c r="BQ73" i="9"/>
  <c r="BP73" i="9"/>
  <c r="BO73" i="9"/>
  <c r="BR73" i="9" s="1"/>
  <c r="BM73" i="9"/>
  <c r="BL73" i="9"/>
  <c r="BK73" i="9"/>
  <c r="BN73" i="9" s="1"/>
  <c r="BI73" i="9"/>
  <c r="BH73" i="9"/>
  <c r="BG73" i="9"/>
  <c r="BG75" i="9" s="1"/>
  <c r="BA73" i="9"/>
  <c r="AZ73" i="9"/>
  <c r="AY73" i="9"/>
  <c r="AX73" i="9"/>
  <c r="AT73" i="9"/>
  <c r="AP73" i="9"/>
  <c r="AL73" i="9"/>
  <c r="AH73" i="9"/>
  <c r="Y73" i="9"/>
  <c r="X73" i="9"/>
  <c r="W73" i="9"/>
  <c r="V73" i="9"/>
  <c r="R73" i="9"/>
  <c r="N73" i="9"/>
  <c r="J73" i="9"/>
  <c r="F73" i="9"/>
  <c r="BY72" i="9"/>
  <c r="BX72" i="9"/>
  <c r="BW72" i="9"/>
  <c r="BU72" i="9"/>
  <c r="BT72" i="9"/>
  <c r="BS72" i="9"/>
  <c r="BQ72" i="9"/>
  <c r="BQ75" i="9" s="1"/>
  <c r="BP72" i="9"/>
  <c r="BO72" i="9"/>
  <c r="BR72" i="9" s="1"/>
  <c r="BM72" i="9"/>
  <c r="BM75" i="9" s="1"/>
  <c r="BL72" i="9"/>
  <c r="BK72" i="9"/>
  <c r="BI72" i="9"/>
  <c r="BJ72" i="9" s="1"/>
  <c r="BH72" i="9"/>
  <c r="BG72" i="9"/>
  <c r="BA72" i="9"/>
  <c r="BA75" i="9" s="1"/>
  <c r="AZ72" i="9"/>
  <c r="AY72" i="9"/>
  <c r="AX72" i="9"/>
  <c r="AT72" i="9"/>
  <c r="AP72" i="9"/>
  <c r="AL72" i="9"/>
  <c r="AH72" i="9"/>
  <c r="Y72" i="9"/>
  <c r="Y75" i="9" s="1"/>
  <c r="X72" i="9"/>
  <c r="W72" i="9"/>
  <c r="V72" i="9"/>
  <c r="R72" i="9"/>
  <c r="N72" i="9"/>
  <c r="J72" i="9"/>
  <c r="F72" i="9"/>
  <c r="BT71" i="9"/>
  <c r="AW71" i="9"/>
  <c r="AV71" i="9"/>
  <c r="AU71" i="9"/>
  <c r="AX71" i="9" s="1"/>
  <c r="AT71" i="9"/>
  <c r="AS71" i="9"/>
  <c r="AR71" i="9"/>
  <c r="AQ71" i="9"/>
  <c r="AO71" i="9"/>
  <c r="AN71" i="9"/>
  <c r="AM71" i="9"/>
  <c r="AK71" i="9"/>
  <c r="AL71" i="9" s="1"/>
  <c r="AJ71" i="9"/>
  <c r="AJ84" i="9" s="1"/>
  <c r="AI71" i="9"/>
  <c r="AG71" i="9"/>
  <c r="AF71" i="9"/>
  <c r="AE71" i="9"/>
  <c r="U71" i="9"/>
  <c r="T71" i="9"/>
  <c r="S71" i="9"/>
  <c r="V71" i="9" s="1"/>
  <c r="Q71" i="9"/>
  <c r="P71" i="9"/>
  <c r="O71" i="9"/>
  <c r="R71" i="9" s="1"/>
  <c r="M71" i="9"/>
  <c r="L71" i="9"/>
  <c r="K71" i="9"/>
  <c r="N71" i="9" s="1"/>
  <c r="J71" i="9"/>
  <c r="I71" i="9"/>
  <c r="H71" i="9"/>
  <c r="G71" i="9"/>
  <c r="E71" i="9"/>
  <c r="D71" i="9"/>
  <c r="C71" i="9"/>
  <c r="BY70" i="9"/>
  <c r="BY71" i="9" s="1"/>
  <c r="BX70" i="9"/>
  <c r="BW70" i="9"/>
  <c r="BU70" i="9"/>
  <c r="BV70" i="9" s="1"/>
  <c r="BT70" i="9"/>
  <c r="BS70" i="9"/>
  <c r="BQ70" i="9"/>
  <c r="BP70" i="9"/>
  <c r="BO70" i="9"/>
  <c r="BR70" i="9" s="1"/>
  <c r="BM70" i="9"/>
  <c r="BL70" i="9"/>
  <c r="BK70" i="9"/>
  <c r="BN70" i="9" s="1"/>
  <c r="BI70" i="9"/>
  <c r="BH70" i="9"/>
  <c r="BG70" i="9"/>
  <c r="BB70" i="9"/>
  <c r="BA70" i="9"/>
  <c r="AZ70" i="9"/>
  <c r="AY70" i="9"/>
  <c r="AX70" i="9"/>
  <c r="AT70" i="9"/>
  <c r="AP70" i="9"/>
  <c r="AL70" i="9"/>
  <c r="AH70" i="9"/>
  <c r="Y70" i="9"/>
  <c r="X70" i="9"/>
  <c r="W70" i="9"/>
  <c r="Z70" i="9" s="1"/>
  <c r="V70" i="9"/>
  <c r="R70" i="9"/>
  <c r="N70" i="9"/>
  <c r="J70" i="9"/>
  <c r="F70" i="9"/>
  <c r="BY69" i="9"/>
  <c r="BX69" i="9"/>
  <c r="BW69" i="9"/>
  <c r="BU69" i="9"/>
  <c r="BT69" i="9"/>
  <c r="BS69" i="9"/>
  <c r="BQ69" i="9"/>
  <c r="BP69" i="9"/>
  <c r="BO69" i="9"/>
  <c r="BR69" i="9" s="1"/>
  <c r="BM69" i="9"/>
  <c r="BL69" i="9"/>
  <c r="BK69" i="9"/>
  <c r="BN69" i="9" s="1"/>
  <c r="BI69" i="9"/>
  <c r="BI71" i="9" s="1"/>
  <c r="BH69" i="9"/>
  <c r="BG69" i="9"/>
  <c r="BA69" i="9"/>
  <c r="BB69" i="9" s="1"/>
  <c r="AZ69" i="9"/>
  <c r="AY69" i="9"/>
  <c r="AX69" i="9"/>
  <c r="AT69" i="9"/>
  <c r="AP69" i="9"/>
  <c r="AL69" i="9"/>
  <c r="AH69" i="9"/>
  <c r="Z69" i="9"/>
  <c r="Y69" i="9"/>
  <c r="X69" i="9"/>
  <c r="W69" i="9"/>
  <c r="V69" i="9"/>
  <c r="R69" i="9"/>
  <c r="N69" i="9"/>
  <c r="J69" i="9"/>
  <c r="F69" i="9"/>
  <c r="BY68" i="9"/>
  <c r="BX68" i="9"/>
  <c r="BW68" i="9"/>
  <c r="BV68" i="9"/>
  <c r="BU68" i="9"/>
  <c r="BU71" i="9" s="1"/>
  <c r="BT68" i="9"/>
  <c r="BS68" i="9"/>
  <c r="BQ68" i="9"/>
  <c r="BQ71" i="9" s="1"/>
  <c r="BP68" i="9"/>
  <c r="BO68" i="9"/>
  <c r="BM68" i="9"/>
  <c r="BM71" i="9" s="1"/>
  <c r="BL68" i="9"/>
  <c r="BK68" i="9"/>
  <c r="BI68" i="9"/>
  <c r="BH68" i="9"/>
  <c r="BG68" i="9"/>
  <c r="BA68" i="9"/>
  <c r="AZ68" i="9"/>
  <c r="AY68" i="9"/>
  <c r="AX68" i="9"/>
  <c r="AT68" i="9"/>
  <c r="AP68" i="9"/>
  <c r="AL68" i="9"/>
  <c r="AH68" i="9"/>
  <c r="Y68" i="9"/>
  <c r="X68" i="9"/>
  <c r="X71" i="9" s="1"/>
  <c r="W68" i="9"/>
  <c r="Z68" i="9" s="1"/>
  <c r="V68" i="9"/>
  <c r="R68" i="9"/>
  <c r="N68" i="9"/>
  <c r="J68" i="9"/>
  <c r="F68" i="9"/>
  <c r="AW63" i="9"/>
  <c r="BX62" i="9"/>
  <c r="BO62" i="9"/>
  <c r="AW62" i="9"/>
  <c r="AV62" i="9"/>
  <c r="AU62" i="9"/>
  <c r="AS62" i="9"/>
  <c r="AT62" i="9" s="1"/>
  <c r="AR62" i="9"/>
  <c r="AQ62" i="9"/>
  <c r="AO62" i="9"/>
  <c r="AN62" i="9"/>
  <c r="AM62" i="9"/>
  <c r="AK62" i="9"/>
  <c r="AJ62" i="9"/>
  <c r="AI62" i="9"/>
  <c r="AL62" i="9" s="1"/>
  <c r="AG62" i="9"/>
  <c r="AF62" i="9"/>
  <c r="AF63" i="9" s="1"/>
  <c r="AE62" i="9"/>
  <c r="AE63" i="9" s="1"/>
  <c r="U62" i="9"/>
  <c r="T62" i="9"/>
  <c r="S62" i="9"/>
  <c r="R62" i="9"/>
  <c r="Q62" i="9"/>
  <c r="P62" i="9"/>
  <c r="O62" i="9"/>
  <c r="M62" i="9"/>
  <c r="L62" i="9"/>
  <c r="K62" i="9"/>
  <c r="J62" i="9"/>
  <c r="I62" i="9"/>
  <c r="H62" i="9"/>
  <c r="G62" i="9"/>
  <c r="E62" i="9"/>
  <c r="E63" i="9" s="1"/>
  <c r="D62" i="9"/>
  <c r="D63" i="9" s="1"/>
  <c r="C62" i="9"/>
  <c r="BY61" i="9"/>
  <c r="BX61" i="9"/>
  <c r="BW61" i="9"/>
  <c r="BZ61" i="9" s="1"/>
  <c r="BU61" i="9"/>
  <c r="BT61" i="9"/>
  <c r="BS61" i="9"/>
  <c r="BV61" i="9" s="1"/>
  <c r="BQ61" i="9"/>
  <c r="BP61" i="9"/>
  <c r="BO61" i="9"/>
  <c r="BN61" i="9"/>
  <c r="BM61" i="9"/>
  <c r="BL61" i="9"/>
  <c r="BK61" i="9"/>
  <c r="BI61" i="9"/>
  <c r="CC61" i="9" s="1"/>
  <c r="BH61" i="9"/>
  <c r="BG61" i="9"/>
  <c r="BA61" i="9"/>
  <c r="BB61" i="9" s="1"/>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G62" i="9" s="1"/>
  <c r="BA60" i="9"/>
  <c r="AZ60" i="9"/>
  <c r="AY60" i="9"/>
  <c r="AX60" i="9"/>
  <c r="AT60" i="9"/>
  <c r="AP60" i="9"/>
  <c r="AL60" i="9"/>
  <c r="AH60" i="9"/>
  <c r="Y60" i="9"/>
  <c r="X60" i="9"/>
  <c r="W60" i="9"/>
  <c r="V60" i="9"/>
  <c r="R60" i="9"/>
  <c r="N60" i="9"/>
  <c r="J60" i="9"/>
  <c r="F60" i="9"/>
  <c r="BZ59" i="9"/>
  <c r="BY59" i="9"/>
  <c r="BX59" i="9"/>
  <c r="BW59" i="9"/>
  <c r="BU59" i="9"/>
  <c r="BU62" i="9" s="1"/>
  <c r="BT59" i="9"/>
  <c r="BS59" i="9"/>
  <c r="BQ59" i="9"/>
  <c r="BR59" i="9" s="1"/>
  <c r="BP59" i="9"/>
  <c r="BO59" i="9"/>
  <c r="BM59" i="9"/>
  <c r="BL59" i="9"/>
  <c r="BK59" i="9"/>
  <c r="BI59" i="9"/>
  <c r="BI62" i="9" s="1"/>
  <c r="BH59" i="9"/>
  <c r="BH62" i="9" s="1"/>
  <c r="BG59" i="9"/>
  <c r="BJ59" i="9" s="1"/>
  <c r="BA59" i="9"/>
  <c r="AZ59" i="9"/>
  <c r="AZ62" i="9" s="1"/>
  <c r="AY59" i="9"/>
  <c r="AX59" i="9"/>
  <c r="AT59" i="9"/>
  <c r="AP59" i="9"/>
  <c r="AL59" i="9"/>
  <c r="AH59" i="9"/>
  <c r="Y59" i="9"/>
  <c r="X59" i="9"/>
  <c r="X62" i="9" s="1"/>
  <c r="W59" i="9"/>
  <c r="W62" i="9" s="1"/>
  <c r="V59" i="9"/>
  <c r="R59" i="9"/>
  <c r="N59" i="9"/>
  <c r="J59" i="9"/>
  <c r="F59" i="9"/>
  <c r="AW58" i="9"/>
  <c r="AV58" i="9"/>
  <c r="AV63" i="9" s="1"/>
  <c r="AU58" i="9"/>
  <c r="AS58" i="9"/>
  <c r="AT58" i="9" s="1"/>
  <c r="AR58" i="9"/>
  <c r="AQ58" i="9"/>
  <c r="AO58" i="9"/>
  <c r="AN58" i="9"/>
  <c r="AM58" i="9"/>
  <c r="AP58" i="9" s="1"/>
  <c r="AK58" i="9"/>
  <c r="AJ58" i="9"/>
  <c r="AI58" i="9"/>
  <c r="AL58" i="9" s="1"/>
  <c r="AG58" i="9"/>
  <c r="AF58" i="9"/>
  <c r="AE58" i="9"/>
  <c r="AH58" i="9" s="1"/>
  <c r="U58" i="9"/>
  <c r="T58" i="9"/>
  <c r="S58" i="9"/>
  <c r="R58" i="9"/>
  <c r="Q58" i="9"/>
  <c r="P58" i="9"/>
  <c r="O58" i="9"/>
  <c r="M58" i="9"/>
  <c r="L58" i="9"/>
  <c r="K58" i="9"/>
  <c r="J58" i="9"/>
  <c r="I58" i="9"/>
  <c r="H58" i="9"/>
  <c r="G58" i="9"/>
  <c r="E58" i="9"/>
  <c r="D58" i="9"/>
  <c r="C58" i="9"/>
  <c r="BY57" i="9"/>
  <c r="BX57" i="9"/>
  <c r="BW57" i="9"/>
  <c r="BU57" i="9"/>
  <c r="BV57" i="9" s="1"/>
  <c r="BT57" i="9"/>
  <c r="BS57" i="9"/>
  <c r="BQ57" i="9"/>
  <c r="BP57" i="9"/>
  <c r="BO57" i="9"/>
  <c r="BR57" i="9" s="1"/>
  <c r="BM57" i="9"/>
  <c r="BL57" i="9"/>
  <c r="BL58" i="9" s="1"/>
  <c r="BK57" i="9"/>
  <c r="BN57" i="9" s="1"/>
  <c r="BI57" i="9"/>
  <c r="CC57" i="9" s="1"/>
  <c r="BH57" i="9"/>
  <c r="BG57" i="9"/>
  <c r="BA57" i="9"/>
  <c r="BA58" i="9" s="1"/>
  <c r="AZ57" i="9"/>
  <c r="AY57" i="9"/>
  <c r="AX57" i="9"/>
  <c r="AT57" i="9"/>
  <c r="AP57" i="9"/>
  <c r="AL57" i="9"/>
  <c r="AH57" i="9"/>
  <c r="Z57" i="9"/>
  <c r="Y57" i="9"/>
  <c r="X57" i="9"/>
  <c r="W57" i="9"/>
  <c r="V57" i="9"/>
  <c r="R57" i="9"/>
  <c r="N57" i="9"/>
  <c r="J57" i="9"/>
  <c r="F57" i="9"/>
  <c r="BY56" i="9"/>
  <c r="BX56" i="9"/>
  <c r="BW56" i="9"/>
  <c r="BZ56" i="9" s="1"/>
  <c r="BU56" i="9"/>
  <c r="BT56" i="9"/>
  <c r="BS56" i="9"/>
  <c r="BV56" i="9" s="1"/>
  <c r="BQ56" i="9"/>
  <c r="BP56" i="9"/>
  <c r="BO56" i="9"/>
  <c r="BN56" i="9"/>
  <c r="BM56" i="9"/>
  <c r="BM58" i="9" s="1"/>
  <c r="BL56" i="9"/>
  <c r="BK56" i="9"/>
  <c r="BI56" i="9"/>
  <c r="BH56" i="9"/>
  <c r="CB56" i="9" s="1"/>
  <c r="BG56" i="9"/>
  <c r="BA56" i="9"/>
  <c r="BB56" i="9" s="1"/>
  <c r="AZ56" i="9"/>
  <c r="AY56" i="9"/>
  <c r="AX56" i="9"/>
  <c r="AT56" i="9"/>
  <c r="AP56" i="9"/>
  <c r="AL56" i="9"/>
  <c r="AH56" i="9"/>
  <c r="Y56" i="9"/>
  <c r="X56" i="9"/>
  <c r="W56" i="9"/>
  <c r="V56" i="9"/>
  <c r="R56" i="9"/>
  <c r="N56" i="9"/>
  <c r="J56" i="9"/>
  <c r="F56" i="9"/>
  <c r="BY55" i="9"/>
  <c r="BX55" i="9"/>
  <c r="BW55" i="9"/>
  <c r="BU55" i="9"/>
  <c r="BU58" i="9" s="1"/>
  <c r="BT55" i="9"/>
  <c r="BS55" i="9"/>
  <c r="BQ55" i="9"/>
  <c r="BP55" i="9"/>
  <c r="BO55" i="9"/>
  <c r="BM55" i="9"/>
  <c r="BL55" i="9"/>
  <c r="BK55" i="9"/>
  <c r="CA55" i="9" s="1"/>
  <c r="BI55" i="9"/>
  <c r="BJ55" i="9" s="1"/>
  <c r="BH55" i="9"/>
  <c r="BG55" i="9"/>
  <c r="BA55" i="9"/>
  <c r="AZ55" i="9"/>
  <c r="AY55" i="9"/>
  <c r="AX55" i="9"/>
  <c r="AT55" i="9"/>
  <c r="AP55" i="9"/>
  <c r="AL55" i="9"/>
  <c r="AH55" i="9"/>
  <c r="Y55" i="9"/>
  <c r="Y58" i="9" s="1"/>
  <c r="X55" i="9"/>
  <c r="X58" i="9" s="1"/>
  <c r="W55" i="9"/>
  <c r="V55" i="9"/>
  <c r="R55" i="9"/>
  <c r="N55" i="9"/>
  <c r="J55" i="9"/>
  <c r="F55" i="9"/>
  <c r="AW54" i="9"/>
  <c r="AV54" i="9"/>
  <c r="AU54" i="9"/>
  <c r="AX54" i="9" s="1"/>
  <c r="AS54" i="9"/>
  <c r="AR54" i="9"/>
  <c r="AQ54" i="9"/>
  <c r="AT54" i="9" s="1"/>
  <c r="AO54" i="9"/>
  <c r="AN54" i="9"/>
  <c r="AM54" i="9"/>
  <c r="AP54" i="9" s="1"/>
  <c r="AK54" i="9"/>
  <c r="AJ54" i="9"/>
  <c r="AI54" i="9"/>
  <c r="AH54" i="9"/>
  <c r="AG54" i="9"/>
  <c r="AF54" i="9"/>
  <c r="AE54" i="9"/>
  <c r="Y54" i="9"/>
  <c r="U54" i="9"/>
  <c r="T54" i="9"/>
  <c r="S54" i="9"/>
  <c r="V54" i="9" s="1"/>
  <c r="Q54" i="9"/>
  <c r="P54" i="9"/>
  <c r="O54" i="9"/>
  <c r="N54" i="9"/>
  <c r="M54" i="9"/>
  <c r="L54" i="9"/>
  <c r="K54" i="9"/>
  <c r="I54" i="9"/>
  <c r="H54" i="9"/>
  <c r="G54" i="9"/>
  <c r="E54" i="9"/>
  <c r="D54" i="9"/>
  <c r="C54" i="9"/>
  <c r="BZ53" i="9"/>
  <c r="BY53" i="9"/>
  <c r="BX53" i="9"/>
  <c r="BW53" i="9"/>
  <c r="BU53" i="9"/>
  <c r="BT53" i="9"/>
  <c r="BT54" i="9" s="1"/>
  <c r="BS53" i="9"/>
  <c r="BQ53" i="9"/>
  <c r="BP53" i="9"/>
  <c r="BO53" i="9"/>
  <c r="BM53" i="9"/>
  <c r="BL53" i="9"/>
  <c r="BL54" i="9" s="1"/>
  <c r="BK53" i="9"/>
  <c r="BI53" i="9"/>
  <c r="CC53" i="9" s="1"/>
  <c r="BH53" i="9"/>
  <c r="BG53" i="9"/>
  <c r="BJ53" i="9" s="1"/>
  <c r="BA53" i="9"/>
  <c r="AZ53" i="9"/>
  <c r="AY53" i="9"/>
  <c r="AX53" i="9"/>
  <c r="AT53" i="9"/>
  <c r="AP53" i="9"/>
  <c r="AL53" i="9"/>
  <c r="AH53" i="9"/>
  <c r="Y53" i="9"/>
  <c r="X53" i="9"/>
  <c r="W53" i="9"/>
  <c r="V53" i="9"/>
  <c r="R53" i="9"/>
  <c r="N53" i="9"/>
  <c r="J53" i="9"/>
  <c r="F53" i="9"/>
  <c r="BY52" i="9"/>
  <c r="BX52" i="9"/>
  <c r="BW52" i="9"/>
  <c r="BU52" i="9"/>
  <c r="BU54" i="9" s="1"/>
  <c r="BT52" i="9"/>
  <c r="BS52" i="9"/>
  <c r="BQ52" i="9"/>
  <c r="BP52" i="9"/>
  <c r="BO52" i="9"/>
  <c r="BR52" i="9" s="1"/>
  <c r="BM52" i="9"/>
  <c r="BL52" i="9"/>
  <c r="BK52" i="9"/>
  <c r="BN52" i="9" s="1"/>
  <c r="BI52" i="9"/>
  <c r="BH52" i="9"/>
  <c r="BG52" i="9"/>
  <c r="BA52" i="9"/>
  <c r="BB52" i="9" s="1"/>
  <c r="AZ52" i="9"/>
  <c r="AY52" i="9"/>
  <c r="AX52" i="9"/>
  <c r="AT52" i="9"/>
  <c r="AP52" i="9"/>
  <c r="AL52" i="9"/>
  <c r="AH52" i="9"/>
  <c r="Y52" i="9"/>
  <c r="X52" i="9"/>
  <c r="W52" i="9"/>
  <c r="Z52" i="9" s="1"/>
  <c r="V52" i="9"/>
  <c r="R52" i="9"/>
  <c r="N52" i="9"/>
  <c r="J52" i="9"/>
  <c r="F52" i="9"/>
  <c r="BY51" i="9"/>
  <c r="BX51" i="9"/>
  <c r="BW51" i="9"/>
  <c r="BV51" i="9"/>
  <c r="BU51" i="9"/>
  <c r="BT51" i="9"/>
  <c r="BS51" i="9"/>
  <c r="BQ51" i="9"/>
  <c r="BQ54" i="9" s="1"/>
  <c r="BP51" i="9"/>
  <c r="BO51" i="9"/>
  <c r="BM51" i="9"/>
  <c r="BN51" i="9" s="1"/>
  <c r="BL51" i="9"/>
  <c r="BK51" i="9"/>
  <c r="BI51" i="9"/>
  <c r="BH51" i="9"/>
  <c r="BG51" i="9"/>
  <c r="BA51" i="9"/>
  <c r="AZ51" i="9"/>
  <c r="AZ54" i="9" s="1"/>
  <c r="AY51" i="9"/>
  <c r="BB51" i="9" s="1"/>
  <c r="AX51" i="9"/>
  <c r="AT51" i="9"/>
  <c r="AP51" i="9"/>
  <c r="AL51" i="9"/>
  <c r="AH51" i="9"/>
  <c r="Y51" i="9"/>
  <c r="X51" i="9"/>
  <c r="W51" i="9"/>
  <c r="V51" i="9"/>
  <c r="R51" i="9"/>
  <c r="N51" i="9"/>
  <c r="J51" i="9"/>
  <c r="F51" i="9"/>
  <c r="BY50" i="9"/>
  <c r="AW50" i="9"/>
  <c r="AV50" i="9"/>
  <c r="AU50" i="9"/>
  <c r="AS50" i="9"/>
  <c r="AR50" i="9"/>
  <c r="AQ50" i="9"/>
  <c r="AO50" i="9"/>
  <c r="AO63" i="9" s="1"/>
  <c r="AN50" i="9"/>
  <c r="AM50" i="9"/>
  <c r="AK50" i="9"/>
  <c r="AJ50" i="9"/>
  <c r="AI50" i="9"/>
  <c r="AG50" i="9"/>
  <c r="AF50" i="9"/>
  <c r="AE50" i="9"/>
  <c r="U50" i="9"/>
  <c r="T50" i="9"/>
  <c r="T63" i="9" s="1"/>
  <c r="S50" i="9"/>
  <c r="Q50" i="9"/>
  <c r="P50" i="9"/>
  <c r="O50" i="9"/>
  <c r="M50" i="9"/>
  <c r="N50" i="9" s="1"/>
  <c r="L50" i="9"/>
  <c r="K50" i="9"/>
  <c r="I50" i="9"/>
  <c r="H50" i="9"/>
  <c r="G50" i="9"/>
  <c r="J50" i="9" s="1"/>
  <c r="E50" i="9"/>
  <c r="D50" i="9"/>
  <c r="C50" i="9"/>
  <c r="F50" i="9" s="1"/>
  <c r="BY49" i="9"/>
  <c r="BX49" i="9"/>
  <c r="BX50" i="9" s="1"/>
  <c r="BW49" i="9"/>
  <c r="BU49" i="9"/>
  <c r="BT49" i="9"/>
  <c r="BS49" i="9"/>
  <c r="BQ49" i="9"/>
  <c r="BP49" i="9"/>
  <c r="BO49" i="9"/>
  <c r="BR49" i="9" s="1"/>
  <c r="BM49" i="9"/>
  <c r="BL49" i="9"/>
  <c r="BK49" i="9"/>
  <c r="BI49" i="9"/>
  <c r="CC49" i="9" s="1"/>
  <c r="BH49" i="9"/>
  <c r="BG49" i="9"/>
  <c r="BA49" i="9"/>
  <c r="AZ49" i="9"/>
  <c r="AY49" i="9"/>
  <c r="AX49" i="9"/>
  <c r="AT49" i="9"/>
  <c r="AP49" i="9"/>
  <c r="AL49" i="9"/>
  <c r="AH49" i="9"/>
  <c r="Y49" i="9"/>
  <c r="X49" i="9"/>
  <c r="W49" i="9"/>
  <c r="V49" i="9"/>
  <c r="R49" i="9"/>
  <c r="N49" i="9"/>
  <c r="J49" i="9"/>
  <c r="F49" i="9"/>
  <c r="BZ48" i="9"/>
  <c r="BY48" i="9"/>
  <c r="BX48" i="9"/>
  <c r="BW48" i="9"/>
  <c r="BU48" i="9"/>
  <c r="BT48" i="9"/>
  <c r="BS48" i="9"/>
  <c r="BQ48" i="9"/>
  <c r="BQ50" i="9" s="1"/>
  <c r="BP48" i="9"/>
  <c r="BO48" i="9"/>
  <c r="BM48" i="9"/>
  <c r="BL48" i="9"/>
  <c r="BK48" i="9"/>
  <c r="BN48" i="9" s="1"/>
  <c r="BI48" i="9"/>
  <c r="BH48" i="9"/>
  <c r="BG48" i="9"/>
  <c r="BJ48" i="9" s="1"/>
  <c r="BA48" i="9"/>
  <c r="AZ48" i="9"/>
  <c r="AY48" i="9"/>
  <c r="AX48" i="9"/>
  <c r="AT48" i="9"/>
  <c r="AP48" i="9"/>
  <c r="AL48" i="9"/>
  <c r="AH48" i="9"/>
  <c r="Y48" i="9"/>
  <c r="X48" i="9"/>
  <c r="W48" i="9"/>
  <c r="V48" i="9"/>
  <c r="R48" i="9"/>
  <c r="N48" i="9"/>
  <c r="J48" i="9"/>
  <c r="F48" i="9"/>
  <c r="BY47" i="9"/>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BK41" i="9"/>
  <c r="AW41" i="9"/>
  <c r="AW42" i="9" s="1"/>
  <c r="AV41" i="9"/>
  <c r="AU41" i="9"/>
  <c r="AS41" i="9"/>
  <c r="AR41" i="9"/>
  <c r="AQ41" i="9"/>
  <c r="AO41" i="9"/>
  <c r="AP41" i="9" s="1"/>
  <c r="AN41" i="9"/>
  <c r="AM41" i="9"/>
  <c r="AK41" i="9"/>
  <c r="AJ41" i="9"/>
  <c r="AI41" i="9"/>
  <c r="AL41" i="9" s="1"/>
  <c r="AG41" i="9"/>
  <c r="AF41" i="9"/>
  <c r="AE41" i="9"/>
  <c r="AH41" i="9" s="1"/>
  <c r="U41" i="9"/>
  <c r="T41" i="9"/>
  <c r="S41" i="9"/>
  <c r="R41" i="9"/>
  <c r="Q41" i="9"/>
  <c r="P41" i="9"/>
  <c r="O41" i="9"/>
  <c r="M41" i="9"/>
  <c r="L41" i="9"/>
  <c r="K41" i="9"/>
  <c r="I41" i="9"/>
  <c r="J41" i="9" s="1"/>
  <c r="H41" i="9"/>
  <c r="G41" i="9"/>
  <c r="E41" i="9"/>
  <c r="F41" i="9" s="1"/>
  <c r="D41" i="9"/>
  <c r="C41" i="9"/>
  <c r="BY40" i="9"/>
  <c r="BX40" i="9"/>
  <c r="BW40" i="9"/>
  <c r="BZ40" i="9" s="1"/>
  <c r="BU40" i="9"/>
  <c r="BT40" i="9"/>
  <c r="BS40" i="9"/>
  <c r="BV40" i="9" s="1"/>
  <c r="BQ40" i="9"/>
  <c r="BP40" i="9"/>
  <c r="BO40" i="9"/>
  <c r="BM40" i="9"/>
  <c r="BL40" i="9"/>
  <c r="BK40" i="9"/>
  <c r="BI40" i="9"/>
  <c r="BH40" i="9"/>
  <c r="BG40" i="9"/>
  <c r="BA40" i="9"/>
  <c r="AZ40" i="9"/>
  <c r="AY40" i="9"/>
  <c r="BB40" i="9" s="1"/>
  <c r="AX40" i="9"/>
  <c r="AT40" i="9"/>
  <c r="AP40" i="9"/>
  <c r="AL40" i="9"/>
  <c r="AH40" i="9"/>
  <c r="Y40" i="9"/>
  <c r="X40" i="9"/>
  <c r="W40" i="9"/>
  <c r="Z40" i="9" s="1"/>
  <c r="V40" i="9"/>
  <c r="R40" i="9"/>
  <c r="N40" i="9"/>
  <c r="J40" i="9"/>
  <c r="F40" i="9"/>
  <c r="BY39" i="9"/>
  <c r="BX39" i="9"/>
  <c r="BW39" i="9"/>
  <c r="BU39" i="9"/>
  <c r="BT39" i="9"/>
  <c r="BS39" i="9"/>
  <c r="BV39" i="9" s="1"/>
  <c r="BQ39" i="9"/>
  <c r="BR39" i="9" s="1"/>
  <c r="BP39" i="9"/>
  <c r="BO39" i="9"/>
  <c r="BM39" i="9"/>
  <c r="BL39" i="9"/>
  <c r="BK39" i="9"/>
  <c r="BI39" i="9"/>
  <c r="BJ39" i="9" s="1"/>
  <c r="BH39" i="9"/>
  <c r="BG39" i="9"/>
  <c r="BA39" i="9"/>
  <c r="AZ39" i="9"/>
  <c r="AY39" i="9"/>
  <c r="BB39" i="9" s="1"/>
  <c r="AX39" i="9"/>
  <c r="AT39" i="9"/>
  <c r="AP39" i="9"/>
  <c r="AL39" i="9"/>
  <c r="AH39" i="9"/>
  <c r="Y39" i="9"/>
  <c r="X39" i="9"/>
  <c r="W39" i="9"/>
  <c r="Z39" i="9" s="1"/>
  <c r="V39" i="9"/>
  <c r="R39" i="9"/>
  <c r="N39" i="9"/>
  <c r="J39" i="9"/>
  <c r="F39" i="9"/>
  <c r="BY38" i="9"/>
  <c r="BX38" i="9"/>
  <c r="BW38" i="9"/>
  <c r="BZ38" i="9" s="1"/>
  <c r="BU38" i="9"/>
  <c r="BU41" i="9" s="1"/>
  <c r="BT38" i="9"/>
  <c r="BT41" i="9" s="1"/>
  <c r="BS38" i="9"/>
  <c r="BQ38" i="9"/>
  <c r="BP38" i="9"/>
  <c r="BP41" i="9" s="1"/>
  <c r="BO38" i="9"/>
  <c r="BM38" i="9"/>
  <c r="BL38" i="9"/>
  <c r="BL41" i="9" s="1"/>
  <c r="BK38" i="9"/>
  <c r="BI38" i="9"/>
  <c r="BH38" i="9"/>
  <c r="BH41" i="9" s="1"/>
  <c r="BG38" i="9"/>
  <c r="BJ38" i="9" s="1"/>
  <c r="BA38" i="9"/>
  <c r="BA41" i="9" s="1"/>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AH37" i="9" s="1"/>
  <c r="U37" i="9"/>
  <c r="T37" i="9"/>
  <c r="S37" i="9"/>
  <c r="V37" i="9" s="1"/>
  <c r="R37" i="9"/>
  <c r="Q37" i="9"/>
  <c r="P37" i="9"/>
  <c r="O37" i="9"/>
  <c r="M37" i="9"/>
  <c r="L37" i="9"/>
  <c r="K37" i="9"/>
  <c r="I37" i="9"/>
  <c r="J37" i="9" s="1"/>
  <c r="H37" i="9"/>
  <c r="G37" i="9"/>
  <c r="E37" i="9"/>
  <c r="D37" i="9"/>
  <c r="C37" i="9"/>
  <c r="BY36" i="9"/>
  <c r="BX36" i="9"/>
  <c r="BW36" i="9"/>
  <c r="BU36" i="9"/>
  <c r="BT36" i="9"/>
  <c r="BS36" i="9"/>
  <c r="BQ36" i="9"/>
  <c r="BP36" i="9"/>
  <c r="BO36" i="9"/>
  <c r="BR36" i="9" s="1"/>
  <c r="BN36" i="9"/>
  <c r="BM36" i="9"/>
  <c r="BL36" i="9"/>
  <c r="BK36" i="9"/>
  <c r="BI36" i="9"/>
  <c r="CC36" i="9" s="1"/>
  <c r="BH36" i="9"/>
  <c r="BG36" i="9"/>
  <c r="BA36" i="9"/>
  <c r="AZ36" i="9"/>
  <c r="AY36" i="9"/>
  <c r="AX36" i="9"/>
  <c r="AT36" i="9"/>
  <c r="AP36" i="9"/>
  <c r="AL36" i="9"/>
  <c r="AH36" i="9"/>
  <c r="Y36" i="9"/>
  <c r="Z36" i="9" s="1"/>
  <c r="X36" i="9"/>
  <c r="W36" i="9"/>
  <c r="V36" i="9"/>
  <c r="R36" i="9"/>
  <c r="N36" i="9"/>
  <c r="J36" i="9"/>
  <c r="F36" i="9"/>
  <c r="BY35" i="9"/>
  <c r="BX35" i="9"/>
  <c r="BW35" i="9"/>
  <c r="BU35" i="9"/>
  <c r="BT35" i="9"/>
  <c r="BS35" i="9"/>
  <c r="BQ35" i="9"/>
  <c r="BP35" i="9"/>
  <c r="BO35" i="9"/>
  <c r="BM35" i="9"/>
  <c r="BL35" i="9"/>
  <c r="BK35" i="9"/>
  <c r="BN35" i="9" s="1"/>
  <c r="BI35" i="9"/>
  <c r="BH35" i="9"/>
  <c r="BG35" i="9"/>
  <c r="BA35" i="9"/>
  <c r="AZ35" i="9"/>
  <c r="AY35" i="9"/>
  <c r="AX35" i="9"/>
  <c r="AT35" i="9"/>
  <c r="AP35" i="9"/>
  <c r="AL35" i="9"/>
  <c r="AH35" i="9"/>
  <c r="Y35" i="9"/>
  <c r="Z35" i="9" s="1"/>
  <c r="X35" i="9"/>
  <c r="W35" i="9"/>
  <c r="V35" i="9"/>
  <c r="R35" i="9"/>
  <c r="N35" i="9"/>
  <c r="J35" i="9"/>
  <c r="F35" i="9"/>
  <c r="BY34" i="9"/>
  <c r="BY37" i="9" s="1"/>
  <c r="BX34" i="9"/>
  <c r="BW34" i="9"/>
  <c r="BU34" i="9"/>
  <c r="BT34" i="9"/>
  <c r="BS34" i="9"/>
  <c r="BQ34" i="9"/>
  <c r="BP34" i="9"/>
  <c r="BP37" i="9" s="1"/>
  <c r="BO34" i="9"/>
  <c r="BO37" i="9" s="1"/>
  <c r="BM34" i="9"/>
  <c r="BL34" i="9"/>
  <c r="BL37" i="9" s="1"/>
  <c r="BK34" i="9"/>
  <c r="BI34" i="9"/>
  <c r="BH34" i="9"/>
  <c r="BG34" i="9"/>
  <c r="BG37" i="9" s="1"/>
  <c r="BA34" i="9"/>
  <c r="AZ34" i="9"/>
  <c r="AY34" i="9"/>
  <c r="AX34" i="9"/>
  <c r="AT34" i="9"/>
  <c r="AP34" i="9"/>
  <c r="AL34" i="9"/>
  <c r="AH34" i="9"/>
  <c r="Y34" i="9"/>
  <c r="Y37" i="9" s="1"/>
  <c r="X34" i="9"/>
  <c r="X37" i="9" s="1"/>
  <c r="W34" i="9"/>
  <c r="V34" i="9"/>
  <c r="R34" i="9"/>
  <c r="N34" i="9"/>
  <c r="J34" i="9"/>
  <c r="F34" i="9"/>
  <c r="BL33" i="9"/>
  <c r="AW33" i="9"/>
  <c r="AV33" i="9"/>
  <c r="AU33" i="9"/>
  <c r="AS33" i="9"/>
  <c r="AR33" i="9"/>
  <c r="AQ33" i="9"/>
  <c r="AT33" i="9" s="1"/>
  <c r="AO33" i="9"/>
  <c r="AN33" i="9"/>
  <c r="AM33" i="9"/>
  <c r="AP33" i="9" s="1"/>
  <c r="AK33" i="9"/>
  <c r="AJ33" i="9"/>
  <c r="AI33" i="9"/>
  <c r="AG33" i="9"/>
  <c r="AF33" i="9"/>
  <c r="AE33" i="9"/>
  <c r="U33" i="9"/>
  <c r="T33" i="9"/>
  <c r="S33" i="9"/>
  <c r="Q33" i="9"/>
  <c r="P33" i="9"/>
  <c r="O33" i="9"/>
  <c r="M33" i="9"/>
  <c r="L33" i="9"/>
  <c r="K33" i="9"/>
  <c r="I33" i="9"/>
  <c r="H33" i="9"/>
  <c r="G33" i="9"/>
  <c r="E33" i="9"/>
  <c r="D33" i="9"/>
  <c r="C33" i="9"/>
  <c r="BY32" i="9"/>
  <c r="BX32" i="9"/>
  <c r="BW32" i="9"/>
  <c r="BZ32" i="9" s="1"/>
  <c r="BU32" i="9"/>
  <c r="BT32" i="9"/>
  <c r="BS32" i="9"/>
  <c r="BQ32" i="9"/>
  <c r="BP32" i="9"/>
  <c r="BO32" i="9"/>
  <c r="BM32" i="9"/>
  <c r="BL32" i="9"/>
  <c r="CB32" i="9" s="1"/>
  <c r="BK32" i="9"/>
  <c r="BK33" i="9" s="1"/>
  <c r="BI32" i="9"/>
  <c r="BH32" i="9"/>
  <c r="BG32" i="9"/>
  <c r="BJ32" i="9" s="1"/>
  <c r="BA32" i="9"/>
  <c r="AZ32" i="9"/>
  <c r="AY32" i="9"/>
  <c r="AX32" i="9"/>
  <c r="AT32" i="9"/>
  <c r="AP32" i="9"/>
  <c r="AL32" i="9"/>
  <c r="AH32" i="9"/>
  <c r="Y32" i="9"/>
  <c r="X32" i="9"/>
  <c r="W32" i="9"/>
  <c r="W33" i="9" s="1"/>
  <c r="V32" i="9"/>
  <c r="R32" i="9"/>
  <c r="N32" i="9"/>
  <c r="J32" i="9"/>
  <c r="F32" i="9"/>
  <c r="BY31" i="9"/>
  <c r="BX31" i="9"/>
  <c r="BW31" i="9"/>
  <c r="BZ31" i="9" s="1"/>
  <c r="BU31" i="9"/>
  <c r="BT31" i="9"/>
  <c r="BS31" i="9"/>
  <c r="BQ31" i="9"/>
  <c r="BP31" i="9"/>
  <c r="BO31" i="9"/>
  <c r="BM31" i="9"/>
  <c r="BN31" i="9" s="1"/>
  <c r="BL31" i="9"/>
  <c r="BK31" i="9"/>
  <c r="BI31" i="9"/>
  <c r="CC31" i="9" s="1"/>
  <c r="BH31" i="9"/>
  <c r="BG31" i="9"/>
  <c r="BA31" i="9"/>
  <c r="AZ31" i="9"/>
  <c r="AY31" i="9"/>
  <c r="AX31" i="9"/>
  <c r="AT31" i="9"/>
  <c r="AP31" i="9"/>
  <c r="AL31" i="9"/>
  <c r="AH31" i="9"/>
  <c r="Y31" i="9"/>
  <c r="Z31" i="9" s="1"/>
  <c r="X31" i="9"/>
  <c r="W31" i="9"/>
  <c r="V31" i="9"/>
  <c r="R31" i="9"/>
  <c r="N31" i="9"/>
  <c r="J31" i="9"/>
  <c r="F31" i="9"/>
  <c r="BY30" i="9"/>
  <c r="BY33" i="9" s="1"/>
  <c r="BX30" i="9"/>
  <c r="BX33" i="9" s="1"/>
  <c r="BW30" i="9"/>
  <c r="BU30" i="9"/>
  <c r="BT30" i="9"/>
  <c r="BS30" i="9"/>
  <c r="BQ30" i="9"/>
  <c r="BP30" i="9"/>
  <c r="BO30" i="9"/>
  <c r="BM30" i="9"/>
  <c r="BL30" i="9"/>
  <c r="BK30" i="9"/>
  <c r="BI30" i="9"/>
  <c r="BH30" i="9"/>
  <c r="BG30" i="9"/>
  <c r="BA30" i="9"/>
  <c r="BA33" i="9" s="1"/>
  <c r="AZ30" i="9"/>
  <c r="AZ33" i="9" s="1"/>
  <c r="AY30" i="9"/>
  <c r="BB30" i="9" s="1"/>
  <c r="AX30" i="9"/>
  <c r="AT30" i="9"/>
  <c r="AP30" i="9"/>
  <c r="AL30" i="9"/>
  <c r="AH30" i="9"/>
  <c r="Y30" i="9"/>
  <c r="Y33" i="9" s="1"/>
  <c r="X30" i="9"/>
  <c r="W30" i="9"/>
  <c r="V30" i="9"/>
  <c r="R30" i="9"/>
  <c r="N30" i="9"/>
  <c r="J30" i="9"/>
  <c r="F30" i="9"/>
  <c r="BY29" i="9"/>
  <c r="BQ29" i="9"/>
  <c r="AW29" i="9"/>
  <c r="AV29" i="9"/>
  <c r="AU29" i="9"/>
  <c r="AX29" i="9" s="1"/>
  <c r="AS29" i="9"/>
  <c r="AR29" i="9"/>
  <c r="AQ29" i="9"/>
  <c r="AT29" i="9" s="1"/>
  <c r="AO29" i="9"/>
  <c r="AP29" i="9" s="1"/>
  <c r="AN29" i="9"/>
  <c r="AM29" i="9"/>
  <c r="AK29" i="9"/>
  <c r="AJ29" i="9"/>
  <c r="AI29" i="9"/>
  <c r="AG29" i="9"/>
  <c r="AF29" i="9"/>
  <c r="AE29" i="9"/>
  <c r="U29" i="9"/>
  <c r="T29" i="9"/>
  <c r="S29" i="9"/>
  <c r="V29" i="9" s="1"/>
  <c r="Q29" i="9"/>
  <c r="P29" i="9"/>
  <c r="O29" i="9"/>
  <c r="R29" i="9" s="1"/>
  <c r="N29" i="9"/>
  <c r="M29" i="9"/>
  <c r="L29" i="9"/>
  <c r="K29" i="9"/>
  <c r="I29" i="9"/>
  <c r="H29" i="9"/>
  <c r="G29" i="9"/>
  <c r="E29" i="9"/>
  <c r="D29" i="9"/>
  <c r="C29" i="9"/>
  <c r="BY28" i="9"/>
  <c r="BZ28" i="9" s="1"/>
  <c r="BX28" i="9"/>
  <c r="BW28" i="9"/>
  <c r="BU28" i="9"/>
  <c r="BT28" i="9"/>
  <c r="BS28" i="9"/>
  <c r="BV28" i="9" s="1"/>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CA27" i="9" s="1"/>
  <c r="CD27" i="9" s="1"/>
  <c r="BI27" i="9"/>
  <c r="CC27" i="9" s="1"/>
  <c r="BH27" i="9"/>
  <c r="BG27" i="9"/>
  <c r="BA27" i="9"/>
  <c r="AZ27" i="9"/>
  <c r="AY27" i="9"/>
  <c r="AX27" i="9"/>
  <c r="AT27" i="9"/>
  <c r="AP27" i="9"/>
  <c r="AL27" i="9"/>
  <c r="AH27" i="9"/>
  <c r="Z27" i="9"/>
  <c r="Y27" i="9"/>
  <c r="X27" i="9"/>
  <c r="W27" i="9"/>
  <c r="V27" i="9"/>
  <c r="R27" i="9"/>
  <c r="N27" i="9"/>
  <c r="J27" i="9"/>
  <c r="F27" i="9"/>
  <c r="BY26" i="9"/>
  <c r="BX26" i="9"/>
  <c r="BX29" i="9" s="1"/>
  <c r="BW26" i="9"/>
  <c r="BU26" i="9"/>
  <c r="BV26" i="9" s="1"/>
  <c r="BT26" i="9"/>
  <c r="BS26" i="9"/>
  <c r="BQ26" i="9"/>
  <c r="BP26" i="9"/>
  <c r="BO26" i="9"/>
  <c r="BM26" i="9"/>
  <c r="BL26" i="9"/>
  <c r="BK26" i="9"/>
  <c r="BI26" i="9"/>
  <c r="BH26" i="9"/>
  <c r="BG26" i="9"/>
  <c r="BA26" i="9"/>
  <c r="BB26" i="9" s="1"/>
  <c r="AZ26" i="9"/>
  <c r="AZ29" i="9" s="1"/>
  <c r="AY26" i="9"/>
  <c r="AX26" i="9"/>
  <c r="AT26" i="9"/>
  <c r="AP26" i="9"/>
  <c r="AL26" i="9"/>
  <c r="AH26" i="9"/>
  <c r="Y26" i="9"/>
  <c r="Y29" i="9" s="1"/>
  <c r="X26" i="9"/>
  <c r="W26" i="9"/>
  <c r="Z26" i="9" s="1"/>
  <c r="V26" i="9"/>
  <c r="R26" i="9"/>
  <c r="N26" i="9"/>
  <c r="J26" i="9"/>
  <c r="F26" i="9"/>
  <c r="C21" i="9"/>
  <c r="AW20" i="9"/>
  <c r="AV20" i="9"/>
  <c r="AV21" i="9" s="1"/>
  <c r="AU20" i="9"/>
  <c r="AS20" i="9"/>
  <c r="AR20" i="9"/>
  <c r="AR21" i="9" s="1"/>
  <c r="AQ20" i="9"/>
  <c r="AO20" i="9"/>
  <c r="AN20" i="9"/>
  <c r="AM20" i="9"/>
  <c r="AK20" i="9"/>
  <c r="AJ20" i="9"/>
  <c r="AI20" i="9"/>
  <c r="AL20" i="9" s="1"/>
  <c r="AG20" i="9"/>
  <c r="AG21" i="9" s="1"/>
  <c r="AF20" i="9"/>
  <c r="AE20" i="9"/>
  <c r="U20" i="9"/>
  <c r="T20" i="9"/>
  <c r="S20" i="9"/>
  <c r="Q20" i="9"/>
  <c r="P20" i="9"/>
  <c r="P21" i="9" s="1"/>
  <c r="O20" i="9"/>
  <c r="R20" i="9" s="1"/>
  <c r="M20" i="9"/>
  <c r="L20" i="9"/>
  <c r="K20" i="9"/>
  <c r="N20" i="9" s="1"/>
  <c r="I20" i="9"/>
  <c r="H20" i="9"/>
  <c r="G20" i="9"/>
  <c r="E20" i="9"/>
  <c r="D20" i="9"/>
  <c r="C20" i="9"/>
  <c r="BY19" i="9"/>
  <c r="BX19" i="9"/>
  <c r="BX20" i="9" s="1"/>
  <c r="BW19" i="9"/>
  <c r="BU19" i="9"/>
  <c r="BT19" i="9"/>
  <c r="BS19" i="9"/>
  <c r="BV19" i="9" s="1"/>
  <c r="BQ19" i="9"/>
  <c r="BP19" i="9"/>
  <c r="BO19" i="9"/>
  <c r="BM19" i="9"/>
  <c r="BL19" i="9"/>
  <c r="BK19" i="9"/>
  <c r="BI19" i="9"/>
  <c r="BH19" i="9"/>
  <c r="CB19" i="9" s="1"/>
  <c r="BG19" i="9"/>
  <c r="BA19" i="9"/>
  <c r="AZ19" i="9"/>
  <c r="AY19" i="9"/>
  <c r="BB19" i="9" s="1"/>
  <c r="AX19" i="9"/>
  <c r="AT19" i="9"/>
  <c r="AP19" i="9"/>
  <c r="AL19" i="9"/>
  <c r="AH19" i="9"/>
  <c r="Y19" i="9"/>
  <c r="X19" i="9"/>
  <c r="W19" i="9"/>
  <c r="Z19" i="9" s="1"/>
  <c r="V19" i="9"/>
  <c r="R19" i="9"/>
  <c r="N19" i="9"/>
  <c r="J19" i="9"/>
  <c r="F19" i="9"/>
  <c r="BZ18" i="9"/>
  <c r="BY18" i="9"/>
  <c r="BX18" i="9"/>
  <c r="BW18" i="9"/>
  <c r="BU18" i="9"/>
  <c r="BT18" i="9"/>
  <c r="BS18" i="9"/>
  <c r="BQ18" i="9"/>
  <c r="BP18" i="9"/>
  <c r="BO18" i="9"/>
  <c r="BR18" i="9" s="1"/>
  <c r="BM18" i="9"/>
  <c r="BL18" i="9"/>
  <c r="BK18" i="9"/>
  <c r="BN18" i="9" s="1"/>
  <c r="BI18" i="9"/>
  <c r="BH18" i="9"/>
  <c r="BG18" i="9"/>
  <c r="CA18" i="9" s="1"/>
  <c r="BA18" i="9"/>
  <c r="AZ18" i="9"/>
  <c r="AY18" i="9"/>
  <c r="AX18" i="9"/>
  <c r="AT18" i="9"/>
  <c r="AP18" i="9"/>
  <c r="AL18" i="9"/>
  <c r="AH18" i="9"/>
  <c r="Y18" i="9"/>
  <c r="X18" i="9"/>
  <c r="W18" i="9"/>
  <c r="V18" i="9"/>
  <c r="R18" i="9"/>
  <c r="N18" i="9"/>
  <c r="J18" i="9"/>
  <c r="F18" i="9"/>
  <c r="BY17" i="9"/>
  <c r="BX17" i="9"/>
  <c r="BW17" i="9"/>
  <c r="BZ17" i="9" s="1"/>
  <c r="BU17" i="9"/>
  <c r="BU20" i="9" s="1"/>
  <c r="BT17" i="9"/>
  <c r="BS17" i="9"/>
  <c r="BQ17" i="9"/>
  <c r="BP17" i="9"/>
  <c r="BP20" i="9" s="1"/>
  <c r="BO17" i="9"/>
  <c r="BM17" i="9"/>
  <c r="BL17" i="9"/>
  <c r="BL20" i="9" s="1"/>
  <c r="BK17" i="9"/>
  <c r="BI17" i="9"/>
  <c r="BH17" i="9"/>
  <c r="BG17" i="9"/>
  <c r="BJ17" i="9" s="1"/>
  <c r="BA17" i="9"/>
  <c r="BA20" i="9" s="1"/>
  <c r="AZ17" i="9"/>
  <c r="AZ20" i="9" s="1"/>
  <c r="AY17" i="9"/>
  <c r="AX17" i="9"/>
  <c r="AT17" i="9"/>
  <c r="AP17" i="9"/>
  <c r="AL17" i="9"/>
  <c r="AH17" i="9"/>
  <c r="Y17" i="9"/>
  <c r="Y20" i="9" s="1"/>
  <c r="X17" i="9"/>
  <c r="W17" i="9"/>
  <c r="V17" i="9"/>
  <c r="R17" i="9"/>
  <c r="N17" i="9"/>
  <c r="J17" i="9"/>
  <c r="F17" i="9"/>
  <c r="AW16" i="9"/>
  <c r="AV16" i="9"/>
  <c r="AU16" i="9"/>
  <c r="AS16" i="9"/>
  <c r="AR16" i="9"/>
  <c r="AQ16" i="9"/>
  <c r="AO16" i="9"/>
  <c r="AN16" i="9"/>
  <c r="AM16" i="9"/>
  <c r="AP16" i="9" s="1"/>
  <c r="AL16" i="9"/>
  <c r="AK16" i="9"/>
  <c r="AJ16" i="9"/>
  <c r="AI16" i="9"/>
  <c r="AG16" i="9"/>
  <c r="AF16" i="9"/>
  <c r="AF21" i="9" s="1"/>
  <c r="AE16" i="9"/>
  <c r="Y16" i="9"/>
  <c r="U16" i="9"/>
  <c r="T16" i="9"/>
  <c r="S16" i="9"/>
  <c r="Q16" i="9"/>
  <c r="R16" i="9" s="1"/>
  <c r="P16" i="9"/>
  <c r="O16" i="9"/>
  <c r="M16" i="9"/>
  <c r="L16" i="9"/>
  <c r="K16" i="9"/>
  <c r="N16" i="9" s="1"/>
  <c r="I16" i="9"/>
  <c r="H16" i="9"/>
  <c r="G16" i="9"/>
  <c r="J16" i="9" s="1"/>
  <c r="E16" i="9"/>
  <c r="D16" i="9"/>
  <c r="C16" i="9"/>
  <c r="F16" i="9" s="1"/>
  <c r="CC15" i="9"/>
  <c r="BY15" i="9"/>
  <c r="BX15" i="9"/>
  <c r="BW15" i="9"/>
  <c r="BZ15" i="9" s="1"/>
  <c r="BU15" i="9"/>
  <c r="BT15" i="9"/>
  <c r="BS15" i="9"/>
  <c r="BQ15" i="9"/>
  <c r="BP15" i="9"/>
  <c r="BO15" i="9"/>
  <c r="BM15" i="9"/>
  <c r="BL15" i="9"/>
  <c r="BK15" i="9"/>
  <c r="BN15" i="9" s="1"/>
  <c r="BI15" i="9"/>
  <c r="BH15" i="9"/>
  <c r="BG15" i="9"/>
  <c r="BA15" i="9"/>
  <c r="AZ15" i="9"/>
  <c r="AY15" i="9"/>
  <c r="BB15" i="9" s="1"/>
  <c r="AX15" i="9"/>
  <c r="AT15" i="9"/>
  <c r="AP15" i="9"/>
  <c r="AL15" i="9"/>
  <c r="AH15" i="9"/>
  <c r="Y15" i="9"/>
  <c r="X15" i="9"/>
  <c r="W15" i="9"/>
  <c r="Z15" i="9" s="1"/>
  <c r="V15" i="9"/>
  <c r="R15" i="9"/>
  <c r="N15" i="9"/>
  <c r="J15" i="9"/>
  <c r="F15" i="9"/>
  <c r="BY14" i="9"/>
  <c r="BX14" i="9"/>
  <c r="BW14" i="9"/>
  <c r="BW16" i="9" s="1"/>
  <c r="BU14" i="9"/>
  <c r="BT14" i="9"/>
  <c r="BS14" i="9"/>
  <c r="BV14" i="9" s="1"/>
  <c r="BQ14" i="9"/>
  <c r="BP14" i="9"/>
  <c r="BO14" i="9"/>
  <c r="BM14" i="9"/>
  <c r="BL14" i="9"/>
  <c r="BK14" i="9"/>
  <c r="BI14" i="9"/>
  <c r="BH14" i="9"/>
  <c r="BG14" i="9"/>
  <c r="BA14" i="9"/>
  <c r="AZ14" i="9"/>
  <c r="AY14" i="9"/>
  <c r="BB14" i="9" s="1"/>
  <c r="AX14" i="9"/>
  <c r="AT14" i="9"/>
  <c r="AP14" i="9"/>
  <c r="AL14" i="9"/>
  <c r="AH14" i="9"/>
  <c r="Y14" i="9"/>
  <c r="X14" i="9"/>
  <c r="W14" i="9"/>
  <c r="Z14" i="9" s="1"/>
  <c r="V14" i="9"/>
  <c r="R14" i="9"/>
  <c r="N14" i="9"/>
  <c r="J14" i="9"/>
  <c r="F14" i="9"/>
  <c r="BZ13" i="9"/>
  <c r="BY13" i="9"/>
  <c r="BX13" i="9"/>
  <c r="BX16" i="9" s="1"/>
  <c r="BW13" i="9"/>
  <c r="BU13" i="9"/>
  <c r="BT13" i="9"/>
  <c r="BT16" i="9" s="1"/>
  <c r="BS13" i="9"/>
  <c r="BQ13" i="9"/>
  <c r="BP13" i="9"/>
  <c r="BO13" i="9"/>
  <c r="BM13" i="9"/>
  <c r="BM16" i="9" s="1"/>
  <c r="BL13" i="9"/>
  <c r="BK13" i="9"/>
  <c r="BJ13" i="9"/>
  <c r="BI13" i="9"/>
  <c r="BH13" i="9"/>
  <c r="BG13" i="9"/>
  <c r="BA13" i="9"/>
  <c r="BA16" i="9" s="1"/>
  <c r="AZ13" i="9"/>
  <c r="AY13" i="9"/>
  <c r="AX13" i="9"/>
  <c r="AT13" i="9"/>
  <c r="AP13" i="9"/>
  <c r="AL13" i="9"/>
  <c r="AH13" i="9"/>
  <c r="Y13" i="9"/>
  <c r="X13" i="9"/>
  <c r="X16" i="9" s="1"/>
  <c r="W13" i="9"/>
  <c r="V13" i="9"/>
  <c r="R13" i="9"/>
  <c r="N13" i="9"/>
  <c r="J13" i="9"/>
  <c r="F13" i="9"/>
  <c r="AW12" i="9"/>
  <c r="AV12" i="9"/>
  <c r="AU12" i="9"/>
  <c r="AX12" i="9" s="1"/>
  <c r="AS12" i="9"/>
  <c r="AR12" i="9"/>
  <c r="AQ12" i="9"/>
  <c r="AT12" i="9" s="1"/>
  <c r="AO12" i="9"/>
  <c r="AN12" i="9"/>
  <c r="AM12" i="9"/>
  <c r="AK12" i="9"/>
  <c r="AJ12" i="9"/>
  <c r="AI12" i="9"/>
  <c r="AG12" i="9"/>
  <c r="AF12" i="9"/>
  <c r="AE12" i="9"/>
  <c r="AH12" i="9" s="1"/>
  <c r="U12" i="9"/>
  <c r="T12" i="9"/>
  <c r="T21" i="9" s="1"/>
  <c r="S12" i="9"/>
  <c r="Q12" i="9"/>
  <c r="P12" i="9"/>
  <c r="O12" i="9"/>
  <c r="R12" i="9" s="1"/>
  <c r="M12" i="9"/>
  <c r="L12" i="9"/>
  <c r="K12" i="9"/>
  <c r="N12" i="9" s="1"/>
  <c r="I12" i="9"/>
  <c r="H12" i="9"/>
  <c r="G12" i="9"/>
  <c r="E12" i="9"/>
  <c r="D12" i="9"/>
  <c r="C12" i="9"/>
  <c r="BY11" i="9"/>
  <c r="BX11" i="9"/>
  <c r="BW11" i="9"/>
  <c r="BZ11" i="9" s="1"/>
  <c r="BU11" i="9"/>
  <c r="BT11" i="9"/>
  <c r="BS11" i="9"/>
  <c r="BQ11" i="9"/>
  <c r="BP11" i="9"/>
  <c r="BO11" i="9"/>
  <c r="BM11" i="9"/>
  <c r="CC11" i="9" s="1"/>
  <c r="BL11" i="9"/>
  <c r="CB11" i="9" s="1"/>
  <c r="BK11" i="9"/>
  <c r="BI11" i="9"/>
  <c r="BH11" i="9"/>
  <c r="BG11" i="9"/>
  <c r="BJ11" i="9" s="1"/>
  <c r="BA11" i="9"/>
  <c r="AZ11" i="9"/>
  <c r="AY11" i="9"/>
  <c r="BB11" i="9" s="1"/>
  <c r="AX11" i="9"/>
  <c r="AT11" i="9"/>
  <c r="AP11" i="9"/>
  <c r="AL11" i="9"/>
  <c r="AH11" i="9"/>
  <c r="Y11" i="9"/>
  <c r="X11" i="9"/>
  <c r="X12" i="9" s="1"/>
  <c r="W11" i="9"/>
  <c r="V11" i="9"/>
  <c r="R11" i="9"/>
  <c r="N11" i="9"/>
  <c r="J11" i="9"/>
  <c r="F11" i="9"/>
  <c r="BY10" i="9"/>
  <c r="BX10" i="9"/>
  <c r="BW10" i="9"/>
  <c r="BZ10" i="9" s="1"/>
  <c r="BU10" i="9"/>
  <c r="BT10" i="9"/>
  <c r="BS10" i="9"/>
  <c r="BQ10" i="9"/>
  <c r="BP10" i="9"/>
  <c r="BO10" i="9"/>
  <c r="BM10" i="9"/>
  <c r="BN10" i="9" s="1"/>
  <c r="BL10" i="9"/>
  <c r="BK10" i="9"/>
  <c r="BI10" i="9"/>
  <c r="CC10" i="9" s="1"/>
  <c r="BH10" i="9"/>
  <c r="BG10" i="9"/>
  <c r="BA10" i="9"/>
  <c r="BB10" i="9" s="1"/>
  <c r="AZ10" i="9"/>
  <c r="AY10" i="9"/>
  <c r="AX10" i="9"/>
  <c r="AT10" i="9"/>
  <c r="AP10" i="9"/>
  <c r="AL10" i="9"/>
  <c r="AH10" i="9"/>
  <c r="Y10" i="9"/>
  <c r="Z10" i="9" s="1"/>
  <c r="X10" i="9"/>
  <c r="W10" i="9"/>
  <c r="V10" i="9"/>
  <c r="R10" i="9"/>
  <c r="N10" i="9"/>
  <c r="J10" i="9"/>
  <c r="F10" i="9"/>
  <c r="BY9" i="9"/>
  <c r="BY12" i="9" s="1"/>
  <c r="BX9" i="9"/>
  <c r="BW9" i="9"/>
  <c r="BU9" i="9"/>
  <c r="BT9" i="9"/>
  <c r="BS9" i="9"/>
  <c r="BV9" i="9" s="1"/>
  <c r="BQ9" i="9"/>
  <c r="BP9" i="9"/>
  <c r="BP12" i="9" s="1"/>
  <c r="BO9" i="9"/>
  <c r="BM9" i="9"/>
  <c r="BL9" i="9"/>
  <c r="BK9" i="9"/>
  <c r="BN9" i="9" s="1"/>
  <c r="BI9" i="9"/>
  <c r="BH9" i="9"/>
  <c r="BG9" i="9"/>
  <c r="BA9" i="9"/>
  <c r="BA12" i="9" s="1"/>
  <c r="AZ9" i="9"/>
  <c r="AY9" i="9"/>
  <c r="AX9" i="9"/>
  <c r="AT9" i="9"/>
  <c r="AP9" i="9"/>
  <c r="AL9" i="9"/>
  <c r="AH9" i="9"/>
  <c r="Y9" i="9"/>
  <c r="Y12" i="9" s="1"/>
  <c r="X9" i="9"/>
  <c r="W9" i="9"/>
  <c r="W12" i="9" s="1"/>
  <c r="V9" i="9"/>
  <c r="R9" i="9"/>
  <c r="N9" i="9"/>
  <c r="J9" i="9"/>
  <c r="F9" i="9"/>
  <c r="BQ8" i="9"/>
  <c r="AW8" i="9"/>
  <c r="AV8" i="9"/>
  <c r="AU8" i="9"/>
  <c r="AS8" i="9"/>
  <c r="AR8" i="9"/>
  <c r="AQ8" i="9"/>
  <c r="AT8" i="9" s="1"/>
  <c r="AP8" i="9"/>
  <c r="AO8" i="9"/>
  <c r="AN8" i="9"/>
  <c r="AM8" i="9"/>
  <c r="AK8" i="9"/>
  <c r="AJ8" i="9"/>
  <c r="AI8" i="9"/>
  <c r="AG8" i="9"/>
  <c r="AH8" i="9" s="1"/>
  <c r="AF8" i="9"/>
  <c r="AE8" i="9"/>
  <c r="U8" i="9"/>
  <c r="T8" i="9"/>
  <c r="S8" i="9"/>
  <c r="Q8" i="9"/>
  <c r="P8" i="9"/>
  <c r="O8" i="9"/>
  <c r="R8" i="9" s="1"/>
  <c r="N8" i="9"/>
  <c r="M8" i="9"/>
  <c r="L8" i="9"/>
  <c r="K8" i="9"/>
  <c r="I8" i="9"/>
  <c r="H8" i="9"/>
  <c r="G8" i="9"/>
  <c r="E8" i="9"/>
  <c r="F8" i="9" s="1"/>
  <c r="D8" i="9"/>
  <c r="C8" i="9"/>
  <c r="BY7" i="9"/>
  <c r="BX7" i="9"/>
  <c r="BW7" i="9"/>
  <c r="BU7" i="9"/>
  <c r="BT7" i="9"/>
  <c r="BS7" i="9"/>
  <c r="BV7" i="9" s="1"/>
  <c r="BR7" i="9"/>
  <c r="BQ7" i="9"/>
  <c r="BP7" i="9"/>
  <c r="BO7" i="9"/>
  <c r="BM7" i="9"/>
  <c r="BL7" i="9"/>
  <c r="CB7" i="9" s="1"/>
  <c r="BK7" i="9"/>
  <c r="BI7" i="9"/>
  <c r="CC7" i="9" s="1"/>
  <c r="BH7" i="9"/>
  <c r="BG7" i="9"/>
  <c r="BA7" i="9"/>
  <c r="AZ7" i="9"/>
  <c r="AY7" i="9"/>
  <c r="BB7" i="9" s="1"/>
  <c r="AX7" i="9"/>
  <c r="AT7" i="9"/>
  <c r="AP7" i="9"/>
  <c r="AL7" i="9"/>
  <c r="AH7" i="9"/>
  <c r="Y7" i="9"/>
  <c r="X7" i="9"/>
  <c r="W7" i="9"/>
  <c r="Z7" i="9" s="1"/>
  <c r="V7" i="9"/>
  <c r="R7" i="9"/>
  <c r="N7" i="9"/>
  <c r="J7" i="9"/>
  <c r="F7" i="9"/>
  <c r="BY6" i="9"/>
  <c r="BX6" i="9"/>
  <c r="BW6" i="9"/>
  <c r="BU6" i="9"/>
  <c r="BT6" i="9"/>
  <c r="BS6" i="9"/>
  <c r="BQ6" i="9"/>
  <c r="BP6" i="9"/>
  <c r="BO6" i="9"/>
  <c r="BM6" i="9"/>
  <c r="BL6" i="9"/>
  <c r="CB6" i="9" s="1"/>
  <c r="BK6" i="9"/>
  <c r="CA6" i="9" s="1"/>
  <c r="BI6" i="9"/>
  <c r="BH6" i="9"/>
  <c r="BG6" i="9"/>
  <c r="BA6" i="9"/>
  <c r="AZ6" i="9"/>
  <c r="AY6" i="9"/>
  <c r="AX6" i="9"/>
  <c r="AT6" i="9"/>
  <c r="AP6" i="9"/>
  <c r="AL6" i="9"/>
  <c r="AH6" i="9"/>
  <c r="Y6" i="9"/>
  <c r="X6" i="9"/>
  <c r="W6" i="9"/>
  <c r="Z6" i="9" s="1"/>
  <c r="V6" i="9"/>
  <c r="R6" i="9"/>
  <c r="N6" i="9"/>
  <c r="J6" i="9"/>
  <c r="F6" i="9"/>
  <c r="BY5" i="9"/>
  <c r="BX5" i="9"/>
  <c r="BX8" i="9" s="1"/>
  <c r="BW5" i="9"/>
  <c r="BU5" i="9"/>
  <c r="BT5" i="9"/>
  <c r="BT8" i="9" s="1"/>
  <c r="BS5" i="9"/>
  <c r="BQ5" i="9"/>
  <c r="BP5" i="9"/>
  <c r="BP8" i="9" s="1"/>
  <c r="BO5" i="9"/>
  <c r="BM5" i="9"/>
  <c r="CC5" i="9" s="1"/>
  <c r="BL5" i="9"/>
  <c r="BK5" i="9"/>
  <c r="BK8" i="9" s="1"/>
  <c r="BI5" i="9"/>
  <c r="BH5" i="9"/>
  <c r="BH8" i="9" s="1"/>
  <c r="BG5" i="9"/>
  <c r="BA5" i="9"/>
  <c r="AZ5" i="9"/>
  <c r="AY5" i="9"/>
  <c r="AX5" i="9"/>
  <c r="AT5" i="9"/>
  <c r="AP5" i="9"/>
  <c r="AL5" i="9"/>
  <c r="AH5" i="9"/>
  <c r="Y5" i="9"/>
  <c r="Z5" i="9" s="1"/>
  <c r="X5" i="9"/>
  <c r="W5" i="9"/>
  <c r="V5" i="9"/>
  <c r="R5" i="9"/>
  <c r="N5" i="9"/>
  <c r="J5" i="9"/>
  <c r="F5" i="9"/>
  <c r="AJ26" i="4"/>
  <c r="AK26" i="4"/>
  <c r="AL26" i="4"/>
  <c r="AL163" i="9" l="1"/>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CD161" i="9" s="1"/>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X42" i="9" s="1"/>
  <c r="BB32" i="9"/>
  <c r="BM33" i="9"/>
  <c r="V33" i="9"/>
  <c r="AL33" i="9"/>
  <c r="BH37" i="9"/>
  <c r="BQ37" i="9"/>
  <c r="AL37" i="9"/>
  <c r="AV42" i="9"/>
  <c r="D42" i="9"/>
  <c r="AP50" i="9"/>
  <c r="BR53" i="9"/>
  <c r="BU75" i="9"/>
  <c r="BO75" i="9"/>
  <c r="V79" i="9"/>
  <c r="AK84" i="9"/>
  <c r="X83" i="9"/>
  <c r="AQ84" i="9"/>
  <c r="AT84" i="9" s="1"/>
  <c r="CA89" i="9"/>
  <c r="CC93" i="9"/>
  <c r="BW117" i="9"/>
  <c r="BZ117" i="9" s="1"/>
  <c r="BZ114" i="9"/>
  <c r="AY117" i="9"/>
  <c r="BB117" i="9" s="1"/>
  <c r="BB115" i="9"/>
  <c r="Z142" i="9"/>
  <c r="Z146" i="9"/>
  <c r="BN5" i="9"/>
  <c r="Z9" i="9"/>
  <c r="AY83" i="9"/>
  <c r="Z11" i="9"/>
  <c r="F12" i="9"/>
  <c r="AY12" i="9"/>
  <c r="BB12" i="9" s="1"/>
  <c r="AZ16" i="9"/>
  <c r="AZ21" i="9" s="1"/>
  <c r="X20" i="9"/>
  <c r="BR17" i="9"/>
  <c r="BN19" i="9"/>
  <c r="CB28" i="9"/>
  <c r="AL29" i="9"/>
  <c r="BQ33" i="9"/>
  <c r="BR32" i="9"/>
  <c r="AX33" i="9"/>
  <c r="BV35" i="9"/>
  <c r="AF42" i="9"/>
  <c r="BW75" i="9"/>
  <c r="BZ72" i="9"/>
  <c r="BH92" i="9"/>
  <c r="BO117" i="9"/>
  <c r="BR114" i="9"/>
  <c r="Z131" i="9"/>
  <c r="W134" i="9"/>
  <c r="Z134" i="9" s="1"/>
  <c r="W138" i="9"/>
  <c r="Z135" i="9"/>
  <c r="BQ142" i="9"/>
  <c r="BR139" i="9"/>
  <c r="CB18" i="9"/>
  <c r="BM41" i="9"/>
  <c r="BN71" i="9"/>
  <c r="W83" i="9"/>
  <c r="Z83" i="9" s="1"/>
  <c r="CB10" i="9"/>
  <c r="BU16" i="9"/>
  <c r="CA17" i="9"/>
  <c r="AM21" i="9"/>
  <c r="AW21" i="9"/>
  <c r="BP29" i="9"/>
  <c r="BR27" i="9"/>
  <c r="Z28" i="9"/>
  <c r="BB28" i="9"/>
  <c r="BV30" i="9"/>
  <c r="CB31" i="9"/>
  <c r="Z32" i="9"/>
  <c r="CA32" i="9"/>
  <c r="N33" i="9"/>
  <c r="BJ34" i="9"/>
  <c r="BT37" i="9"/>
  <c r="BT42" i="9" s="1"/>
  <c r="CC35" i="9"/>
  <c r="AN42" i="9"/>
  <c r="CB39" i="9"/>
  <c r="CC48" i="9"/>
  <c r="BJ49" i="9"/>
  <c r="F54" i="9"/>
  <c r="AJ63" i="9"/>
  <c r="BG71" i="9"/>
  <c r="BJ71" i="9" s="1"/>
  <c r="BX75" i="9"/>
  <c r="CB72" i="9"/>
  <c r="P84" i="9"/>
  <c r="BW96" i="9"/>
  <c r="BZ96" i="9" s="1"/>
  <c r="BK104" i="9"/>
  <c r="AN105" i="9"/>
  <c r="X126" i="9"/>
  <c r="CB15" i="9"/>
  <c r="BI29" i="9"/>
  <c r="BL100" i="9"/>
  <c r="BZ6" i="9"/>
  <c r="BQ20" i="9"/>
  <c r="AN21" i="9"/>
  <c r="BH20" i="9"/>
  <c r="CA34" i="9"/>
  <c r="CA38" i="9"/>
  <c r="CB48" i="9"/>
  <c r="CA60" i="9"/>
  <c r="W96" i="9"/>
  <c r="Z93" i="9"/>
  <c r="BG113" i="9"/>
  <c r="CA110" i="9"/>
  <c r="CD110" i="9" s="1"/>
  <c r="AY121" i="9"/>
  <c r="BB121" i="9" s="1"/>
  <c r="BA125" i="9"/>
  <c r="BB124" i="9"/>
  <c r="E42" i="9"/>
  <c r="BA37" i="9"/>
  <c r="BN41"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X21" i="9" s="1"/>
  <c r="BV10" i="9"/>
  <c r="BN11" i="9"/>
  <c r="BU12" i="9"/>
  <c r="V12" i="9"/>
  <c r="BR15" i="9"/>
  <c r="AX16" i="9"/>
  <c r="BT20" i="9"/>
  <c r="CC18" i="9"/>
  <c r="CD18" i="9" s="1"/>
  <c r="BV18" i="9"/>
  <c r="M21" i="9"/>
  <c r="AT20" i="9"/>
  <c r="BW20" i="9"/>
  <c r="BT29" i="9"/>
  <c r="BV27" i="9"/>
  <c r="BU33" i="9"/>
  <c r="BT33" i="9"/>
  <c r="AH33" i="9"/>
  <c r="AZ37" i="9"/>
  <c r="BB35" i="9"/>
  <c r="BM37" i="9"/>
  <c r="BZ36" i="9"/>
  <c r="BX41" i="9"/>
  <c r="BR48" i="9"/>
  <c r="CC52" i="9"/>
  <c r="CC56" i="9"/>
  <c r="C63" i="9"/>
  <c r="F63" i="9" s="1"/>
  <c r="BK71" i="9"/>
  <c r="BL83" i="9"/>
  <c r="R104" i="9"/>
  <c r="O105" i="9"/>
  <c r="X41" i="9"/>
  <c r="AZ41" i="9"/>
  <c r="AZ42" i="9" s="1"/>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BX105" i="9" s="1"/>
  <c r="Z103" i="9"/>
  <c r="E105" i="9"/>
  <c r="AP104" i="9"/>
  <c r="CC111" i="9"/>
  <c r="BJ114" i="9"/>
  <c r="AL117" i="9"/>
  <c r="X121" i="9"/>
  <c r="CA123" i="9"/>
  <c r="CA125" i="9" s="1"/>
  <c r="BJ123" i="9"/>
  <c r="AQ126" i="9"/>
  <c r="CA165" i="9"/>
  <c r="L42" i="9"/>
  <c r="BU50" i="9"/>
  <c r="V50" i="9"/>
  <c r="AX50" i="9"/>
  <c r="Z51" i="9"/>
  <c r="BX58" i="9"/>
  <c r="BX63" i="9" s="1"/>
  <c r="Z56" i="9"/>
  <c r="F58" i="9"/>
  <c r="BT62" i="9"/>
  <c r="BJ60" i="9"/>
  <c r="CB61" i="9"/>
  <c r="L63" i="9"/>
  <c r="AM63" i="9"/>
  <c r="AP63" i="9" s="1"/>
  <c r="BR68" i="9"/>
  <c r="AH71" i="9"/>
  <c r="BL79" i="9"/>
  <c r="BU79" i="9"/>
  <c r="BJ77" i="9"/>
  <c r="BH79" i="9"/>
  <c r="BV78" i="9"/>
  <c r="AH79" i="9"/>
  <c r="BQ83" i="9"/>
  <c r="BQ84" i="9" s="1"/>
  <c r="BB81" i="9"/>
  <c r="BR81" i="9"/>
  <c r="BZ82" i="9"/>
  <c r="L84" i="9"/>
  <c r="AV84" i="9"/>
  <c r="BV90" i="9"/>
  <c r="R92" i="9"/>
  <c r="CA94" i="9"/>
  <c r="CD94" i="9" s="1"/>
  <c r="BR98" i="9"/>
  <c r="Z102" i="9"/>
  <c r="BA104" i="9"/>
  <c r="J117" i="9"/>
  <c r="CC119" i="9"/>
  <c r="BY159" i="9"/>
  <c r="Y163" i="9"/>
  <c r="Z160" i="9"/>
  <c r="BY58" i="9"/>
  <c r="BT58" i="9"/>
  <c r="M63" i="9"/>
  <c r="AN63" i="9"/>
  <c r="Y71" i="9"/>
  <c r="AZ71" i="9"/>
  <c r="Y79" i="9"/>
  <c r="AZ79" i="9"/>
  <c r="AZ84" i="9" s="1"/>
  <c r="BL92" i="9"/>
  <c r="BJ100"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X63" i="9" s="1"/>
  <c r="AZ50" i="9"/>
  <c r="AZ63" i="9" s="1"/>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Y63" i="9" s="1"/>
  <c r="BZ52" i="9"/>
  <c r="BV53" i="9"/>
  <c r="AZ58" i="9"/>
  <c r="BZ57" i="9"/>
  <c r="BY62" i="9"/>
  <c r="H63" i="9"/>
  <c r="Q63" i="9"/>
  <c r="AI63" i="9"/>
  <c r="AR63" i="9"/>
  <c r="W71" i="9"/>
  <c r="CB69" i="9"/>
  <c r="BZ70" i="9"/>
  <c r="Z72" i="9"/>
  <c r="BL75" i="9"/>
  <c r="BV73" i="9"/>
  <c r="CC74" i="9"/>
  <c r="CD74" i="9" s="1"/>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BB138" i="9" s="1"/>
  <c r="Y146" i="9"/>
  <c r="BX163" i="9"/>
  <c r="X163" i="9"/>
  <c r="CA162" i="9"/>
  <c r="X167" i="9"/>
  <c r="EH147" i="2"/>
  <c r="DJ163" i="2"/>
  <c r="DR163" i="2"/>
  <c r="DJ167" i="2"/>
  <c r="DR167" i="2"/>
  <c r="EI155" i="2"/>
  <c r="EQ155" i="2"/>
  <c r="EK163" i="2"/>
  <c r="EK167"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63" i="2"/>
  <c r="DS163" i="2"/>
  <c r="DK167" i="2"/>
  <c r="DS167" i="2"/>
  <c r="EJ155" i="2"/>
  <c r="ER155" i="2"/>
  <c r="EL163" i="2"/>
  <c r="EL167"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63" i="2"/>
  <c r="DL167" i="2"/>
  <c r="EK155" i="2"/>
  <c r="EM163" i="2"/>
  <c r="EM167" i="2"/>
  <c r="EM134" i="2"/>
  <c r="EM138" i="2"/>
  <c r="EM146" i="2"/>
  <c r="EK113" i="2"/>
  <c r="EK117" i="2"/>
  <c r="EK121" i="2"/>
  <c r="EK125" i="2"/>
  <c r="EI92" i="2"/>
  <c r="EQ92" i="2"/>
  <c r="EI96" i="2"/>
  <c r="EQ96" i="2"/>
  <c r="EI100" i="2"/>
  <c r="EI104" i="2"/>
  <c r="EQ104" i="2"/>
  <c r="EO71" i="2"/>
  <c r="EO75" i="2"/>
  <c r="EO79" i="2"/>
  <c r="EO83" i="2"/>
  <c r="DX105" i="2"/>
  <c r="EF105" i="2"/>
  <c r="EC105" i="2"/>
  <c r="DX147" i="2"/>
  <c r="EC147" i="2"/>
  <c r="DM163" i="2"/>
  <c r="DM167" i="2"/>
  <c r="EL155" i="2"/>
  <c r="EN163" i="2"/>
  <c r="EN167"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CC115" i="9"/>
  <c r="Z116" i="9"/>
  <c r="CA116" i="9"/>
  <c r="CD116" i="9" s="1"/>
  <c r="BP121" i="9"/>
  <c r="BP126" i="9" s="1"/>
  <c r="BN119" i="9"/>
  <c r="BJ120" i="9"/>
  <c r="F121" i="9"/>
  <c r="AP121" i="9"/>
  <c r="Y125" i="9"/>
  <c r="BJ124" i="9"/>
  <c r="AY134" i="9"/>
  <c r="CC133" i="9"/>
  <c r="F134" i="9"/>
  <c r="BR135" i="9"/>
  <c r="BN137" i="9"/>
  <c r="CC139" i="9"/>
  <c r="BV144" i="9"/>
  <c r="BV145" i="9"/>
  <c r="AH146" i="9"/>
  <c r="BR158" i="9"/>
  <c r="AX159" i="9"/>
  <c r="BJ161" i="9"/>
  <c r="BN164" i="9"/>
  <c r="ED105" i="2"/>
  <c r="DZ126" i="2"/>
  <c r="EH126" i="2"/>
  <c r="DN163" i="2"/>
  <c r="DN167" i="2"/>
  <c r="EM155" i="2"/>
  <c r="EO163" i="2"/>
  <c r="EO167"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Y126" i="9" s="1"/>
  <c r="BN123" i="9"/>
  <c r="BX125" i="9"/>
  <c r="Z124" i="9"/>
  <c r="F125" i="9"/>
  <c r="Y134" i="9"/>
  <c r="BM134" i="9"/>
  <c r="BZ131" i="9"/>
  <c r="CB132" i="9"/>
  <c r="BI138" i="9"/>
  <c r="BI147" i="9" s="1"/>
  <c r="BS138" i="9"/>
  <c r="BV138" i="9" s="1"/>
  <c r="BJ136" i="9"/>
  <c r="Y138" i="9"/>
  <c r="Z138" i="9" s="1"/>
  <c r="BY138" i="9"/>
  <c r="X142" i="9"/>
  <c r="BN140" i="9"/>
  <c r="CC141" i="9"/>
  <c r="CC142" i="9" s="1"/>
  <c r="BM142" i="9"/>
  <c r="BM147" i="9" s="1"/>
  <c r="AF147" i="9"/>
  <c r="AH155" i="9"/>
  <c r="BR157" i="9"/>
  <c r="V159" i="9"/>
  <c r="AP159" i="9"/>
  <c r="BU163" i="9"/>
  <c r="BS163" i="9"/>
  <c r="BV163" i="9" s="1"/>
  <c r="V163" i="9"/>
  <c r="AX163" i="9"/>
  <c r="BN166" i="9"/>
  <c r="DO155" i="2"/>
  <c r="DZ105" i="2"/>
  <c r="EH105" i="2"/>
  <c r="EE105" i="2"/>
  <c r="EA126" i="2"/>
  <c r="DO163" i="2"/>
  <c r="DO167" i="2"/>
  <c r="EN155" i="2"/>
  <c r="EP163" i="2"/>
  <c r="EP167"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AL126" i="9" s="1"/>
  <c r="BX134" i="9"/>
  <c r="BN133" i="9"/>
  <c r="R134" i="9"/>
  <c r="F138" i="9"/>
  <c r="Y142" i="9"/>
  <c r="BB140" i="9"/>
  <c r="BN141" i="9"/>
  <c r="J142" i="9"/>
  <c r="Z143" i="9"/>
  <c r="BB143" i="9"/>
  <c r="CB145" i="9"/>
  <c r="AT146" i="9"/>
  <c r="BT159" i="9"/>
  <c r="BV157" i="9"/>
  <c r="CB158" i="9"/>
  <c r="BT163" i="9"/>
  <c r="Z164" i="9"/>
  <c r="BB164" i="9"/>
  <c r="BW167" i="9"/>
  <c r="BL167" i="9"/>
  <c r="BZ166" i="9"/>
  <c r="EB84" i="2"/>
  <c r="EE126" i="2"/>
  <c r="EB126" i="2"/>
  <c r="DP163" i="2"/>
  <c r="DP167" i="2"/>
  <c r="EO155" i="2"/>
  <c r="EI163" i="2"/>
  <c r="EQ163" i="2"/>
  <c r="EI167" i="2"/>
  <c r="EQ167"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63" i="2"/>
  <c r="EJ167" i="2"/>
  <c r="EJ134" i="2"/>
  <c r="EJ138" i="2"/>
  <c r="EJ142" i="2"/>
  <c r="ER142" i="2"/>
  <c r="EJ146" i="2"/>
  <c r="EP125" i="2"/>
  <c r="EN100" i="2"/>
  <c r="EL83" i="2"/>
  <c r="BR156" i="9"/>
  <c r="N159" i="9"/>
  <c r="CC158" i="9"/>
  <c r="EC168" i="2"/>
  <c r="BJ156" i="9"/>
  <c r="AH159" i="9"/>
  <c r="G168" i="9"/>
  <c r="CA156" i="9"/>
  <c r="BH159" i="9"/>
  <c r="BI159" i="9"/>
  <c r="DX168" i="2"/>
  <c r="EF168" i="2"/>
  <c r="DY168" i="2"/>
  <c r="EG168" i="2"/>
  <c r="DZ168" i="2"/>
  <c r="EH168" i="2"/>
  <c r="DJ159" i="2"/>
  <c r="DR159" i="2"/>
  <c r="AT155" i="9"/>
  <c r="V155" i="9"/>
  <c r="R155" i="9"/>
  <c r="BV154" i="9"/>
  <c r="BO159" i="9"/>
  <c r="BP159" i="9"/>
  <c r="BQ159" i="9"/>
  <c r="EI159" i="2"/>
  <c r="EQ159" i="2"/>
  <c r="EJ159" i="2"/>
  <c r="ER159" i="2"/>
  <c r="EA168" i="2"/>
  <c r="EL159" i="2"/>
  <c r="EE168" i="2"/>
  <c r="EB168" i="2"/>
  <c r="EM159" i="2"/>
  <c r="EK159" i="2"/>
  <c r="EN159" i="2"/>
  <c r="EO159" i="2"/>
  <c r="DK159" i="2"/>
  <c r="DS159" i="2"/>
  <c r="DL159" i="2"/>
  <c r="DM159" i="2"/>
  <c r="DN159" i="2"/>
  <c r="DO159" i="2"/>
  <c r="DP159" i="2"/>
  <c r="DQ155" i="2"/>
  <c r="DJ155" i="2"/>
  <c r="DR155" i="2"/>
  <c r="DK155" i="2"/>
  <c r="DS155" i="2"/>
  <c r="DL155" i="2"/>
  <c r="DM155" i="2"/>
  <c r="DB168" i="2"/>
  <c r="DN155" i="2"/>
  <c r="CZ168" i="2"/>
  <c r="DH168" i="2"/>
  <c r="DC168" i="2"/>
  <c r="CY168" i="2"/>
  <c r="DG168" i="2"/>
  <c r="DA168" i="2"/>
  <c r="DI168" i="2"/>
  <c r="DE168" i="2"/>
  <c r="EG126" i="2"/>
  <c r="DZ84" i="2"/>
  <c r="EH84" i="2"/>
  <c r="DY105" i="2"/>
  <c r="EG105" i="2"/>
  <c r="EF126" i="2"/>
  <c r="EE147" i="2"/>
  <c r="ED168" i="2"/>
  <c r="EF147" i="2"/>
  <c r="DF168" i="2"/>
  <c r="BP155" i="9"/>
  <c r="N155" i="9"/>
  <c r="BO155" i="9"/>
  <c r="AW168" i="9"/>
  <c r="BV153" i="9"/>
  <c r="BT155" i="9"/>
  <c r="AZ146" i="9"/>
  <c r="AZ147" i="9" s="1"/>
  <c r="BB144" i="9"/>
  <c r="BT146" i="9"/>
  <c r="CC154" i="9"/>
  <c r="CB154" i="9"/>
  <c r="BN154" i="9"/>
  <c r="BB154" i="9"/>
  <c r="BA155" i="9"/>
  <c r="F155" i="9"/>
  <c r="Z154" i="9"/>
  <c r="Y155" i="9"/>
  <c r="AL155" i="9"/>
  <c r="BH155" i="9"/>
  <c r="BB153" i="9"/>
  <c r="AZ155" i="9"/>
  <c r="CC153" i="9"/>
  <c r="BN153" i="9"/>
  <c r="BM155" i="9"/>
  <c r="BL155" i="9"/>
  <c r="AI168" i="9"/>
  <c r="X155" i="9"/>
  <c r="BJ152" i="9"/>
  <c r="Z153" i="9"/>
  <c r="CA152" i="9"/>
  <c r="BN33" i="9"/>
  <c r="BG12" i="9"/>
  <c r="CA9" i="9"/>
  <c r="BJ9" i="9"/>
  <c r="U21" i="9"/>
  <c r="W29" i="9"/>
  <c r="Z29" i="9" s="1"/>
  <c r="BI33" i="9"/>
  <c r="CC30" i="9"/>
  <c r="G42" i="9"/>
  <c r="J33" i="9"/>
  <c r="Z38" i="9"/>
  <c r="Y41" i="9"/>
  <c r="Y42" i="9" s="1"/>
  <c r="BP42" i="9"/>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V29" i="9" s="1"/>
  <c r="BX37" i="9"/>
  <c r="BX42" i="9" s="1"/>
  <c r="N37" i="9"/>
  <c r="K42" i="9"/>
  <c r="BQ41" i="9"/>
  <c r="BQ42" i="9" s="1"/>
  <c r="CB38" i="9"/>
  <c r="BW41" i="9"/>
  <c r="AU42" i="9"/>
  <c r="AX42" i="9" s="1"/>
  <c r="CB53" i="9"/>
  <c r="Y62" i="9"/>
  <c r="Z59" i="9"/>
  <c r="U63" i="9"/>
  <c r="BR77" i="9"/>
  <c r="BQ79" i="9"/>
  <c r="CC77" i="9"/>
  <c r="CD77" i="9" s="1"/>
  <c r="BM83" i="9"/>
  <c r="CC81" i="9"/>
  <c r="BU84"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V5" i="9"/>
  <c r="BV6" i="9"/>
  <c r="BY8" i="9"/>
  <c r="BW12" i="9"/>
  <c r="BZ12" i="9" s="1"/>
  <c r="BZ9" i="9"/>
  <c r="CA11" i="9"/>
  <c r="CD11" i="9" s="1"/>
  <c r="AL12" i="9"/>
  <c r="BL12" i="9"/>
  <c r="BL21" i="9" s="1"/>
  <c r="BP16" i="9"/>
  <c r="BP21" i="9" s="1"/>
  <c r="BY16" i="9"/>
  <c r="BZ14" i="9"/>
  <c r="CB17" i="9"/>
  <c r="CB20" i="9" s="1"/>
  <c r="CC19" i="9"/>
  <c r="Q21" i="9"/>
  <c r="AJ21" i="9"/>
  <c r="AX20" i="9"/>
  <c r="BO29" i="9"/>
  <c r="BR29" i="9" s="1"/>
  <c r="BR26" i="9"/>
  <c r="BN27" i="9"/>
  <c r="BO33" i="9"/>
  <c r="BR33" i="9" s="1"/>
  <c r="BR30" i="9"/>
  <c r="BV31" i="9"/>
  <c r="BV32" i="9"/>
  <c r="CC32" i="9"/>
  <c r="Z33" i="9"/>
  <c r="BS33" i="9"/>
  <c r="BV33" i="9" s="1"/>
  <c r="BI37" i="9"/>
  <c r="BI42" i="9" s="1"/>
  <c r="CC34" i="9"/>
  <c r="CC37" i="9" s="1"/>
  <c r="BR34" i="9"/>
  <c r="BR35" i="9"/>
  <c r="BV36" i="9"/>
  <c r="O42" i="9"/>
  <c r="CC39" i="9"/>
  <c r="V41" i="9"/>
  <c r="U42" i="9"/>
  <c r="AM42" i="9"/>
  <c r="AP42" i="9" s="1"/>
  <c r="BM50" i="9"/>
  <c r="BN47" i="9"/>
  <c r="CC47" i="9"/>
  <c r="CC50" i="9" s="1"/>
  <c r="BI50" i="9"/>
  <c r="CA52" i="9"/>
  <c r="BJ52" i="9"/>
  <c r="W54" i="9"/>
  <c r="Z54" i="9" s="1"/>
  <c r="Z53" i="9"/>
  <c r="BQ58" i="9"/>
  <c r="BR55" i="9"/>
  <c r="BR60" i="9"/>
  <c r="BQ62" i="9"/>
  <c r="BQ63" i="9" s="1"/>
  <c r="BJ69" i="9"/>
  <c r="CA69" i="9"/>
  <c r="J75" i="9"/>
  <c r="I84" i="9"/>
  <c r="W125" i="9"/>
  <c r="Z122" i="9"/>
  <c r="AY125" i="9"/>
  <c r="BB122" i="9"/>
  <c r="BL125" i="9"/>
  <c r="CB122" i="9"/>
  <c r="CC8" i="9"/>
  <c r="C42" i="9"/>
  <c r="F42" i="9" s="1"/>
  <c r="F37" i="9"/>
  <c r="AH63" i="9"/>
  <c r="AI84" i="9"/>
  <c r="AL84" i="9" s="1"/>
  <c r="AL75" i="9"/>
  <c r="K21" i="9"/>
  <c r="N21" i="9" s="1"/>
  <c r="BW29" i="9"/>
  <c r="BZ29" i="9" s="1"/>
  <c r="BZ26" i="9"/>
  <c r="BO41" i="9"/>
  <c r="BR40" i="9"/>
  <c r="BA8" i="9"/>
  <c r="BM12" i="9"/>
  <c r="BM21" i="9" s="1"/>
  <c r="BQ16" i="9"/>
  <c r="BO16" i="9"/>
  <c r="BR16" i="9" s="1"/>
  <c r="BS20" i="9"/>
  <c r="BV17" i="9"/>
  <c r="CC17" i="9"/>
  <c r="CC20" i="9" s="1"/>
  <c r="H21" i="9"/>
  <c r="V20" i="9"/>
  <c r="AK21" i="9"/>
  <c r="BZ20" i="9"/>
  <c r="BG29" i="9"/>
  <c r="BJ29" i="9" s="1"/>
  <c r="CA26" i="9"/>
  <c r="BJ26" i="9"/>
  <c r="CC28" i="9"/>
  <c r="CA28" i="9"/>
  <c r="BS37" i="9"/>
  <c r="BV37" i="9" s="1"/>
  <c r="BV34" i="9"/>
  <c r="CA40" i="9"/>
  <c r="CD40" i="9" s="1"/>
  <c r="BJ40" i="9"/>
  <c r="N41" i="9"/>
  <c r="M42" i="9"/>
  <c r="AE42" i="9"/>
  <c r="AH42" i="9" s="1"/>
  <c r="BV49" i="9"/>
  <c r="BS50" i="9"/>
  <c r="BV50" i="9" s="1"/>
  <c r="BH58" i="9"/>
  <c r="CB55" i="9"/>
  <c r="BG58" i="9"/>
  <c r="CD59" i="9"/>
  <c r="CA75" i="9"/>
  <c r="BN8" i="9"/>
  <c r="BK16" i="9"/>
  <c r="BN16" i="9" s="1"/>
  <c r="BN13" i="9"/>
  <c r="W8" i="9"/>
  <c r="Z8" i="9" s="1"/>
  <c r="CD32" i="9"/>
  <c r="CC83" i="9"/>
  <c r="BS8" i="9"/>
  <c r="BV8" i="9" s="1"/>
  <c r="BA21" i="9"/>
  <c r="BA29" i="9"/>
  <c r="BZ34" i="9"/>
  <c r="BZ39" i="9"/>
  <c r="BW8" i="9"/>
  <c r="BZ8" i="9" s="1"/>
  <c r="BZ5" i="9"/>
  <c r="AY8" i="9"/>
  <c r="BB5" i="9"/>
  <c r="BO8" i="9"/>
  <c r="BR8" i="9" s="1"/>
  <c r="BR5" i="9"/>
  <c r="BN6" i="9"/>
  <c r="BI8" i="9"/>
  <c r="BO12" i="9"/>
  <c r="BR9" i="9"/>
  <c r="BV11" i="9"/>
  <c r="Z12" i="9"/>
  <c r="BS12" i="9"/>
  <c r="BV12" i="9" s="1"/>
  <c r="BI16" i="9"/>
  <c r="CC13" i="9"/>
  <c r="BR13" i="9"/>
  <c r="CA13" i="9"/>
  <c r="BR14" i="9"/>
  <c r="BV15" i="9"/>
  <c r="BT21" i="9"/>
  <c r="BZ19" i="9"/>
  <c r="I21" i="9"/>
  <c r="AP20" i="9"/>
  <c r="S21" i="9"/>
  <c r="CC26" i="9"/>
  <c r="BB27" i="9"/>
  <c r="BJ28" i="9"/>
  <c r="BK29" i="9"/>
  <c r="BN29" i="9" s="1"/>
  <c r="BG33" i="9"/>
  <c r="CA30" i="9"/>
  <c r="BJ30" i="9"/>
  <c r="BN32" i="9"/>
  <c r="R33" i="9"/>
  <c r="AY33" i="9"/>
  <c r="BB33" i="9" s="1"/>
  <c r="BK37" i="9"/>
  <c r="BN34" i="9"/>
  <c r="CA35" i="9"/>
  <c r="CD35" i="9" s="1"/>
  <c r="BJ35" i="9"/>
  <c r="BB36" i="9"/>
  <c r="BW37" i="9"/>
  <c r="BZ37" i="9" s="1"/>
  <c r="Z41" i="9"/>
  <c r="W42" i="9"/>
  <c r="Z42" i="9" s="1"/>
  <c r="AY41" i="9"/>
  <c r="BB38" i="9"/>
  <c r="CB40" i="9"/>
  <c r="AO42" i="9"/>
  <c r="AX41" i="9"/>
  <c r="S42" i="9"/>
  <c r="Y50" i="9"/>
  <c r="Z50" i="9" s="1"/>
  <c r="Z47" i="9"/>
  <c r="BP63" i="9"/>
  <c r="N63" i="9"/>
  <c r="BO79" i="9"/>
  <c r="CD6" i="9"/>
  <c r="BI12" i="9"/>
  <c r="CC9" i="9"/>
  <c r="CC12" i="9" s="1"/>
  <c r="BG16" i="9"/>
  <c r="BJ16" i="9" s="1"/>
  <c r="CA19" i="9"/>
  <c r="CD19" i="9" s="1"/>
  <c r="BJ19" i="9"/>
  <c r="BS41" i="9"/>
  <c r="BV38" i="9"/>
  <c r="BB80" i="9"/>
  <c r="BA83" i="9"/>
  <c r="BB83" i="9" s="1"/>
  <c r="X8" i="9"/>
  <c r="CA20" i="9"/>
  <c r="BG8" i="9"/>
  <c r="CA5" i="9"/>
  <c r="BJ5" i="9"/>
  <c r="CA7" i="9"/>
  <c r="CD7" i="9" s="1"/>
  <c r="BS16" i="9"/>
  <c r="BV16" i="9" s="1"/>
  <c r="BV13" i="9"/>
  <c r="BK20" i="9"/>
  <c r="BN17" i="9"/>
  <c r="BU21" i="9"/>
  <c r="BG20" i="9"/>
  <c r="AU21" i="9"/>
  <c r="AX21" i="9" s="1"/>
  <c r="BH33" i="9"/>
  <c r="BH42" i="9" s="1"/>
  <c r="CB30" i="9"/>
  <c r="CB33" i="9" s="1"/>
  <c r="CA31" i="9"/>
  <c r="CD31" i="9" s="1"/>
  <c r="BJ31" i="9"/>
  <c r="W37" i="9"/>
  <c r="Z37" i="9" s="1"/>
  <c r="Z34" i="9"/>
  <c r="AY37" i="9"/>
  <c r="BB37" i="9" s="1"/>
  <c r="BB34" i="9"/>
  <c r="CB35" i="9"/>
  <c r="CA36" i="9"/>
  <c r="CD36" i="9" s="1"/>
  <c r="BJ36" i="9"/>
  <c r="AY62" i="9"/>
  <c r="BB59" i="9"/>
  <c r="BL62" i="9"/>
  <c r="CB59" i="9"/>
  <c r="CB62" i="9" s="1"/>
  <c r="BU63" i="9"/>
  <c r="CC73" i="9"/>
  <c r="CD73" i="9" s="1"/>
  <c r="BJ73" i="9"/>
  <c r="Z78" i="9"/>
  <c r="W79" i="9"/>
  <c r="CB13" i="9"/>
  <c r="CB34" i="9"/>
  <c r="AJ42" i="9"/>
  <c r="AR42" i="9"/>
  <c r="BO50" i="9"/>
  <c r="BR50" i="9" s="1"/>
  <c r="BR47" i="9"/>
  <c r="CA48" i="9"/>
  <c r="CD48" i="9" s="1"/>
  <c r="BO54" i="9"/>
  <c r="BR54" i="9" s="1"/>
  <c r="BR51" i="9"/>
  <c r="AL54" i="9"/>
  <c r="BA54" i="9"/>
  <c r="BA63" i="9" s="1"/>
  <c r="BS58" i="9"/>
  <c r="BV58" i="9" s="1"/>
  <c r="BV55" i="9"/>
  <c r="BR56" i="9"/>
  <c r="BR61" i="9"/>
  <c r="V62" i="9"/>
  <c r="AK63" i="9"/>
  <c r="BA71" i="9"/>
  <c r="BB71" i="9" s="1"/>
  <c r="BW71" i="9"/>
  <c r="BZ71" i="9" s="1"/>
  <c r="BZ68" i="9"/>
  <c r="CA70" i="9"/>
  <c r="BJ70" i="9"/>
  <c r="BY75" i="9"/>
  <c r="BZ75" i="9" s="1"/>
  <c r="AY79" i="9"/>
  <c r="BZ90" i="9"/>
  <c r="BW92" i="9"/>
  <c r="BZ92" i="9" s="1"/>
  <c r="CA95" i="9"/>
  <c r="BN95" i="9"/>
  <c r="AF105" i="9"/>
  <c r="BA42" i="9"/>
  <c r="BA50" i="9"/>
  <c r="CD60" i="9"/>
  <c r="BV71" i="9"/>
  <c r="BV77" i="9"/>
  <c r="BS79" i="9"/>
  <c r="BV79" i="9" s="1"/>
  <c r="G21" i="9"/>
  <c r="J21" i="9" s="1"/>
  <c r="O21" i="9"/>
  <c r="R21" i="9" s="1"/>
  <c r="AI21" i="9"/>
  <c r="AL21" i="9" s="1"/>
  <c r="AQ21" i="9"/>
  <c r="AT21" i="9" s="1"/>
  <c r="H42" i="9"/>
  <c r="P42" i="9"/>
  <c r="AK42" i="9"/>
  <c r="AS42" i="9"/>
  <c r="BG41" i="9"/>
  <c r="BG50" i="9"/>
  <c r="BJ50" i="9" s="1"/>
  <c r="CA47" i="9"/>
  <c r="BJ47" i="9"/>
  <c r="BV48" i="9"/>
  <c r="BG54" i="9"/>
  <c r="CA51" i="9"/>
  <c r="BJ51" i="9"/>
  <c r="BK58" i="9"/>
  <c r="BN58" i="9" s="1"/>
  <c r="BN55" i="9"/>
  <c r="CA56" i="9"/>
  <c r="CA58" i="9" s="1"/>
  <c r="BJ56" i="9"/>
  <c r="BO58" i="9"/>
  <c r="BR58" i="9" s="1"/>
  <c r="CA61" i="9"/>
  <c r="CD61" i="9" s="1"/>
  <c r="BJ61" i="9"/>
  <c r="N62" i="9"/>
  <c r="AX62" i="9"/>
  <c r="BX71" i="9"/>
  <c r="BX84" i="9" s="1"/>
  <c r="BO71" i="9"/>
  <c r="BR71" i="9" s="1"/>
  <c r="BH75" i="9"/>
  <c r="BM79" i="9"/>
  <c r="CC76" i="9"/>
  <c r="C84" i="9"/>
  <c r="F84" i="9" s="1"/>
  <c r="AM84" i="9"/>
  <c r="O84" i="9"/>
  <c r="R84" i="9" s="1"/>
  <c r="BZ89" i="9"/>
  <c r="D105" i="9"/>
  <c r="AG105" i="9"/>
  <c r="AO105" i="9"/>
  <c r="AP105" i="9" s="1"/>
  <c r="AW105" i="9"/>
  <c r="BL138" i="9"/>
  <c r="BL147" i="9" s="1"/>
  <c r="CB137" i="9"/>
  <c r="CA141" i="9"/>
  <c r="BU42" i="9"/>
  <c r="BW50" i="9"/>
  <c r="BZ50" i="9" s="1"/>
  <c r="BZ47" i="9"/>
  <c r="BW54" i="9"/>
  <c r="BZ54" i="9" s="1"/>
  <c r="BZ51" i="9"/>
  <c r="BI58" i="9"/>
  <c r="CC55" i="9"/>
  <c r="CC60" i="9"/>
  <c r="I63" i="9"/>
  <c r="J63" i="9" s="1"/>
  <c r="AS63" i="9"/>
  <c r="AT63" i="9" s="1"/>
  <c r="CC69" i="9"/>
  <c r="CC71" i="9" s="1"/>
  <c r="BH83" i="9"/>
  <c r="CB80" i="9"/>
  <c r="CB83" i="9" s="1"/>
  <c r="CC91" i="9"/>
  <c r="BU92" i="9"/>
  <c r="BV91" i="9"/>
  <c r="Z114" i="9"/>
  <c r="W117" i="9"/>
  <c r="Z117" i="9" s="1"/>
  <c r="R117" i="9"/>
  <c r="O126" i="9"/>
  <c r="R126" i="9" s="1"/>
  <c r="BN39" i="9"/>
  <c r="I42" i="9"/>
  <c r="Q42" i="9"/>
  <c r="AT41" i="9"/>
  <c r="BH54" i="9"/>
  <c r="CB51" i="9"/>
  <c r="CB54" i="9" s="1"/>
  <c r="W58" i="9"/>
  <c r="Z58" i="9" s="1"/>
  <c r="Z55" i="9"/>
  <c r="AY58" i="9"/>
  <c r="BB58" i="9" s="1"/>
  <c r="BB55" i="9"/>
  <c r="F62" i="9"/>
  <c r="AP62" i="9"/>
  <c r="BW62" i="9"/>
  <c r="CA68" i="9"/>
  <c r="BJ68" i="9"/>
  <c r="BP71" i="9"/>
  <c r="BP84" i="9" s="1"/>
  <c r="BI75" i="9"/>
  <c r="CC72" i="9"/>
  <c r="BA79" i="9"/>
  <c r="BZ76" i="9"/>
  <c r="BW79" i="9"/>
  <c r="BV82" i="9"/>
  <c r="Y84" i="9"/>
  <c r="BQ92" i="9"/>
  <c r="BR92" i="9" s="1"/>
  <c r="BR89" i="9"/>
  <c r="CC95" i="9"/>
  <c r="BR110" i="9"/>
  <c r="BQ113" i="9"/>
  <c r="CB110" i="9"/>
  <c r="CB113" i="9" s="1"/>
  <c r="BR136" i="9"/>
  <c r="CA136" i="9"/>
  <c r="CD136" i="9" s="1"/>
  <c r="BK50" i="9"/>
  <c r="BN50" i="9" s="1"/>
  <c r="CD55" i="9"/>
  <c r="BB48" i="9"/>
  <c r="AY50" i="9"/>
  <c r="BI54" i="9"/>
  <c r="CC51" i="9"/>
  <c r="J54" i="9"/>
  <c r="BS62" i="9"/>
  <c r="BV59" i="9"/>
  <c r="AH62" i="9"/>
  <c r="BH71" i="9"/>
  <c r="CB68" i="9"/>
  <c r="BZ69" i="9"/>
  <c r="BS75" i="9"/>
  <c r="BV75" i="9" s="1"/>
  <c r="BV72" i="9"/>
  <c r="BJ75" i="9"/>
  <c r="BR76" i="9"/>
  <c r="CA76" i="9"/>
  <c r="BN83" i="9"/>
  <c r="CB96" i="9"/>
  <c r="BB94" i="9"/>
  <c r="AY96" i="9"/>
  <c r="BB96" i="9" s="1"/>
  <c r="AH100" i="9"/>
  <c r="AE105" i="9"/>
  <c r="BB100" i="9"/>
  <c r="BH125" i="9"/>
  <c r="CB123" i="9"/>
  <c r="J126" i="9"/>
  <c r="BV133" i="9"/>
  <c r="BS134" i="9"/>
  <c r="BV134" i="9" s="1"/>
  <c r="BM42" i="9"/>
  <c r="CC38" i="9"/>
  <c r="CB5" i="9"/>
  <c r="CB8" i="9" s="1"/>
  <c r="CB26" i="9"/>
  <c r="CB29" i="9" s="1"/>
  <c r="CB49" i="9"/>
  <c r="BH50" i="9"/>
  <c r="BB57" i="9"/>
  <c r="BW58" i="9"/>
  <c r="BZ58" i="9" s="1"/>
  <c r="BK62" i="9"/>
  <c r="BN59" i="9"/>
  <c r="BT63" i="9"/>
  <c r="O63" i="9"/>
  <c r="R63" i="9" s="1"/>
  <c r="BJ62" i="9"/>
  <c r="AU63" i="9"/>
  <c r="AX63" i="9" s="1"/>
  <c r="BN82" i="9"/>
  <c r="CA82" i="9"/>
  <c r="CD82" i="9" s="1"/>
  <c r="BV83" i="9"/>
  <c r="BV93" i="9"/>
  <c r="BS96" i="9"/>
  <c r="CC96" i="9"/>
  <c r="BV97" i="9"/>
  <c r="BS100" i="9"/>
  <c r="BJ98" i="9"/>
  <c r="CA98" i="9"/>
  <c r="BK75" i="9"/>
  <c r="BN75" i="9" s="1"/>
  <c r="BN72" i="9"/>
  <c r="CA81" i="9"/>
  <c r="BJ81" i="9"/>
  <c r="AE84" i="9"/>
  <c r="BI92" i="9"/>
  <c r="CC89" i="9"/>
  <c r="CD89" i="9" s="1"/>
  <c r="BT96" i="9"/>
  <c r="AS105" i="9"/>
  <c r="BA105" i="9"/>
  <c r="J104" i="9"/>
  <c r="G105" i="9"/>
  <c r="AZ126" i="9"/>
  <c r="BR131" i="9"/>
  <c r="BO134" i="9"/>
  <c r="BR134" i="9" s="1"/>
  <c r="X75" i="9"/>
  <c r="AY75" i="9"/>
  <c r="BB75" i="9" s="1"/>
  <c r="BB72" i="9"/>
  <c r="W75" i="9"/>
  <c r="Z75" i="9" s="1"/>
  <c r="AT75" i="9"/>
  <c r="BG79" i="9"/>
  <c r="AF84" i="9"/>
  <c r="BJ89" i="9"/>
  <c r="BS92" i="9"/>
  <c r="BV92" i="9" s="1"/>
  <c r="BV89" i="9"/>
  <c r="CA93" i="9"/>
  <c r="BK96" i="9"/>
  <c r="BN93" i="9"/>
  <c r="BU96" i="9"/>
  <c r="BN97" i="9"/>
  <c r="CA97" i="9"/>
  <c r="BK100" i="9"/>
  <c r="BN100" i="9" s="1"/>
  <c r="CC98" i="9"/>
  <c r="CC100" i="9" s="1"/>
  <c r="BP105" i="9"/>
  <c r="Y126" i="9"/>
  <c r="AU126" i="9"/>
  <c r="AX125" i="9"/>
  <c r="AZ75" i="9"/>
  <c r="BZ74" i="9"/>
  <c r="AX75" i="9"/>
  <c r="CB76" i="9"/>
  <c r="CB79" i="9" s="1"/>
  <c r="CC78" i="9"/>
  <c r="CA78" i="9"/>
  <c r="CD78" i="9" s="1"/>
  <c r="BI79" i="9"/>
  <c r="BY79" i="9"/>
  <c r="BW83" i="9"/>
  <c r="BZ80" i="9"/>
  <c r="S84" i="9"/>
  <c r="BK92" i="9"/>
  <c r="BN92" i="9" s="1"/>
  <c r="BN89" i="9"/>
  <c r="CA90" i="9"/>
  <c r="BJ90" i="9"/>
  <c r="BB91" i="9"/>
  <c r="Z96" i="9"/>
  <c r="BL96" i="9"/>
  <c r="BL105" i="9" s="1"/>
  <c r="BV94" i="9"/>
  <c r="I105" i="9"/>
  <c r="V96" i="9"/>
  <c r="BN99" i="9"/>
  <c r="CA99" i="9"/>
  <c r="CD99" i="9" s="1"/>
  <c r="BH104" i="9"/>
  <c r="CB102" i="9"/>
  <c r="BV104" i="9"/>
  <c r="V113" i="9"/>
  <c r="AM126" i="9"/>
  <c r="AP125" i="9"/>
  <c r="AV126" i="9"/>
  <c r="BJ146" i="9"/>
  <c r="BR74" i="9"/>
  <c r="AP75" i="9"/>
  <c r="BT79" i="9"/>
  <c r="BT84" i="9" s="1"/>
  <c r="BB77" i="9"/>
  <c r="T84" i="9"/>
  <c r="AL83" i="9"/>
  <c r="G84" i="9"/>
  <c r="W92" i="9"/>
  <c r="Z92" i="9" s="1"/>
  <c r="Z89" i="9"/>
  <c r="AY92" i="9"/>
  <c r="BB92" i="9" s="1"/>
  <c r="BB89" i="9"/>
  <c r="CB90" i="9"/>
  <c r="CA91" i="9"/>
  <c r="CD91" i="9" s="1"/>
  <c r="BJ91" i="9"/>
  <c r="X96" i="9"/>
  <c r="BB93" i="9"/>
  <c r="Z100" i="9"/>
  <c r="BZ98" i="9"/>
  <c r="BT100" i="9"/>
  <c r="BT105" i="9" s="1"/>
  <c r="BG104" i="9"/>
  <c r="CA103" i="9"/>
  <c r="CD103" i="9" s="1"/>
  <c r="BJ103" i="9"/>
  <c r="BW104" i="9"/>
  <c r="BN115" i="9"/>
  <c r="CA115" i="9"/>
  <c r="CD115" i="9" s="1"/>
  <c r="AE126" i="9"/>
  <c r="AH126" i="9" s="1"/>
  <c r="AH125" i="9"/>
  <c r="AN126" i="9"/>
  <c r="BZ143" i="9"/>
  <c r="BW146" i="9"/>
  <c r="CB57" i="9"/>
  <c r="BJ74" i="9"/>
  <c r="AH75" i="9"/>
  <c r="BR75" i="9"/>
  <c r="X79" i="9"/>
  <c r="X84" i="9" s="1"/>
  <c r="BK79" i="9"/>
  <c r="BO83" i="9"/>
  <c r="BR80" i="9"/>
  <c r="BY84" i="9"/>
  <c r="K84" i="9"/>
  <c r="AU84" i="9"/>
  <c r="BJ92" i="9"/>
  <c r="BN94" i="9"/>
  <c r="CB95" i="9"/>
  <c r="BN111" i="9"/>
  <c r="CA111" i="9"/>
  <c r="CD111" i="9" s="1"/>
  <c r="BV117" i="9"/>
  <c r="AF126" i="9"/>
  <c r="BA147" i="9"/>
  <c r="AY146" i="9"/>
  <c r="BB145" i="9"/>
  <c r="CB78" i="9"/>
  <c r="CB89" i="9"/>
  <c r="BZ95" i="9"/>
  <c r="BQ96" i="9"/>
  <c r="BR96" i="9" s="1"/>
  <c r="BW100" i="9"/>
  <c r="BZ100" i="9" s="1"/>
  <c r="BZ97" i="9"/>
  <c r="BH100" i="9"/>
  <c r="BZ99" i="9"/>
  <c r="J100" i="9"/>
  <c r="AI105" i="9"/>
  <c r="AQ105" i="9"/>
  <c r="S105" i="9"/>
  <c r="BJ110" i="9"/>
  <c r="CC110" i="9"/>
  <c r="BS113" i="9"/>
  <c r="BV113" i="9" s="1"/>
  <c r="BV110" i="9"/>
  <c r="BY113" i="9"/>
  <c r="BL121" i="9"/>
  <c r="AT121" i="9"/>
  <c r="I126" i="9"/>
  <c r="CC137" i="9"/>
  <c r="CD137" i="9" s="1"/>
  <c r="BS167" i="9"/>
  <c r="BV166" i="9"/>
  <c r="CA166" i="9"/>
  <c r="CD166" i="9" s="1"/>
  <c r="BR95" i="9"/>
  <c r="X100" i="9"/>
  <c r="BB97" i="9"/>
  <c r="BM100" i="9"/>
  <c r="BB99" i="9"/>
  <c r="V100" i="9"/>
  <c r="AL100" i="9"/>
  <c r="T105" i="9"/>
  <c r="AJ105" i="9"/>
  <c r="AR105" i="9"/>
  <c r="C105" i="9"/>
  <c r="F105" i="9" s="1"/>
  <c r="BM121" i="9"/>
  <c r="BM126" i="9" s="1"/>
  <c r="S126" i="9"/>
  <c r="V126" i="9" s="1"/>
  <c r="V125" i="9"/>
  <c r="C126" i="9"/>
  <c r="F126" i="9" s="1"/>
  <c r="AT126" i="9"/>
  <c r="BZ133" i="9"/>
  <c r="BW134" i="9"/>
  <c r="S147" i="9"/>
  <c r="V146" i="9"/>
  <c r="AS147" i="9"/>
  <c r="BH96" i="9"/>
  <c r="BJ95" i="9"/>
  <c r="AU105" i="9"/>
  <c r="AX96" i="9"/>
  <c r="BI96" i="9"/>
  <c r="BJ96" i="9" s="1"/>
  <c r="BR97" i="9"/>
  <c r="BO100" i="9"/>
  <c r="BR100" i="9" s="1"/>
  <c r="BY100" i="9"/>
  <c r="BV98" i="9"/>
  <c r="BR99" i="9"/>
  <c r="BB104" i="9"/>
  <c r="CB101" i="9"/>
  <c r="CB104" i="9" s="1"/>
  <c r="BB102" i="9"/>
  <c r="K105" i="9"/>
  <c r="N105" i="9" s="1"/>
  <c r="N104" i="9"/>
  <c r="U105" i="9"/>
  <c r="Z112" i="9"/>
  <c r="BI113" i="9"/>
  <c r="BJ113" i="9" s="1"/>
  <c r="BO121" i="9"/>
  <c r="BR121" i="9" s="1"/>
  <c r="BR118" i="9"/>
  <c r="BU121" i="9"/>
  <c r="BU126" i="9" s="1"/>
  <c r="BV119" i="9"/>
  <c r="Z123" i="9"/>
  <c r="N125" i="9"/>
  <c r="K126" i="9"/>
  <c r="CD132" i="9"/>
  <c r="BT147" i="9"/>
  <c r="CA145" i="9"/>
  <c r="CD145" i="9" s="1"/>
  <c r="Q147" i="9"/>
  <c r="BM163" i="9"/>
  <c r="CC160" i="9"/>
  <c r="E84" i="9"/>
  <c r="M84" i="9"/>
  <c r="U84" i="9"/>
  <c r="AG84" i="9"/>
  <c r="AO84" i="9"/>
  <c r="AW84" i="9"/>
  <c r="AP96" i="9"/>
  <c r="BN98" i="9"/>
  <c r="N100" i="9"/>
  <c r="AK105" i="9"/>
  <c r="X105" i="9"/>
  <c r="AZ105" i="9"/>
  <c r="CC102" i="9"/>
  <c r="L105" i="9"/>
  <c r="W104" i="9"/>
  <c r="BM104" i="9"/>
  <c r="BM105" i="9" s="1"/>
  <c r="AY113" i="9"/>
  <c r="BB113" i="9" s="1"/>
  <c r="BB110" i="9"/>
  <c r="BG121" i="9"/>
  <c r="CA118" i="9"/>
  <c r="BS121" i="9"/>
  <c r="BV120" i="9"/>
  <c r="BS125" i="9"/>
  <c r="BV122" i="9"/>
  <c r="BX126" i="9"/>
  <c r="BG142" i="9"/>
  <c r="BJ142" i="9" s="1"/>
  <c r="BJ139" i="9"/>
  <c r="CA139" i="9"/>
  <c r="BW163" i="9"/>
  <c r="BZ163" i="9" s="1"/>
  <c r="BZ160" i="9"/>
  <c r="CC162" i="9"/>
  <c r="BI163" i="9"/>
  <c r="BJ162" i="9"/>
  <c r="CB91" i="9"/>
  <c r="AH96" i="9"/>
  <c r="BJ97" i="9"/>
  <c r="BB98" i="9"/>
  <c r="BJ99" i="9"/>
  <c r="AP100" i="9"/>
  <c r="Y104" i="9"/>
  <c r="Y105" i="9" s="1"/>
  <c r="BR102" i="9"/>
  <c r="M105" i="9"/>
  <c r="BO104" i="9"/>
  <c r="BR112" i="9"/>
  <c r="BO113" i="9"/>
  <c r="BH117" i="9"/>
  <c r="CB114" i="9"/>
  <c r="CB117" i="9" s="1"/>
  <c r="M126" i="9"/>
  <c r="BH121" i="9"/>
  <c r="CB118" i="9"/>
  <c r="CB121" i="9" s="1"/>
  <c r="BB119" i="9"/>
  <c r="BA121" i="9"/>
  <c r="BA126" i="9" s="1"/>
  <c r="CA120" i="9"/>
  <c r="CD120" i="9" s="1"/>
  <c r="BK121" i="9"/>
  <c r="BK125" i="9"/>
  <c r="BN122" i="9"/>
  <c r="BT126" i="9"/>
  <c r="BZ132" i="9"/>
  <c r="CB136" i="9"/>
  <c r="BV140" i="9"/>
  <c r="CB141" i="9"/>
  <c r="BO146" i="9"/>
  <c r="BR143" i="9"/>
  <c r="BK159" i="9"/>
  <c r="BN159" i="9" s="1"/>
  <c r="BN156" i="9"/>
  <c r="BA163" i="9"/>
  <c r="BB160" i="9"/>
  <c r="AF168" i="9"/>
  <c r="AT167" i="9"/>
  <c r="AQ168" i="9"/>
  <c r="BT168" i="9"/>
  <c r="CB98" i="9"/>
  <c r="CB100" i="9" s="1"/>
  <c r="CA102" i="9"/>
  <c r="W113" i="9"/>
  <c r="BK113" i="9"/>
  <c r="CC117" i="9"/>
  <c r="BI121" i="9"/>
  <c r="CC118" i="9"/>
  <c r="CC121" i="9" s="1"/>
  <c r="BJ143" i="9"/>
  <c r="CA143" i="9"/>
  <c r="I147" i="9"/>
  <c r="J147" i="9" s="1"/>
  <c r="AI147" i="9"/>
  <c r="AR147" i="9"/>
  <c r="CB156" i="9"/>
  <c r="BU167" i="9"/>
  <c r="BV165" i="9"/>
  <c r="BI104" i="9"/>
  <c r="BI105" i="9" s="1"/>
  <c r="CC101" i="9"/>
  <c r="BQ104" i="9"/>
  <c r="BQ105" i="9" s="1"/>
  <c r="BY104" i="9"/>
  <c r="H105" i="9"/>
  <c r="P105" i="9"/>
  <c r="Y113" i="9"/>
  <c r="CA112" i="9"/>
  <c r="BM117" i="9"/>
  <c r="BN117" i="9" s="1"/>
  <c r="BU117" i="9"/>
  <c r="AO126" i="9"/>
  <c r="CC123" i="9"/>
  <c r="BJ134" i="9"/>
  <c r="BV143" i="9"/>
  <c r="BS146" i="9"/>
  <c r="N146" i="9"/>
  <c r="K147" i="9"/>
  <c r="AQ147" i="9"/>
  <c r="BN157" i="9"/>
  <c r="CA157" i="9"/>
  <c r="BV102" i="9"/>
  <c r="Z118" i="9"/>
  <c r="P126" i="9"/>
  <c r="BI126" i="9"/>
  <c r="BQ125" i="9"/>
  <c r="E126" i="9"/>
  <c r="AJ126" i="9"/>
  <c r="X134" i="9"/>
  <c r="X147" i="9" s="1"/>
  <c r="BK134" i="9"/>
  <c r="BN134" i="9" s="1"/>
  <c r="BH138" i="9"/>
  <c r="CB135" i="9"/>
  <c r="CB138" i="9" s="1"/>
  <c r="AH138" i="9"/>
  <c r="BR142" i="9"/>
  <c r="CB153" i="9"/>
  <c r="CB157" i="9"/>
  <c r="AX100" i="9"/>
  <c r="Z101" i="9"/>
  <c r="BN102" i="9"/>
  <c r="CC112" i="9"/>
  <c r="BG117" i="9"/>
  <c r="CA114" i="9"/>
  <c r="N117" i="9"/>
  <c r="BW121" i="9"/>
  <c r="BZ121" i="9" s="1"/>
  <c r="CA133" i="9"/>
  <c r="CC135" i="9"/>
  <c r="BK142" i="9"/>
  <c r="BN139" i="9"/>
  <c r="BP142" i="9"/>
  <c r="BP147" i="9" s="1"/>
  <c r="D147" i="9"/>
  <c r="AU147" i="9"/>
  <c r="CC122" i="9"/>
  <c r="CD122" i="9" s="1"/>
  <c r="BA134" i="9"/>
  <c r="BB134" i="9" s="1"/>
  <c r="Z133" i="9"/>
  <c r="BK138" i="9"/>
  <c r="BN138" i="9" s="1"/>
  <c r="N138" i="9"/>
  <c r="CB139" i="9"/>
  <c r="F142" i="9"/>
  <c r="BH146" i="9"/>
  <c r="CB143" i="9"/>
  <c r="Y147" i="9"/>
  <c r="BZ144" i="9"/>
  <c r="F146" i="9"/>
  <c r="C147" i="9"/>
  <c r="L147" i="9"/>
  <c r="BW155" i="9"/>
  <c r="BZ153" i="9"/>
  <c r="BS159" i="9"/>
  <c r="BV159" i="9" s="1"/>
  <c r="BV156" i="9"/>
  <c r="AO168" i="9"/>
  <c r="AW126" i="9"/>
  <c r="BY134" i="9"/>
  <c r="BW138" i="9"/>
  <c r="BZ138" i="9" s="1"/>
  <c r="Z139" i="9"/>
  <c r="AY142" i="9"/>
  <c r="BB142" i="9" s="1"/>
  <c r="BB139" i="9"/>
  <c r="BU142" i="9"/>
  <c r="BU147" i="9" s="1"/>
  <c r="BW142" i="9"/>
  <c r="BZ142" i="9" s="1"/>
  <c r="BK146" i="9"/>
  <c r="O147" i="9"/>
  <c r="AP146" i="9"/>
  <c r="AM147" i="9"/>
  <c r="BX155" i="9"/>
  <c r="BR153" i="9"/>
  <c r="W159" i="9"/>
  <c r="Z156" i="9"/>
  <c r="AY159" i="9"/>
  <c r="BB156" i="9"/>
  <c r="BL159" i="9"/>
  <c r="BW159" i="9"/>
  <c r="BZ159" i="9" s="1"/>
  <c r="BZ158" i="9"/>
  <c r="BM167" i="9"/>
  <c r="CC165" i="9"/>
  <c r="CD165" i="9" s="1"/>
  <c r="AG168" i="9"/>
  <c r="AR126" i="9"/>
  <c r="BH134" i="9"/>
  <c r="CB131" i="9"/>
  <c r="CA131" i="9"/>
  <c r="BO138" i="9"/>
  <c r="BR138" i="9" s="1"/>
  <c r="BX138" i="9"/>
  <c r="Z137" i="9"/>
  <c r="BZ137" i="9"/>
  <c r="AL138" i="9"/>
  <c r="AX138" i="9"/>
  <c r="CB140" i="9"/>
  <c r="BH142" i="9"/>
  <c r="P147" i="9"/>
  <c r="BJ144" i="9"/>
  <c r="CA144" i="9"/>
  <c r="CD144" i="9" s="1"/>
  <c r="AN147" i="9"/>
  <c r="Z152" i="9"/>
  <c r="BY155" i="9"/>
  <c r="BY168" i="9" s="1"/>
  <c r="BZ152" i="9"/>
  <c r="BG167" i="9"/>
  <c r="CA164" i="9"/>
  <c r="BJ164" i="9"/>
  <c r="BN165" i="9"/>
  <c r="H168" i="9"/>
  <c r="Q168" i="9"/>
  <c r="CC124" i="9"/>
  <c r="CD124" i="9" s="1"/>
  <c r="BI134" i="9"/>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Q147" i="9"/>
  <c r="BY146" i="9"/>
  <c r="BY147" i="9" s="1"/>
  <c r="E147" i="9"/>
  <c r="M147" i="9"/>
  <c r="U147" i="9"/>
  <c r="AG147" i="9"/>
  <c r="AH147" i="9" s="1"/>
  <c r="AO147" i="9"/>
  <c r="AW147" i="9"/>
  <c r="BQ155" i="9"/>
  <c r="CC156" i="9"/>
  <c r="BO163" i="9"/>
  <c r="BR163" i="9" s="1"/>
  <c r="BR160" i="9"/>
  <c r="W163" i="9"/>
  <c r="Z162" i="9"/>
  <c r="T168" i="9"/>
  <c r="BI155" i="9"/>
  <c r="BR152" i="9"/>
  <c r="BU155" i="9"/>
  <c r="BG163" i="9"/>
  <c r="CA160" i="9"/>
  <c r="BJ160" i="9"/>
  <c r="L168" i="9"/>
  <c r="U168" i="9"/>
  <c r="AS168" i="9"/>
  <c r="BK167" i="9"/>
  <c r="BS155" i="9"/>
  <c r="BV152" i="9"/>
  <c r="CB152" i="9"/>
  <c r="BH163" i="9"/>
  <c r="CB160" i="9"/>
  <c r="CB163" i="9" s="1"/>
  <c r="BB163" i="9"/>
  <c r="CB165" i="9"/>
  <c r="D168" i="9"/>
  <c r="M168" i="9"/>
  <c r="W167" i="9"/>
  <c r="AK168" i="9"/>
  <c r="BJ132" i="9"/>
  <c r="BB135" i="9"/>
  <c r="BN135" i="9"/>
  <c r="BV135" i="9"/>
  <c r="BJ137" i="9"/>
  <c r="CC143" i="9"/>
  <c r="CC146" i="9" s="1"/>
  <c r="W155" i="9"/>
  <c r="BK155" i="9"/>
  <c r="BN152" i="9"/>
  <c r="CC152" i="9"/>
  <c r="BZ154" i="9"/>
  <c r="AX155" i="9"/>
  <c r="BV161" i="9"/>
  <c r="BZ167" i="9"/>
  <c r="Y167" i="9"/>
  <c r="Z166" i="9"/>
  <c r="E168" i="9"/>
  <c r="AL167" i="9"/>
  <c r="CC131" i="9"/>
  <c r="AY155" i="9"/>
  <c r="BB152" i="9"/>
  <c r="BR154" i="9"/>
  <c r="AP155" i="9"/>
  <c r="CC157" i="9"/>
  <c r="BN161" i="9"/>
  <c r="BR167" i="9"/>
  <c r="BX167" i="9"/>
  <c r="AV168" i="9"/>
  <c r="C168" i="9"/>
  <c r="K168" i="9"/>
  <c r="S168" i="9"/>
  <c r="AE168" i="9"/>
  <c r="AM168" i="9"/>
  <c r="AU168" i="9"/>
  <c r="AX168" i="9" s="1"/>
  <c r="BN162" i="9"/>
  <c r="BJ165" i="9"/>
  <c r="CC164" i="9"/>
  <c r="CC167" i="9" s="1"/>
  <c r="CJ167" i="2"/>
  <c r="CI167" i="2"/>
  <c r="CH167" i="2"/>
  <c r="CG167" i="2"/>
  <c r="CF167" i="2"/>
  <c r="CE167" i="2"/>
  <c r="CD167" i="2"/>
  <c r="CC167" i="2"/>
  <c r="CB167" i="2"/>
  <c r="CA167" i="2"/>
  <c r="BZ167" i="2"/>
  <c r="BK167" i="2"/>
  <c r="BJ167" i="2"/>
  <c r="BI167" i="2"/>
  <c r="BH167" i="2"/>
  <c r="BG167" i="2"/>
  <c r="BF167" i="2"/>
  <c r="BE167" i="2"/>
  <c r="BD167" i="2"/>
  <c r="BC167" i="2"/>
  <c r="BB167" i="2"/>
  <c r="BA167" i="2"/>
  <c r="BM167" i="2" s="1"/>
  <c r="AL167" i="2"/>
  <c r="AK167" i="2"/>
  <c r="AJ167" i="2"/>
  <c r="AI167" i="2"/>
  <c r="AH167" i="2"/>
  <c r="AG167" i="2"/>
  <c r="AF167" i="2"/>
  <c r="AE167" i="2"/>
  <c r="AD167" i="2"/>
  <c r="AC167" i="2"/>
  <c r="AB167" i="2"/>
  <c r="AT167" i="2" s="1"/>
  <c r="M167" i="2"/>
  <c r="L167" i="2"/>
  <c r="K167" i="2"/>
  <c r="J167" i="2"/>
  <c r="I167" i="2"/>
  <c r="H167" i="2"/>
  <c r="G167" i="2"/>
  <c r="F167" i="2"/>
  <c r="E167" i="2"/>
  <c r="D167" i="2"/>
  <c r="C167" i="2"/>
  <c r="R167" i="2" s="1"/>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CJ163" i="2"/>
  <c r="CI163" i="2"/>
  <c r="CH163" i="2"/>
  <c r="CG163" i="2"/>
  <c r="CF163" i="2"/>
  <c r="CE163" i="2"/>
  <c r="CD163" i="2"/>
  <c r="CC163" i="2"/>
  <c r="CB163" i="2"/>
  <c r="CA163" i="2"/>
  <c r="BZ163" i="2"/>
  <c r="BK163" i="2"/>
  <c r="BJ163" i="2"/>
  <c r="BI163" i="2"/>
  <c r="BH163" i="2"/>
  <c r="BG163" i="2"/>
  <c r="BF163" i="2"/>
  <c r="BE163" i="2"/>
  <c r="BD163" i="2"/>
  <c r="BC163" i="2"/>
  <c r="BB163" i="2"/>
  <c r="BA163" i="2"/>
  <c r="AL163" i="2"/>
  <c r="AK163" i="2"/>
  <c r="AJ163" i="2"/>
  <c r="AI163" i="2"/>
  <c r="AH163" i="2"/>
  <c r="AG163" i="2"/>
  <c r="AF163" i="2"/>
  <c r="AE163" i="2"/>
  <c r="AD163" i="2"/>
  <c r="AC163" i="2"/>
  <c r="AB163" i="2"/>
  <c r="M163" i="2"/>
  <c r="L163" i="2"/>
  <c r="K163" i="2"/>
  <c r="J163" i="2"/>
  <c r="I163" i="2"/>
  <c r="H163" i="2"/>
  <c r="G163" i="2"/>
  <c r="F163" i="2"/>
  <c r="E163" i="2"/>
  <c r="D163" i="2"/>
  <c r="C163" i="2"/>
  <c r="U163" i="2" s="1"/>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CJ159" i="2"/>
  <c r="CI159" i="2"/>
  <c r="CH159" i="2"/>
  <c r="CG159" i="2"/>
  <c r="CF159" i="2"/>
  <c r="CE159" i="2"/>
  <c r="CD159" i="2"/>
  <c r="CC159" i="2"/>
  <c r="CB159" i="2"/>
  <c r="CA159" i="2"/>
  <c r="BZ159" i="2"/>
  <c r="BK159" i="2"/>
  <c r="BJ159" i="2"/>
  <c r="BI159" i="2"/>
  <c r="BH159" i="2"/>
  <c r="BG159" i="2"/>
  <c r="BF159" i="2"/>
  <c r="BE159" i="2"/>
  <c r="BD159" i="2"/>
  <c r="BC159" i="2"/>
  <c r="BB159" i="2"/>
  <c r="BA159" i="2"/>
  <c r="AL159" i="2"/>
  <c r="AK159" i="2"/>
  <c r="AJ159" i="2"/>
  <c r="AI159" i="2"/>
  <c r="AH159" i="2"/>
  <c r="AG159" i="2"/>
  <c r="AF159" i="2"/>
  <c r="AE159" i="2"/>
  <c r="AD159" i="2"/>
  <c r="AC159" i="2"/>
  <c r="AB159" i="2"/>
  <c r="M159" i="2"/>
  <c r="L159" i="2"/>
  <c r="K159" i="2"/>
  <c r="J159" i="2"/>
  <c r="I159" i="2"/>
  <c r="H159" i="2"/>
  <c r="G159" i="2"/>
  <c r="F159" i="2"/>
  <c r="E159" i="2"/>
  <c r="D159" i="2"/>
  <c r="C159"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CJ155" i="2"/>
  <c r="CI155" i="2"/>
  <c r="CH155" i="2"/>
  <c r="CG155" i="2"/>
  <c r="CF155" i="2"/>
  <c r="CE155" i="2"/>
  <c r="CD155" i="2"/>
  <c r="CC155" i="2"/>
  <c r="CB155" i="2"/>
  <c r="CA155" i="2"/>
  <c r="BZ155" i="2"/>
  <c r="BK155" i="2"/>
  <c r="BJ155" i="2"/>
  <c r="BI155" i="2"/>
  <c r="BH155" i="2"/>
  <c r="BG155" i="2"/>
  <c r="BF155" i="2"/>
  <c r="BE155" i="2"/>
  <c r="BD155" i="2"/>
  <c r="BC155" i="2"/>
  <c r="BB155" i="2"/>
  <c r="BA155" i="2"/>
  <c r="AL155" i="2"/>
  <c r="AK155" i="2"/>
  <c r="AJ155" i="2"/>
  <c r="AI155" i="2"/>
  <c r="AH155" i="2"/>
  <c r="AG155" i="2"/>
  <c r="AF155" i="2"/>
  <c r="AE155" i="2"/>
  <c r="AD155" i="2"/>
  <c r="AC155" i="2"/>
  <c r="AB155" i="2"/>
  <c r="AT155" i="2" s="1"/>
  <c r="M155" i="2"/>
  <c r="L155" i="2"/>
  <c r="K155" i="2"/>
  <c r="J155" i="2"/>
  <c r="I155" i="2"/>
  <c r="H155" i="2"/>
  <c r="G155" i="2"/>
  <c r="F155" i="2"/>
  <c r="E155" i="2"/>
  <c r="D155" i="2"/>
  <c r="C155"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BN163" i="9" l="1"/>
  <c r="BJ163" i="9"/>
  <c r="AZ168" i="9"/>
  <c r="BB159" i="9"/>
  <c r="EO168" i="2"/>
  <c r="EJ168" i="2"/>
  <c r="CD158" i="9"/>
  <c r="BQ168" i="9"/>
  <c r="Z159" i="9"/>
  <c r="J168" i="9"/>
  <c r="BX147" i="9"/>
  <c r="BN121" i="9"/>
  <c r="AX84" i="9"/>
  <c r="CC41" i="9"/>
  <c r="BZ79" i="9"/>
  <c r="BO63" i="9"/>
  <c r="BR63" i="9" s="1"/>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63" i="2"/>
  <c r="CC125" i="9"/>
  <c r="W147" i="9"/>
  <c r="Z147" i="9" s="1"/>
  <c r="J84" i="9"/>
  <c r="BU105" i="9"/>
  <c r="BJ79" i="9"/>
  <c r="CD98" i="9"/>
  <c r="CD141" i="9"/>
  <c r="CD56" i="9"/>
  <c r="Z79" i="9"/>
  <c r="BR79" i="9"/>
  <c r="BQ21" i="9"/>
  <c r="BB29" i="9"/>
  <c r="X168" i="9"/>
  <c r="AP21" i="9"/>
  <c r="BH84" i="9"/>
  <c r="CB134" i="9"/>
  <c r="AP147" i="9"/>
  <c r="CD123" i="9"/>
  <c r="BN113" i="9"/>
  <c r="BZ113" i="9"/>
  <c r="BI84" i="9"/>
  <c r="CC54" i="9"/>
  <c r="CC75" i="9"/>
  <c r="CC58" i="9"/>
  <c r="CD58" i="9" s="1"/>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CB84" i="9" s="1"/>
  <c r="BB50" i="9"/>
  <c r="AP84" i="9"/>
  <c r="CD70" i="9"/>
  <c r="X21" i="9"/>
  <c r="BB8" i="9"/>
  <c r="CD28" i="9"/>
  <c r="EN126" i="2"/>
  <c r="EM126" i="2"/>
  <c r="EL126" i="2"/>
  <c r="EK126" i="2"/>
  <c r="ER126" i="2"/>
  <c r="EJ126" i="2"/>
  <c r="EQ126" i="2"/>
  <c r="EI126" i="2"/>
  <c r="EP126" i="2"/>
  <c r="EO126" i="2"/>
  <c r="Z71" i="9"/>
  <c r="BR159" i="9"/>
  <c r="CC159" i="9"/>
  <c r="CB159" i="9"/>
  <c r="CD157" i="9"/>
  <c r="EM168" i="2"/>
  <c r="EI168" i="2"/>
  <c r="EK168" i="2"/>
  <c r="EP168" i="2"/>
  <c r="EN168" i="2"/>
  <c r="ER168" i="2"/>
  <c r="EL168" i="2"/>
  <c r="BJ159" i="9"/>
  <c r="EQ168" i="2"/>
  <c r="BP168" i="9"/>
  <c r="BO168" i="9"/>
  <c r="CD154" i="9"/>
  <c r="BM159" i="2"/>
  <c r="DM168" i="2"/>
  <c r="DN168" i="2"/>
  <c r="DL168" i="2"/>
  <c r="DS168" i="2"/>
  <c r="DK168" i="2"/>
  <c r="DR168" i="2"/>
  <c r="DJ168" i="2"/>
  <c r="DQ168" i="2"/>
  <c r="DP168" i="2"/>
  <c r="DO168" i="2"/>
  <c r="R159" i="2"/>
  <c r="AT163" i="2"/>
  <c r="BL167" i="2"/>
  <c r="CS155" i="2"/>
  <c r="BR159" i="2"/>
  <c r="BV155" i="9"/>
  <c r="CB146" i="9"/>
  <c r="BB155" i="9"/>
  <c r="BA168" i="9"/>
  <c r="CD153" i="9"/>
  <c r="Y168" i="9"/>
  <c r="Z155" i="9"/>
  <c r="CC155" i="9"/>
  <c r="AM155" i="2"/>
  <c r="V155" i="2"/>
  <c r="AN155" i="2"/>
  <c r="BO159" i="2"/>
  <c r="CQ159" i="2"/>
  <c r="T163" i="2"/>
  <c r="CP167" i="2"/>
  <c r="CP159" i="2"/>
  <c r="Q167" i="2"/>
  <c r="AP163" i="2"/>
  <c r="BU167" i="2"/>
  <c r="BN159" i="2"/>
  <c r="CM159" i="2"/>
  <c r="CL159" i="2"/>
  <c r="BP163" i="2"/>
  <c r="V163"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CD92" i="9" s="1"/>
  <c r="BV96" i="9"/>
  <c r="CA113" i="9"/>
  <c r="CD113" i="9" s="1"/>
  <c r="W84" i="9"/>
  <c r="Z84" i="9" s="1"/>
  <c r="CB37" i="9"/>
  <c r="AY42" i="9"/>
  <c r="BB42" i="9" s="1"/>
  <c r="BB41" i="9"/>
  <c r="BN37" i="9"/>
  <c r="BK42" i="9"/>
  <c r="BN42" i="9" s="1"/>
  <c r="CB125" i="9"/>
  <c r="CB126" i="9" s="1"/>
  <c r="CD69" i="9"/>
  <c r="CD80" i="9"/>
  <c r="CA83" i="9"/>
  <c r="BI21" i="9"/>
  <c r="BJ37" i="9"/>
  <c r="J105" i="9"/>
  <c r="BJ20" i="9"/>
  <c r="BG21" i="9"/>
  <c r="CA8" i="9"/>
  <c r="CD8" i="9" s="1"/>
  <c r="CD5" i="9"/>
  <c r="BJ83" i="9"/>
  <c r="BG84" i="9"/>
  <c r="BJ84" i="9" s="1"/>
  <c r="Y63" i="9"/>
  <c r="BZ16" i="9"/>
  <c r="AP168" i="9"/>
  <c r="BQ126" i="9"/>
  <c r="BR125" i="9"/>
  <c r="N147" i="9"/>
  <c r="CC104" i="9"/>
  <c r="CC105" i="9" s="1"/>
  <c r="CD101" i="9"/>
  <c r="BS126" i="9"/>
  <c r="BV126" i="9" s="1"/>
  <c r="BV125" i="9"/>
  <c r="W105" i="9"/>
  <c r="Z105" i="9" s="1"/>
  <c r="Z104" i="9"/>
  <c r="BG126" i="9"/>
  <c r="BJ126" i="9" s="1"/>
  <c r="AL105" i="9"/>
  <c r="CB92" i="9"/>
  <c r="N84" i="9"/>
  <c r="V84" i="9"/>
  <c r="CD93" i="9"/>
  <c r="CA96" i="9"/>
  <c r="CD96" i="9" s="1"/>
  <c r="CD125"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D9" i="9"/>
  <c r="CA12" i="9"/>
  <c r="CD12" i="9" s="1"/>
  <c r="CA37" i="9"/>
  <c r="CD37" i="9" s="1"/>
  <c r="BR146" i="9"/>
  <c r="BO147" i="9"/>
  <c r="BR147" i="9" s="1"/>
  <c r="CB105" i="9"/>
  <c r="AH84" i="9"/>
  <c r="CA54" i="9"/>
  <c r="CD51" i="9"/>
  <c r="CD75" i="9"/>
  <c r="AY126" i="9"/>
  <c r="BB126" i="9" s="1"/>
  <c r="BB125" i="9"/>
  <c r="R42" i="9"/>
  <c r="V168" i="9"/>
  <c r="CB167" i="9"/>
  <c r="CD164" i="9"/>
  <c r="CA167" i="9"/>
  <c r="R147" i="9"/>
  <c r="BZ155" i="9"/>
  <c r="BH147" i="9"/>
  <c r="CD152" i="9"/>
  <c r="CC138" i="9"/>
  <c r="CC147" i="9" s="1"/>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BN63" i="9" s="1"/>
  <c r="AY84" i="9"/>
  <c r="CC79" i="9"/>
  <c r="BJ54" i="9"/>
  <c r="BN20" i="9"/>
  <c r="BK21" i="9"/>
  <c r="BN21" i="9" s="1"/>
  <c r="CD20" i="9"/>
  <c r="BR41" i="9"/>
  <c r="BO42" i="9"/>
  <c r="BR42" i="9" s="1"/>
  <c r="BW42" i="9"/>
  <c r="BZ42" i="9" s="1"/>
  <c r="BZ41" i="9"/>
  <c r="CC62" i="9"/>
  <c r="CC63" i="9" s="1"/>
  <c r="AT42" i="9"/>
  <c r="BJ12" i="9"/>
  <c r="AT168" i="9"/>
  <c r="BJ41" i="9"/>
  <c r="BG42" i="9"/>
  <c r="BJ42" i="9" s="1"/>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7" i="9" s="1"/>
  <c r="BB146" i="9"/>
  <c r="BR83" i="9"/>
  <c r="BO84" i="9"/>
  <c r="BR84" i="9" s="1"/>
  <c r="BG147" i="9"/>
  <c r="BJ147" i="9" s="1"/>
  <c r="BH105" i="9"/>
  <c r="W63" i="9"/>
  <c r="Z63" i="9" s="1"/>
  <c r="CC42" i="9"/>
  <c r="AH105" i="9"/>
  <c r="CA79" i="9"/>
  <c r="CD79" i="9" s="1"/>
  <c r="CD76" i="9"/>
  <c r="CD95" i="9"/>
  <c r="CD30" i="9"/>
  <c r="CA33" i="9"/>
  <c r="CA62" i="9"/>
  <c r="W126" i="9"/>
  <c r="Z126" i="9" s="1"/>
  <c r="Z125" i="9"/>
  <c r="W21" i="9"/>
  <c r="Z21" i="9" s="1"/>
  <c r="CB41" i="9"/>
  <c r="BB20" i="9"/>
  <c r="AY21" i="9"/>
  <c r="BB21" i="9" s="1"/>
  <c r="BM63" i="9"/>
  <c r="CD38" i="9"/>
  <c r="BK126" i="9"/>
  <c r="BN126" i="9" s="1"/>
  <c r="BN125" i="9"/>
  <c r="BZ62" i="9"/>
  <c r="BW63" i="9"/>
  <c r="BZ63" i="9" s="1"/>
  <c r="CC163" i="9"/>
  <c r="BH126" i="9"/>
  <c r="F168" i="9"/>
  <c r="BW168" i="9"/>
  <c r="BZ168" i="9" s="1"/>
  <c r="Z167" i="9"/>
  <c r="W168" i="9"/>
  <c r="CA163" i="9"/>
  <c r="CD160" i="9"/>
  <c r="CA138" i="9"/>
  <c r="CD135" i="9"/>
  <c r="BJ155" i="9"/>
  <c r="CD131" i="9"/>
  <c r="CA134" i="9"/>
  <c r="CD134" i="9" s="1"/>
  <c r="F147" i="9"/>
  <c r="CB142" i="9"/>
  <c r="CB147" i="9" s="1"/>
  <c r="AX147" i="9"/>
  <c r="BW126" i="9"/>
  <c r="BZ126" i="9" s="1"/>
  <c r="BU168" i="9"/>
  <c r="CA146" i="9"/>
  <c r="CD143" i="9"/>
  <c r="BO126" i="9"/>
  <c r="BJ121" i="9"/>
  <c r="CA159" i="9"/>
  <c r="BK105" i="9"/>
  <c r="BN105" i="9" s="1"/>
  <c r="AX105" i="9"/>
  <c r="BZ134" i="9"/>
  <c r="CC113" i="9"/>
  <c r="CC126" i="9" s="1"/>
  <c r="BN79" i="9"/>
  <c r="BK84" i="9"/>
  <c r="BN84" i="9" s="1"/>
  <c r="AX126" i="9"/>
  <c r="Z62" i="9"/>
  <c r="BB167" i="9"/>
  <c r="BA84" i="9"/>
  <c r="BJ58" i="9"/>
  <c r="BG63" i="9"/>
  <c r="CD26" i="9"/>
  <c r="CA29" i="9"/>
  <c r="CD29" i="9" s="1"/>
  <c r="BV20" i="9"/>
  <c r="BS21" i="9"/>
  <c r="BV21" i="9" s="1"/>
  <c r="V63" i="9"/>
  <c r="BW21" i="9"/>
  <c r="CA41" i="9"/>
  <c r="CK155" i="2"/>
  <c r="BP155" i="2"/>
  <c r="AU155" i="2"/>
  <c r="CD168" i="2"/>
  <c r="CE168" i="2"/>
  <c r="BD168" i="2"/>
  <c r="F168" i="2"/>
  <c r="V159" i="2"/>
  <c r="BL159" i="2"/>
  <c r="AQ163" i="2"/>
  <c r="AO163" i="2"/>
  <c r="CT163" i="2"/>
  <c r="E168" i="2"/>
  <c r="M168" i="2"/>
  <c r="AG168" i="2"/>
  <c r="BC168" i="2"/>
  <c r="BK168" i="2"/>
  <c r="CC168" i="2"/>
  <c r="W159" i="2"/>
  <c r="P167" i="2"/>
  <c r="AO155" i="2"/>
  <c r="BS159" i="2"/>
  <c r="CN159" i="2"/>
  <c r="AV163" i="2"/>
  <c r="CK163" i="2"/>
  <c r="H168" i="2"/>
  <c r="AJ168" i="2"/>
  <c r="BF168" i="2"/>
  <c r="BT167" i="2"/>
  <c r="CF168" i="2"/>
  <c r="AT159" i="2"/>
  <c r="AI168" i="2"/>
  <c r="BE168" i="2"/>
  <c r="AQ155" i="2"/>
  <c r="CT155" i="2"/>
  <c r="T155" i="2"/>
  <c r="N159" i="2"/>
  <c r="BT159" i="2"/>
  <c r="CO159" i="2"/>
  <c r="BR163" i="2"/>
  <c r="CR163" i="2"/>
  <c r="I168" i="2"/>
  <c r="AC168" i="2"/>
  <c r="AK168" i="2"/>
  <c r="BG168" i="2"/>
  <c r="CG168" i="2"/>
  <c r="G168" i="2"/>
  <c r="U155" i="2"/>
  <c r="O159" i="2"/>
  <c r="BU159" i="2"/>
  <c r="CT159" i="2"/>
  <c r="CS163" i="2"/>
  <c r="J168" i="2"/>
  <c r="AD168" i="2"/>
  <c r="AL168" i="2"/>
  <c r="BH168" i="2"/>
  <c r="CH168" i="2"/>
  <c r="AH168" i="2"/>
  <c r="P159" i="2"/>
  <c r="AM163" i="2"/>
  <c r="K168" i="2"/>
  <c r="AE168" i="2"/>
  <c r="BN167" i="2"/>
  <c r="BI168" i="2"/>
  <c r="CA168" i="2"/>
  <c r="CI168" i="2"/>
  <c r="AP155" i="2"/>
  <c r="AV155" i="2"/>
  <c r="BR155" i="2"/>
  <c r="CR155" i="2"/>
  <c r="Q159" i="2"/>
  <c r="AN163" i="2"/>
  <c r="D168" i="2"/>
  <c r="L168" i="2"/>
  <c r="AF168" i="2"/>
  <c r="BB168" i="2"/>
  <c r="BJ168" i="2"/>
  <c r="CB168" i="2"/>
  <c r="CJ168" i="2"/>
  <c r="AR167" i="2"/>
  <c r="W155" i="2"/>
  <c r="S159" i="2"/>
  <c r="AM159" i="2"/>
  <c r="AU159" i="2"/>
  <c r="O163" i="2"/>
  <c r="W163" i="2"/>
  <c r="BS163" i="2"/>
  <c r="CM163" i="2"/>
  <c r="S167" i="2"/>
  <c r="AM167" i="2"/>
  <c r="AU167" i="2"/>
  <c r="BO167" i="2"/>
  <c r="CQ167" i="2"/>
  <c r="AS159" i="2"/>
  <c r="BQ163" i="2"/>
  <c r="BS155" i="2"/>
  <c r="CM155" i="2"/>
  <c r="P155" i="2"/>
  <c r="AR155" i="2"/>
  <c r="BL155" i="2"/>
  <c r="BT155" i="2"/>
  <c r="CN155" i="2"/>
  <c r="T159" i="2"/>
  <c r="AN159" i="2"/>
  <c r="AV159" i="2"/>
  <c r="BP159" i="2"/>
  <c r="CR159" i="2"/>
  <c r="P163" i="2"/>
  <c r="AR163" i="2"/>
  <c r="BL163" i="2"/>
  <c r="BT163" i="2"/>
  <c r="CN163" i="2"/>
  <c r="T167" i="2"/>
  <c r="AN167" i="2"/>
  <c r="AV167" i="2"/>
  <c r="BP167" i="2"/>
  <c r="CR167" i="2"/>
  <c r="AB168" i="2"/>
  <c r="BQ155" i="2"/>
  <c r="AS167" i="2"/>
  <c r="O155" i="2"/>
  <c r="Q155" i="2"/>
  <c r="AS155" i="2"/>
  <c r="BM155" i="2"/>
  <c r="BU155" i="2"/>
  <c r="CO155" i="2"/>
  <c r="U159" i="2"/>
  <c r="AO159" i="2"/>
  <c r="BQ159" i="2"/>
  <c r="CK159" i="2"/>
  <c r="CS159" i="2"/>
  <c r="Q163" i="2"/>
  <c r="AS163" i="2"/>
  <c r="BM163" i="2"/>
  <c r="BU163" i="2"/>
  <c r="CO163" i="2"/>
  <c r="U167" i="2"/>
  <c r="AO167" i="2"/>
  <c r="BQ167" i="2"/>
  <c r="CK167" i="2"/>
  <c r="CS167" i="2"/>
  <c r="R155" i="2"/>
  <c r="BN155" i="2"/>
  <c r="CP155" i="2"/>
  <c r="AP159" i="2"/>
  <c r="R163" i="2"/>
  <c r="BN163" i="2"/>
  <c r="CP163" i="2"/>
  <c r="N167" i="2"/>
  <c r="V167" i="2"/>
  <c r="AP167" i="2"/>
  <c r="BR167" i="2"/>
  <c r="CL167" i="2"/>
  <c r="CT167" i="2"/>
  <c r="BZ168" i="2"/>
  <c r="S155" i="2"/>
  <c r="BO155" i="2"/>
  <c r="CQ155" i="2"/>
  <c r="AQ159" i="2"/>
  <c r="S163" i="2"/>
  <c r="BO163" i="2"/>
  <c r="CQ163" i="2"/>
  <c r="O167" i="2"/>
  <c r="W167" i="2"/>
  <c r="AQ167" i="2"/>
  <c r="BS167" i="2"/>
  <c r="CM167" i="2"/>
  <c r="C168" i="2"/>
  <c r="CN167" i="2"/>
  <c r="CO167" i="2"/>
  <c r="BA168" i="2"/>
  <c r="AR159" i="2"/>
  <c r="N155" i="2"/>
  <c r="CL155" i="2"/>
  <c r="N163" i="2"/>
  <c r="CL163" i="2"/>
  <c r="CD163" i="9" l="1"/>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05" i="9" s="1"/>
  <c r="CD146" i="9"/>
  <c r="CA147" i="9"/>
  <c r="CD147" i="9" s="1"/>
  <c r="CD83" i="9"/>
  <c r="CA84" i="9"/>
  <c r="CB168" i="9"/>
  <c r="BB84" i="9"/>
  <c r="CT168" i="2"/>
  <c r="CL168" i="2"/>
  <c r="CS168" i="2"/>
  <c r="CK168" i="2"/>
  <c r="CR168" i="2"/>
  <c r="CQ168" i="2"/>
  <c r="CP168" i="2"/>
  <c r="CO168" i="2"/>
  <c r="CN168" i="2"/>
  <c r="CM168" i="2"/>
  <c r="BR168" i="2"/>
  <c r="BQ168" i="2"/>
  <c r="BP168" i="2"/>
  <c r="BO168" i="2"/>
  <c r="BN168" i="2"/>
  <c r="BU168" i="2"/>
  <c r="BM168" i="2"/>
  <c r="BT168" i="2"/>
  <c r="BL168" i="2"/>
  <c r="BS168" i="2"/>
  <c r="AP168" i="2"/>
  <c r="AO168" i="2"/>
  <c r="AV168" i="2"/>
  <c r="AN168" i="2"/>
  <c r="AU168" i="2"/>
  <c r="AM168" i="2"/>
  <c r="AT168" i="2"/>
  <c r="AS168" i="2"/>
  <c r="AR168" i="2"/>
  <c r="AQ168" i="2"/>
  <c r="V168" i="2"/>
  <c r="N168" i="2"/>
  <c r="U168" i="2"/>
  <c r="T168" i="2"/>
  <c r="S168" i="2"/>
  <c r="R168" i="2"/>
  <c r="Q168" i="2"/>
  <c r="P168" i="2"/>
  <c r="W168" i="2"/>
  <c r="O168" i="2"/>
  <c r="CD84" i="9" l="1"/>
  <c r="CD168" i="9"/>
  <c r="N141" i="2"/>
  <c r="O141" i="2"/>
  <c r="P141" i="2"/>
  <c r="Q141" i="2"/>
  <c r="N133" i="2" l="1"/>
  <c r="O133" i="2"/>
  <c r="P133" i="2"/>
  <c r="Q133" i="2"/>
  <c r="CK232" i="5"/>
  <c r="CK213" i="5"/>
  <c r="CM159" i="5"/>
  <c r="CK159" i="5"/>
  <c r="CK118" i="5"/>
  <c r="CK64" i="5"/>
  <c r="CK46" i="5"/>
  <c r="CK30" i="5"/>
  <c r="CK22" i="5"/>
  <c r="CL159" i="5" l="1"/>
  <c r="CL213" i="5" s="1"/>
  <c r="AI26" i="4"/>
  <c r="AH26" i="4"/>
  <c r="AG26" i="4"/>
  <c r="BK146" i="2" l="1"/>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<sst xmlns="http://schemas.openxmlformats.org/spreadsheetml/2006/main" count="3368" uniqueCount="432">
  <si>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</si>
  <si>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</si>
  <si>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</si>
  <si>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</si>
  <si>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</si>
  <si>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</si>
  <si>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</si>
  <si>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</si>
  <si>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</si>
  <si>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</si>
  <si>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</si>
  <si>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</si>
  <si>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</si>
  <si>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</si>
  <si>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</si>
  <si>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</si>
  <si>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</si>
  <si>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</si>
  <si>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</si>
  <si>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</si>
  <si>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</si>
  <si>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</si>
  <si>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</si>
  <si>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</si>
  <si>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</si>
  <si>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</si>
  <si>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</si>
  <si>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</si>
  <si>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</si>
  <si>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</si>
  <si>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</si>
  <si>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</si>
  <si>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</si>
  <si>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</si>
  <si>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</si>
  <si>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</si>
  <si>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</si>
  <si>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</si>
  <si>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</si>
  <si>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</si>
  <si>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</si>
  <si>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</si>
  <si>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</si>
  <si>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</si>
  <si>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</si>
  <si>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</si>
  <si>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</si>
  <si>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</si>
  <si>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</si>
  <si>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</si>
  <si>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</si>
  <si>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</si>
  <si>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</si>
  <si>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</si>
  <si>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</si>
  <si>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</si>
  <si>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</si>
  <si>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</si>
  <si>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</si>
  <si>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</si>
  <si>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</si>
  <si>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</si>
  <si>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</si>
  <si>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</si>
  <si>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</si>
  <si>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</si>
  <si>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</si>
  <si>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</si>
  <si>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</si>
  <si>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</si>
  <si>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</si>
  <si>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</si>
  <si>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</si>
  <si>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</si>
  <si>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</si>
  <si>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</si>
  <si>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</si>
  <si>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</si>
  <si>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</si>
  <si>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</si>
  <si>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</si>
  <si>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</si>
  <si>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</si>
  <si>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</si>
  <si>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</si>
  <si>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</si>
  <si>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</si>
  <si>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</si>
  <si>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</si>
  <si>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</si>
  <si>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</si>
  <si>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</si>
  <si>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</si>
  <si>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</si>
  <si>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</si>
  <si>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</si>
  <si>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</si>
  <si>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</si>
  <si>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</si>
  <si>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</si>
  <si>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</si>
  <si>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</si>
  <si>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</si>
  <si>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</si>
  <si>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</si>
  <si>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</si>
  <si>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</si>
  <si>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</si>
  <si>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</si>
  <si>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</si>
  <si>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</si>
  <si>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</si>
  <si>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</si>
  <si>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</si>
  <si>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</si>
  <si>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</si>
  <si>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</si>
  <si>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</si>
  <si>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</si>
  <si>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</si>
  <si>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</si>
  <si>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</si>
  <si>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</si>
  <si>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</si>
  <si>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</si>
  <si>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</si>
  <si>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</si>
  <si>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</si>
  <si>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</si>
  <si>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</si>
  <si>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</si>
  <si>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</si>
  <si>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</si>
  <si>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</si>
  <si>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</si>
  <si>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</si>
  <si>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</si>
  <si>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</si>
  <si>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</si>
  <si>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</si>
  <si>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</si>
  <si>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</si>
  <si>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</si>
  <si>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</si>
  <si>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</si>
  <si>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</si>
  <si>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</si>
  <si>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</si>
  <si>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</si>
  <si>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</si>
  <si>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</si>
  <si>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</si>
  <si>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</si>
  <si>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</si>
  <si>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</si>
  <si>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</si>
  <si>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</si>
  <si>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</si>
  <si>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</si>
  <si>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</si>
  <si>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</si>
  <si>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</si>
  <si>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</si>
  <si>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</si>
  <si>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</si>
  <si>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</si>
  <si>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</si>
  <si>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</si>
  <si>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</si>
  <si>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</si>
  <si>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</si>
  <si>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</si>
  <si>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</si>
  <si>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</si>
  <si>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</si>
  <si>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</si>
  <si>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</si>
  <si>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</si>
  <si>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</si>
  <si>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</si>
  <si>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</si>
  <si>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</si>
  <si>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</si>
  <si>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</si>
  <si>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</si>
  <si>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</si>
  <si>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</si>
  <si>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</si>
  <si>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</si>
  <si>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</si>
  <si>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</si>
  <si>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</si>
  <si>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</si>
  <si>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</si>
  <si>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</si>
  <si>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</si>
  <si>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</si>
  <si>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</si>
  <si>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</si>
  <si>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</si>
  <si>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</si>
  <si>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</si>
  <si>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</si>
  <si>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</si>
  <si>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</si>
  <si>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</si>
  <si>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</si>
  <si>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</si>
  <si>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</si>
  <si>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</si>
  <si>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</si>
  <si>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</si>
  <si>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</si>
  <si>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</si>
  <si>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</si>
  <si>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</si>
  <si>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</si>
  <si>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</si>
  <si>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</si>
  <si>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</si>
  <si>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</si>
  <si>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</si>
  <si>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</si>
  <si>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</si>
  <si>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</si>
  <si>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</si>
  <si>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</si>
  <si>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</si>
  <si>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</si>
  <si>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</si>
  <si>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</si>
  <si>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</si>
  <si>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</si>
  <si>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</si>
  <si>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</si>
  <si>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</si>
  <si>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</si>
  <si>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</si>
  <si>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</si>
  <si>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</si>
  <si>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</si>
  <si>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</si>
  <si>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</si>
  <si>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</si>
  <si>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</si>
  <si>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</si>
  <si>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</si>
  <si>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Derrybrien</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</si>
  <si>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</si>
  <si>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</si>
  <si>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</si>
  <si>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</si>
  <si>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</si>
  <si>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</si>
  <si>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</si>
  <si>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</si>
  <si>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</si>
  <si>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</si>
  <si>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</si>
  <si>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</si>
  <si>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</si>
  <si>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</si>
  <si>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</si>
  <si>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</si>
  <si>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</si>
  <si>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</si>
  <si>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</si>
  <si>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</si>
  <si>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</si>
  <si>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</si>
  <si>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</si>
  <si>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</si>
  <si>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</si>
  <si>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</si>
  <si>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</si>
  <si>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</si>
  <si>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</si>
  <si>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</si>
  <si>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</si>
  <si>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</si>
  <si>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</si>
  <si>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</si>
  <si>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</si>
  <si>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</si>
  <si>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</si>
  <si>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</si>
  <si>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</si>
  <si>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</si>
  <si>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</si>
  <si>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</si>
  <si>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</si>
  <si>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</si>
  <si>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</si>
  <si>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</si>
  <si>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</si>
  <si>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</si>
  <si>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</si>
  <si>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</si>
  <si>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</si>
  <si>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</si>
  <si>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</si>
  <si>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</si>
  <si>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</si>
  <si>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</si>
  <si>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</si>
  <si>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</si>
  <si>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</si>
  <si>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</si>
  <si>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</si>
  <si>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</si>
  <si>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</si>
  <si>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</si>
  <si>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</si>
  <si>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</si>
  <si>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</si>
  <si>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</si>
  <si>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</si>
  <si>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</si>
  <si>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</si>
  <si>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</si>
  <si>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</si>
  <si>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</si>
  <si>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</si>
  <si>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</si>
  <si>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</si>
  <si>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</si>
  <si>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</si>
  <si>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</si>
  <si>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</si>
  <si>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</si>
  <si>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</si>
  <si>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</si>
  <si>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</si>
  <si>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</si>
  <si>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</si>
  <si>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</si>
  <si>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</si>
  <si>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</si>
  <si>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</si>
  <si>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</si>
  <si>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</si>
  <si>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</si>
  <si>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</si>
  <si>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</si>
  <si>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</si>
  <si>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</si>
  <si>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</si>
  <si>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</si>
  <si>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</si>
  <si>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</si>
  <si>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r>
      <t xml:space="preserve">For more infomration see our annual and monthly dispatch down reports on: </t>
    </r>
    <r>
      <rPr>
        <u/>
        <sz val="11"/>
        <color rgb="FF0070C0"/>
        <rFont val="Calibri"/>
        <family val="2"/>
        <scheme val="minor"/>
      </rPr>
      <t>http://www.eirgridgroup.com/how-the-grid-works/renewables/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https://www.soni.ltd.uk/how-the-grid-works/renewables/</t>
    </r>
    <r>
      <rPr>
        <sz val="11"/>
        <rFont val="Calibri"/>
        <family val="2"/>
        <scheme val="minor"/>
      </rPr>
      <t xml:space="preserve"> </t>
    </r>
  </si>
  <si>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</si>
  <si>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</si>
  <si>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</si>
  <si>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</si>
  <si>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</si>
  <si>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</si>
  <si>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</si>
  <si>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</si>
  <si>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</si>
  <si>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</si>
  <si>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</si>
  <si>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</si>
  <si>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</si>
  <si>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</si>
  <si>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</si>
  <si>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</si>
  <si>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</si>
  <si>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</si>
  <si>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</si>
  <si>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</si>
  <si>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</si>
  <si>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</si>
  <si>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</si>
  <si>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</si>
  <si>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</si>
  <si>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</si>
  <si>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</si>
  <si>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</si>
  <si>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</si>
  <si>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</si>
  <si>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</si>
  <si>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</si>
  <si>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</si>
  <si>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</si>
  <si>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</si>
  <si>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</si>
  <si>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</si>
  <si>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</si>
  <si>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</si>
  <si>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</si>
  <si>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</si>
  <si>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</si>
  <si>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</si>
  <si>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</si>
  <si>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</si>
  <si>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</si>
  <si>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</si>
  <si>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</si>
  <si>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2016 (Ireland) Renewable Waste = 50% of Output. Pre-ISEM (Oct 2018) Renewable Waste Data is unavailable. </t>
  </si>
  <si>
    <t xml:space="preserve">* In 2017 (Ireland) Renewable Waste = 50% of Output. Pre-ISEM (Oct 2018) Renewable Waste Data is unavailable.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</si>
  <si>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</si>
  <si>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</si>
  <si>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</si>
  <si>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</si>
  <si>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 In 2022 (Ireland) Renewable Peat = 70% of Output and Renewable Waste = 50% of Output. </t>
  </si>
  <si>
    <t xml:space="preserve">* In 2023 (Ireland) Renewable Peat = 73%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</si>
  <si>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</si>
  <si>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</si>
  <si>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</si>
  <si>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</si>
  <si>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</si>
  <si>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</si>
  <si>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</si>
  <si>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</si>
  <si>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</si>
  <si>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</si>
  <si>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</si>
  <si>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</si>
  <si>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</si>
  <si>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</si>
  <si>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 xml:space="preserve">Solar DD reporting started in April 2023. Some initial data may be inconsistent due to new solar farms commissioning and testing. </t>
  </si>
  <si>
    <t>Buffy</t>
  </si>
  <si>
    <t>Ardderroo</t>
  </si>
  <si>
    <t>Curraghmartin</t>
  </si>
  <si>
    <t>Blusheens</t>
  </si>
  <si>
    <t>Davidstown</t>
  </si>
  <si>
    <t>Knockglass</t>
  </si>
  <si>
    <t>Midleton</t>
  </si>
  <si>
    <t>Lurrig</t>
  </si>
  <si>
    <t>Baltrasna</t>
  </si>
  <si>
    <t>Hilltown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</si>
</sst>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84">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s>
  <borders count="1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558">
    <xf numFmtId="0" fontId="0" fillId="0" borderId="0"/>
    <xf numFmtId="43" fontId="7" fillId="0" borderId="0" applyFont="0" applyFill="0" applyBorder="0" applyAlignment="0" applyProtection="0"/>
    <xf numFmtId="9" fontId="7"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24"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6" fillId="12" borderId="0" applyNumberFormat="0" applyBorder="0" applyAlignment="0" applyProtection="0"/>
    <xf numFmtId="0" fontId="27" fillId="12"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6" fillId="24" borderId="0" applyNumberFormat="0" applyBorder="0" applyAlignment="0" applyProtection="0"/>
    <xf numFmtId="0" fontId="27" fillId="24" borderId="0" applyNumberFormat="0" applyBorder="0" applyAlignment="0" applyProtection="0"/>
    <xf numFmtId="0" fontId="26" fillId="28" borderId="0" applyNumberFormat="0" applyBorder="0" applyAlignment="0" applyProtection="0"/>
    <xf numFmtId="0" fontId="27" fillId="28"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6" fillId="9" borderId="0" applyNumberFormat="0" applyBorder="0" applyAlignment="0" applyProtection="0"/>
    <xf numFmtId="0" fontId="27" fillId="9" borderId="0" applyNumberFormat="0" applyBorder="0" applyAlignment="0" applyProtection="0"/>
    <xf numFmtId="0" fontId="26" fillId="13" borderId="0" applyNumberFormat="0" applyBorder="0" applyAlignment="0" applyProtection="0"/>
    <xf numFmtId="0" fontId="27" fillId="13"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6" fillId="25" borderId="0" applyNumberFormat="0" applyBorder="0" applyAlignment="0" applyProtection="0"/>
    <xf numFmtId="0" fontId="27" fillId="25" borderId="0" applyNumberFormat="0" applyBorder="0" applyAlignment="0" applyProtection="0"/>
    <xf numFmtId="0" fontId="26" fillId="29" borderId="0" applyNumberFormat="0" applyBorder="0" applyAlignment="0" applyProtection="0"/>
    <xf numFmtId="0" fontId="27" fillId="29" borderId="0" applyNumberFormat="0" applyBorder="0" applyAlignment="0" applyProtection="0"/>
    <xf numFmtId="0" fontId="28" fillId="3" borderId="0" applyNumberFormat="0" applyBorder="0" applyAlignment="0" applyProtection="0"/>
    <xf numFmtId="0" fontId="29" fillId="3" borderId="0" applyNumberFormat="0" applyBorder="0" applyAlignment="0" applyProtection="0"/>
    <xf numFmtId="0" fontId="30" fillId="6" borderId="4" applyNumberFormat="0" applyAlignment="0" applyProtection="0"/>
    <xf numFmtId="0" fontId="31" fillId="6" borderId="4" applyNumberFormat="0" applyAlignment="0" applyProtection="0"/>
    <xf numFmtId="0" fontId="32" fillId="7" borderId="7" applyNumberFormat="0" applyAlignment="0" applyProtection="0"/>
    <xf numFmtId="0" fontId="33" fillId="7" borderId="7" applyNumberFormat="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2" borderId="0" applyNumberFormat="0" applyBorder="0" applyAlignment="0" applyProtection="0"/>
    <xf numFmtId="0" fontId="37" fillId="2" borderId="0" applyNumberFormat="0" applyBorder="0" applyAlignment="0" applyProtection="0"/>
    <xf numFmtId="0" fontId="38" fillId="0" borderId="1" applyNumberFormat="0" applyFill="0" applyAlignment="0" applyProtection="0"/>
    <xf numFmtId="0" fontId="39" fillId="0" borderId="1" applyNumberFormat="0" applyFill="0" applyAlignment="0" applyProtection="0"/>
    <xf numFmtId="0" fontId="40"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3" fillId="0" borderId="3"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5" borderId="4" applyNumberFormat="0" applyAlignment="0" applyProtection="0"/>
    <xf numFmtId="0" fontId="45" fillId="5" borderId="4" applyNumberFormat="0" applyAlignment="0" applyProtection="0"/>
    <xf numFmtId="0" fontId="46" fillId="0" borderId="6" applyNumberFormat="0" applyFill="0" applyAlignment="0" applyProtection="0"/>
    <xf numFmtId="0" fontId="47" fillId="0" borderId="6" applyNumberFormat="0" applyFill="0" applyAlignment="0" applyProtection="0"/>
    <xf numFmtId="0" fontId="48" fillId="4" borderId="0" applyNumberFormat="0" applyBorder="0" applyAlignment="0" applyProtection="0"/>
    <xf numFmtId="0" fontId="49" fillId="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25" fillId="0" borderId="0"/>
    <xf numFmtId="0" fontId="24" fillId="0" borderId="0"/>
    <xf numFmtId="0" fontId="24" fillId="0" borderId="0"/>
    <xf numFmtId="0" fontId="25" fillId="0" borderId="0"/>
    <xf numFmtId="0" fontId="25" fillId="0" borderId="0"/>
    <xf numFmtId="0" fontId="9" fillId="0" borderId="0"/>
    <xf numFmtId="0" fontId="9" fillId="0" borderId="0"/>
    <xf numFmtId="0" fontId="24"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5" fillId="0" borderId="0"/>
    <xf numFmtId="0" fontId="25" fillId="0" borderId="0"/>
    <xf numFmtId="0" fontId="25" fillId="0" borderId="0"/>
    <xf numFmtId="0" fontId="24" fillId="0" borderId="0"/>
    <xf numFmtId="0" fontId="24" fillId="0" borderId="0"/>
    <xf numFmtId="0" fontId="9" fillId="0" borderId="0"/>
    <xf numFmtId="0" fontId="24" fillId="0" borderId="0"/>
    <xf numFmtId="0" fontId="24" fillId="0" borderId="0"/>
    <xf numFmtId="0" fontId="9" fillId="0" borderId="0"/>
    <xf numFmtId="0" fontId="9" fillId="0" borderId="0"/>
    <xf numFmtId="0" fontId="24" fillId="0" borderId="0"/>
    <xf numFmtId="0" fontId="24" fillId="0" borderId="0"/>
    <xf numFmtId="0" fontId="9" fillId="0" borderId="0"/>
    <xf numFmtId="0" fontId="9" fillId="0" borderId="0"/>
    <xf numFmtId="0" fontId="9" fillId="0" borderId="0"/>
    <xf numFmtId="0" fontId="9" fillId="0" borderId="0"/>
    <xf numFmtId="0" fontId="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25" fillId="8" borderId="8" applyNumberFormat="0" applyFont="0" applyAlignment="0" applyProtection="0"/>
    <xf numFmtId="0" fontId="50" fillId="6" borderId="5" applyNumberFormat="0" applyAlignment="0" applyProtection="0"/>
    <xf numFmtId="0" fontId="51"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52" fillId="0" borderId="9" applyNumberFormat="0" applyFill="0" applyAlignment="0" applyProtection="0"/>
    <xf numFmtId="0" fontId="8" fillId="0" borderId="9" applyNumberFormat="0" applyFill="0" applyAlignment="0" applyProtection="0"/>
    <xf numFmtId="0" fontId="53" fillId="0" borderId="0" applyNumberFormat="0" applyFill="0" applyBorder="0" applyAlignment="0" applyProtection="0"/>
    <xf numFmtId="0" fontId="54" fillId="0" borderId="0" applyNumberFormat="0" applyFill="0" applyBorder="0" applyAlignment="0" applyProtection="0"/>
    <xf numFmtId="43" fontId="9" fillId="0" borderId="0" applyFont="0" applyFill="0" applyBorder="0" applyAlignment="0" applyProtection="0"/>
  </cellStyleXfs>
  <cellXfs count="410">
    <xf numFmtId="0" fontId="0" fillId="0" borderId="0" xfId="0"/>
    <xf numFmtId="0" fontId="9" fillId="0" borderId="0" xfId="3"/>
    <xf numFmtId="0" fontId="9" fillId="0" borderId="0" xfId="3" applyAlignment="1">
      <alignment horizontal="center" vertical="center"/>
    </xf>
    <xf numFmtId="0" fontId="12" fillId="37" borderId="36" xfId="3" applyFont="1" applyFill="1" applyBorder="1" applyAlignment="1">
      <alignment horizontal="center" vertical="center"/>
    </xf>
    <xf numFmtId="0" fontId="12" fillId="37" borderId="37" xfId="3" applyFont="1" applyFill="1" applyBorder="1" applyAlignment="1">
      <alignment horizontal="center" vertical="center"/>
    </xf>
    <xf numFmtId="0" fontId="12" fillId="37" borderId="38" xfId="3" applyFont="1" applyFill="1" applyBorder="1" applyAlignment="1">
      <alignment horizontal="center" vertical="center"/>
    </xf>
    <xf numFmtId="0" fontId="13" fillId="37" borderId="39" xfId="3" applyFont="1" applyFill="1" applyBorder="1" applyAlignment="1">
      <alignment horizontal="center" vertical="center"/>
    </xf>
    <xf numFmtId="0" fontId="9" fillId="0" borderId="40" xfId="3" applyBorder="1" applyAlignment="1">
      <alignment horizontal="center" vertical="center"/>
    </xf>
    <xf numFmtId="164" fontId="9" fillId="0" borderId="41" xfId="3" applyNumberFormat="1" applyBorder="1" applyAlignment="1">
      <alignment horizontal="center" vertical="center"/>
    </xf>
    <xf numFmtId="164" fontId="9" fillId="0" borderId="42" xfId="3" applyNumberFormat="1" applyBorder="1" applyAlignment="1">
      <alignment horizontal="center" vertical="center"/>
    </xf>
    <xf numFmtId="164" fontId="9" fillId="0" borderId="43" xfId="3" applyNumberFormat="1" applyBorder="1" applyAlignment="1">
      <alignment horizontal="center" vertical="center"/>
    </xf>
    <xf numFmtId="0" fontId="9" fillId="0" borderId="44" xfId="3" applyBorder="1" applyAlignment="1">
      <alignment horizontal="center" vertical="center"/>
    </xf>
    <xf numFmtId="164" fontId="9" fillId="0" borderId="45" xfId="3" applyNumberFormat="1" applyBorder="1" applyAlignment="1">
      <alignment horizontal="center" vertical="center"/>
    </xf>
    <xf numFmtId="164" fontId="9" fillId="0" borderId="46" xfId="3" applyNumberFormat="1" applyBorder="1" applyAlignment="1">
      <alignment horizontal="center" vertical="center"/>
    </xf>
    <xf numFmtId="164" fontId="9" fillId="0" borderId="47" xfId="3" applyNumberFormat="1" applyBorder="1" applyAlignment="1">
      <alignment horizontal="center" vertical="center"/>
    </xf>
    <xf numFmtId="0" fontId="14" fillId="0" borderId="44" xfId="3" applyFont="1" applyBorder="1" applyAlignment="1">
      <alignment horizontal="center" vertical="center"/>
    </xf>
    <xf numFmtId="164" fontId="14" fillId="0" borderId="45" xfId="3" applyNumberFormat="1" applyFont="1" applyBorder="1" applyAlignment="1">
      <alignment horizontal="center" vertical="center"/>
    </xf>
    <xf numFmtId="164" fontId="14" fillId="0" borderId="46" xfId="3" applyNumberFormat="1" applyFont="1" applyBorder="1" applyAlignment="1">
      <alignment horizontal="center" vertical="center"/>
    </xf>
    <xf numFmtId="164" fontId="14" fillId="0" borderId="47" xfId="3" applyNumberFormat="1" applyFont="1" applyBorder="1" applyAlignment="1">
      <alignment horizontal="center" vertical="center"/>
    </xf>
    <xf numFmtId="0" fontId="14" fillId="0" borderId="40" xfId="3" applyFont="1" applyBorder="1" applyAlignment="1">
      <alignment horizontal="center" vertical="center"/>
    </xf>
    <xf numFmtId="164" fontId="14" fillId="0" borderId="41" xfId="3" applyNumberFormat="1" applyFont="1" applyBorder="1" applyAlignment="1">
      <alignment horizontal="center" vertical="center"/>
    </xf>
    <xf numFmtId="164" fontId="14" fillId="0" borderId="42" xfId="3" applyNumberFormat="1" applyFont="1" applyBorder="1" applyAlignment="1">
      <alignment horizontal="center" vertical="center"/>
    </xf>
    <xf numFmtId="164" fontId="14" fillId="0" borderId="43" xfId="3" applyNumberFormat="1" applyFont="1" applyBorder="1" applyAlignment="1">
      <alignment horizontal="center" vertical="center"/>
    </xf>
    <xf numFmtId="0" fontId="15" fillId="37" borderId="36" xfId="3" applyFont="1" applyFill="1" applyBorder="1" applyAlignment="1">
      <alignment horizontal="center" vertical="center"/>
    </xf>
    <xf numFmtId="164" fontId="15" fillId="0" borderId="37" xfId="3" applyNumberFormat="1" applyFont="1" applyBorder="1" applyAlignment="1">
      <alignment horizontal="center" vertical="center"/>
    </xf>
    <xf numFmtId="164" fontId="15" fillId="0" borderId="38" xfId="3" applyNumberFormat="1" applyFont="1" applyBorder="1" applyAlignment="1">
      <alignment horizontal="center" vertical="center"/>
    </xf>
    <xf numFmtId="164" fontId="16" fillId="0" borderId="39" xfId="3" applyNumberFormat="1" applyFont="1" applyBorder="1" applyAlignment="1">
      <alignment horizontal="center" vertical="center"/>
    </xf>
    <xf numFmtId="0" fontId="17" fillId="37" borderId="48" xfId="3" applyFont="1" applyFill="1" applyBorder="1" applyAlignment="1">
      <alignment horizontal="center" vertical="center"/>
    </xf>
    <xf numFmtId="164" fontId="18" fillId="0" borderId="49" xfId="3" applyNumberFormat="1" applyFont="1" applyBorder="1" applyAlignment="1">
      <alignment horizontal="center" vertical="center"/>
    </xf>
    <xf numFmtId="164" fontId="18" fillId="0" borderId="50" xfId="3" applyNumberFormat="1" applyFont="1" applyBorder="1" applyAlignment="1">
      <alignment horizontal="center" vertical="center"/>
    </xf>
    <xf numFmtId="164" fontId="19" fillId="0" borderId="51" xfId="3" applyNumberFormat="1" applyFont="1" applyBorder="1" applyAlignment="1">
      <alignment horizontal="center" vertical="center"/>
    </xf>
    <xf numFmtId="0" fontId="17" fillId="37" borderId="52" xfId="3" applyFont="1" applyFill="1" applyBorder="1" applyAlignment="1">
      <alignment horizontal="center" vertical="center"/>
    </xf>
    <xf numFmtId="164" fontId="18" fillId="0" borderId="53" xfId="3" applyNumberFormat="1" applyFont="1" applyBorder="1" applyAlignment="1">
      <alignment horizontal="center" vertical="center"/>
    </xf>
    <xf numFmtId="164" fontId="18" fillId="0" borderId="54" xfId="3" applyNumberFormat="1" applyFont="1" applyBorder="1" applyAlignment="1">
      <alignment horizontal="center" vertical="center"/>
    </xf>
    <xf numFmtId="164" fontId="19" fillId="0" borderId="55" xfId="3" applyNumberFormat="1" applyFont="1" applyBorder="1" applyAlignment="1">
      <alignment horizontal="center" vertical="center"/>
    </xf>
    <xf numFmtId="0" fontId="20" fillId="0" borderId="44" xfId="3" applyFont="1" applyBorder="1" applyAlignment="1">
      <alignment horizontal="center" vertical="center" wrapText="1"/>
    </xf>
    <xf numFmtId="166" fontId="21" fillId="0" borderId="45" xfId="4" applyNumberFormat="1" applyFont="1" applyFill="1" applyBorder="1" applyAlignment="1">
      <alignment horizontal="center" vertical="center"/>
    </xf>
    <xf numFmtId="166" fontId="21" fillId="0" borderId="46" xfId="4" applyNumberFormat="1" applyFont="1" applyFill="1" applyBorder="1" applyAlignment="1">
      <alignment horizontal="center" vertical="center"/>
    </xf>
    <xf numFmtId="166" fontId="21" fillId="0" borderId="47" xfId="4" applyNumberFormat="1" applyFont="1" applyFill="1" applyBorder="1" applyAlignment="1">
      <alignment horizontal="center" vertical="center"/>
    </xf>
    <xf numFmtId="0" fontId="20" fillId="0" borderId="56" xfId="3" applyFont="1" applyBorder="1" applyAlignment="1">
      <alignment horizontal="center" vertical="center" wrapText="1"/>
    </xf>
    <xf numFmtId="166" fontId="21" fillId="0" borderId="57" xfId="4" applyNumberFormat="1" applyFont="1" applyFill="1" applyBorder="1" applyAlignment="1">
      <alignment horizontal="center" vertical="center"/>
    </xf>
    <xf numFmtId="166" fontId="21" fillId="0" borderId="58" xfId="4" applyNumberFormat="1" applyFont="1" applyFill="1" applyBorder="1" applyAlignment="1">
      <alignment horizontal="center" vertical="center"/>
    </xf>
    <xf numFmtId="166" fontId="21" fillId="0" borderId="59" xfId="4" applyNumberFormat="1" applyFont="1" applyFill="1" applyBorder="1" applyAlignment="1">
      <alignment horizontal="center" vertical="center"/>
    </xf>
    <xf numFmtId="0" fontId="20" fillId="0" borderId="60" xfId="3" applyFont="1" applyBorder="1" applyAlignment="1">
      <alignment horizontal="center" vertical="center" wrapText="1"/>
    </xf>
    <xf numFmtId="9" fontId="21" fillId="0" borderId="61" xfId="5" applyFont="1" applyFill="1" applyBorder="1" applyAlignment="1">
      <alignment horizontal="center" vertical="center"/>
    </xf>
    <xf numFmtId="9" fontId="21" fillId="0" borderId="62" xfId="5" applyFont="1" applyFill="1" applyBorder="1" applyAlignment="1">
      <alignment horizontal="center" vertical="center"/>
    </xf>
    <xf numFmtId="9" fontId="22" fillId="0" borderId="63" xfId="5" applyFont="1" applyFill="1" applyBorder="1" applyAlignment="1">
      <alignment horizontal="center" vertical="center"/>
    </xf>
    <xf numFmtId="0" fontId="20" fillId="0" borderId="64" xfId="3" applyFont="1" applyBorder="1" applyAlignment="1">
      <alignment horizontal="center" vertical="center" wrapText="1"/>
    </xf>
    <xf numFmtId="0" fontId="8" fillId="0" borderId="0" xfId="3" applyFont="1"/>
    <xf numFmtId="0" fontId="60" fillId="34" borderId="73" xfId="3" applyFont="1" applyFill="1" applyBorder="1" applyAlignment="1">
      <alignment vertical="center"/>
    </xf>
    <xf numFmtId="166" fontId="60" fillId="34" borderId="74" xfId="4" applyNumberFormat="1" applyFont="1" applyFill="1" applyBorder="1" applyAlignment="1">
      <alignment horizontal="center" vertical="center"/>
    </xf>
    <xf numFmtId="164" fontId="60" fillId="34" borderId="73" xfId="5" applyNumberFormat="1" applyFont="1" applyFill="1" applyBorder="1" applyAlignment="1">
      <alignment horizontal="center" vertical="center"/>
    </xf>
    <xf numFmtId="164" fontId="60" fillId="34" borderId="75" xfId="5" applyNumberFormat="1" applyFont="1" applyFill="1" applyBorder="1" applyAlignment="1">
      <alignment horizontal="center" vertical="center"/>
    </xf>
    <xf numFmtId="164" fontId="60" fillId="34" borderId="74" xfId="5" applyNumberFormat="1" applyFont="1" applyFill="1" applyBorder="1" applyAlignment="1">
      <alignment horizontal="center" vertical="center"/>
    </xf>
    <xf numFmtId="164" fontId="59" fillId="34" borderId="76" xfId="5" applyNumberFormat="1" applyFont="1" applyFill="1" applyBorder="1" applyAlignment="1">
      <alignment horizontal="center" vertical="center"/>
    </xf>
    <xf numFmtId="164" fontId="59" fillId="34" borderId="77" xfId="5" applyNumberFormat="1" applyFont="1" applyFill="1" applyBorder="1" applyAlignment="1">
      <alignment horizontal="center" vertical="center"/>
    </xf>
    <xf numFmtId="164" fontId="60" fillId="34" borderId="78" xfId="5" applyNumberFormat="1" applyFont="1" applyFill="1" applyBorder="1" applyAlignment="1">
      <alignment horizontal="center" vertical="center"/>
    </xf>
    <xf numFmtId="0" fontId="61" fillId="0" borderId="27" xfId="3" applyFont="1" applyBorder="1" applyAlignment="1">
      <alignment vertical="center"/>
    </xf>
    <xf numFmtId="0" fontId="62" fillId="0" borderId="28" xfId="3" applyFont="1" applyBorder="1" applyAlignment="1">
      <alignment horizontal="center" vertical="center"/>
    </xf>
    <xf numFmtId="164" fontId="61" fillId="0" borderId="27" xfId="5" applyNumberFormat="1" applyFont="1" applyFill="1" applyBorder="1" applyAlignment="1">
      <alignment horizontal="center" vertical="center"/>
    </xf>
    <xf numFmtId="164" fontId="61" fillId="0" borderId="10" xfId="5" applyNumberFormat="1" applyFont="1" applyFill="1" applyBorder="1" applyAlignment="1">
      <alignment horizontal="center" vertical="center"/>
    </xf>
    <xf numFmtId="164" fontId="61" fillId="0" borderId="28" xfId="5" applyNumberFormat="1" applyFont="1" applyFill="1" applyBorder="1" applyAlignment="1">
      <alignment horizontal="center" vertical="center"/>
    </xf>
    <xf numFmtId="164" fontId="61" fillId="0" borderId="79" xfId="5" applyNumberFormat="1" applyFont="1" applyFill="1" applyBorder="1" applyAlignment="1">
      <alignment horizontal="center" vertical="center"/>
    </xf>
    <xf numFmtId="164" fontId="61" fillId="0" borderId="80" xfId="5" applyNumberFormat="1" applyFont="1" applyFill="1" applyBorder="1" applyAlignment="1">
      <alignment horizontal="center" vertical="center"/>
    </xf>
    <xf numFmtId="164" fontId="61" fillId="0" borderId="17" xfId="5" applyNumberFormat="1" applyFont="1" applyFill="1" applyBorder="1" applyAlignment="1">
      <alignment horizontal="center" vertical="center"/>
    </xf>
    <xf numFmtId="0" fontId="60" fillId="34" borderId="27" xfId="3" applyFont="1" applyFill="1" applyBorder="1" applyAlignment="1">
      <alignment vertical="center"/>
    </xf>
    <xf numFmtId="166" fontId="60" fillId="34" borderId="28" xfId="4" applyNumberFormat="1" applyFont="1" applyFill="1" applyBorder="1" applyAlignment="1">
      <alignment horizontal="center" vertical="center"/>
    </xf>
    <xf numFmtId="164" fontId="60" fillId="34" borderId="27" xfId="5" applyNumberFormat="1" applyFont="1" applyFill="1" applyBorder="1" applyAlignment="1">
      <alignment horizontal="center" vertical="center"/>
    </xf>
    <xf numFmtId="164" fontId="60" fillId="34" borderId="10" xfId="5" applyNumberFormat="1" applyFont="1" applyFill="1" applyBorder="1" applyAlignment="1">
      <alignment horizontal="center" vertical="center"/>
    </xf>
    <xf numFmtId="164" fontId="60" fillId="34" borderId="28" xfId="5" applyNumberFormat="1" applyFont="1" applyFill="1" applyBorder="1" applyAlignment="1">
      <alignment horizontal="center" vertical="center"/>
    </xf>
    <xf numFmtId="164" fontId="59" fillId="34" borderId="79" xfId="5" applyNumberFormat="1" applyFont="1" applyFill="1" applyBorder="1" applyAlignment="1">
      <alignment horizontal="center" vertical="center"/>
    </xf>
    <xf numFmtId="164" fontId="59" fillId="34" borderId="80" xfId="5" applyNumberFormat="1" applyFont="1" applyFill="1" applyBorder="1" applyAlignment="1">
      <alignment horizontal="center" vertical="center"/>
    </xf>
    <xf numFmtId="164" fontId="60" fillId="34" borderId="17" xfId="5" applyNumberFormat="1" applyFont="1" applyFill="1" applyBorder="1" applyAlignment="1">
      <alignment horizontal="center" vertical="center"/>
    </xf>
    <xf numFmtId="0" fontId="61" fillId="0" borderId="29" xfId="3" applyFont="1" applyBorder="1" applyAlignment="1">
      <alignment vertical="center"/>
    </xf>
    <xf numFmtId="0" fontId="62" fillId="0" borderId="31" xfId="3" applyFont="1" applyBorder="1" applyAlignment="1">
      <alignment horizontal="center" vertical="center"/>
    </xf>
    <xf numFmtId="164" fontId="61" fillId="0" borderId="29" xfId="5" applyNumberFormat="1" applyFont="1" applyFill="1" applyBorder="1" applyAlignment="1">
      <alignment horizontal="center" vertical="center"/>
    </xf>
    <xf numFmtId="164" fontId="61" fillId="0" borderId="30" xfId="5" applyNumberFormat="1" applyFont="1" applyFill="1" applyBorder="1" applyAlignment="1">
      <alignment horizontal="center" vertical="center"/>
    </xf>
    <xf numFmtId="164" fontId="61" fillId="0" borderId="31" xfId="5" applyNumberFormat="1" applyFont="1" applyFill="1" applyBorder="1" applyAlignment="1">
      <alignment horizontal="center" vertical="center"/>
    </xf>
    <xf numFmtId="164" fontId="61" fillId="0" borderId="81" xfId="5" applyNumberFormat="1" applyFont="1" applyFill="1" applyBorder="1" applyAlignment="1">
      <alignment horizontal="center" vertical="center"/>
    </xf>
    <xf numFmtId="164" fontId="61" fillId="0" borderId="82" xfId="5" applyNumberFormat="1" applyFont="1" applyFill="1" applyBorder="1" applyAlignment="1">
      <alignment horizontal="center" vertical="center"/>
    </xf>
    <xf numFmtId="164" fontId="61" fillId="0" borderId="32" xfId="5" applyNumberFormat="1" applyFont="1" applyFill="1" applyBorder="1" applyAlignment="1">
      <alignment horizontal="center" vertical="center"/>
    </xf>
    <xf numFmtId="0" fontId="63" fillId="0" borderId="83" xfId="3" applyFont="1" applyBorder="1" applyAlignment="1">
      <alignment vertical="center"/>
    </xf>
    <xf numFmtId="0" fontId="9" fillId="0" borderId="69" xfId="3" applyBorder="1"/>
    <xf numFmtId="0" fontId="60" fillId="33" borderId="84" xfId="3" applyFont="1" applyFill="1" applyBorder="1" applyAlignment="1">
      <alignment vertical="center"/>
    </xf>
    <xf numFmtId="166" fontId="60" fillId="33" borderId="85" xfId="4" applyNumberFormat="1" applyFont="1" applyFill="1" applyBorder="1" applyAlignment="1">
      <alignment horizontal="center" vertical="center"/>
    </xf>
    <xf numFmtId="164" fontId="60" fillId="33" borderId="84" xfId="5" applyNumberFormat="1" applyFont="1" applyFill="1" applyBorder="1" applyAlignment="1">
      <alignment horizontal="center" vertical="center"/>
    </xf>
    <xf numFmtId="164" fontId="60" fillId="33" borderId="86" xfId="5" applyNumberFormat="1" applyFont="1" applyFill="1" applyBorder="1" applyAlignment="1">
      <alignment horizontal="center" vertical="center"/>
    </xf>
    <xf numFmtId="164" fontId="60" fillId="33" borderId="85" xfId="5" applyNumberFormat="1" applyFont="1" applyFill="1" applyBorder="1" applyAlignment="1">
      <alignment horizontal="center" vertical="center"/>
    </xf>
    <xf numFmtId="164" fontId="59" fillId="33" borderId="87" xfId="5" applyNumberFormat="1" applyFont="1" applyFill="1" applyBorder="1" applyAlignment="1">
      <alignment horizontal="center" vertical="center"/>
    </xf>
    <xf numFmtId="164" fontId="59" fillId="33" borderId="88" xfId="5" applyNumberFormat="1" applyFont="1" applyFill="1" applyBorder="1" applyAlignment="1">
      <alignment horizontal="center" vertical="center"/>
    </xf>
    <xf numFmtId="164" fontId="60" fillId="33" borderId="89" xfId="5" applyNumberFormat="1" applyFont="1" applyFill="1" applyBorder="1" applyAlignment="1">
      <alignment horizontal="center" vertical="center"/>
    </xf>
    <xf numFmtId="0" fontId="60" fillId="33" borderId="27" xfId="3" applyFont="1" applyFill="1" applyBorder="1" applyAlignment="1">
      <alignment vertical="center"/>
    </xf>
    <xf numFmtId="166" fontId="60" fillId="33" borderId="28" xfId="4" applyNumberFormat="1" applyFont="1" applyFill="1" applyBorder="1" applyAlignment="1">
      <alignment horizontal="center" vertical="center"/>
    </xf>
    <xf numFmtId="164" fontId="60" fillId="33" borderId="27" xfId="5" applyNumberFormat="1" applyFont="1" applyFill="1" applyBorder="1" applyAlignment="1">
      <alignment horizontal="center" vertical="center"/>
    </xf>
    <xf numFmtId="164" fontId="60" fillId="33" borderId="10" xfId="5" applyNumberFormat="1" applyFont="1" applyFill="1" applyBorder="1" applyAlignment="1">
      <alignment horizontal="center" vertical="center"/>
    </xf>
    <xf numFmtId="164" fontId="60" fillId="33" borderId="28" xfId="5" applyNumberFormat="1" applyFont="1" applyFill="1" applyBorder="1" applyAlignment="1">
      <alignment horizontal="center" vertical="center"/>
    </xf>
    <xf numFmtId="164" fontId="59" fillId="33" borderId="79" xfId="5" applyNumberFormat="1" applyFont="1" applyFill="1" applyBorder="1" applyAlignment="1">
      <alignment horizontal="center" vertical="center"/>
    </xf>
    <xf numFmtId="164" fontId="59" fillId="33" borderId="80" xfId="5" applyNumberFormat="1" applyFont="1" applyFill="1" applyBorder="1" applyAlignment="1">
      <alignment horizontal="center" vertical="center"/>
    </xf>
    <xf numFmtId="164" fontId="60" fillId="33" borderId="17" xfId="5" applyNumberFormat="1" applyFont="1" applyFill="1" applyBorder="1" applyAlignment="1">
      <alignment horizontal="center" vertical="center"/>
    </xf>
    <xf numFmtId="0" fontId="9" fillId="0" borderId="69" xfId="3" applyBorder="1" applyAlignment="1">
      <alignment horizontal="center" vertical="center"/>
    </xf>
    <xf numFmtId="0" fontId="19" fillId="0" borderId="69" xfId="3" applyFont="1" applyBorder="1" applyAlignment="1">
      <alignment horizontal="center" vertical="center"/>
    </xf>
    <xf numFmtId="0" fontId="9" fillId="0" borderId="0" xfId="3" applyAlignment="1">
      <alignment vertical="center"/>
    </xf>
    <xf numFmtId="0" fontId="64" fillId="0" borderId="90" xfId="3" applyFont="1" applyBorder="1" applyAlignment="1">
      <alignment horizontal="center" vertical="center"/>
    </xf>
    <xf numFmtId="0" fontId="56" fillId="0" borderId="0" xfId="3" applyFont="1" applyAlignment="1">
      <alignment vertical="center"/>
    </xf>
    <xf numFmtId="0" fontId="20" fillId="39" borderId="91" xfId="3" applyFont="1" applyFill="1" applyBorder="1" applyAlignment="1">
      <alignment horizontal="center" vertical="center"/>
    </xf>
    <xf numFmtId="0" fontId="20" fillId="39" borderId="92" xfId="3" applyFont="1" applyFill="1" applyBorder="1" applyAlignment="1">
      <alignment horizontal="center" vertical="center"/>
    </xf>
    <xf numFmtId="0" fontId="20" fillId="39" borderId="93" xfId="3" applyFont="1" applyFill="1" applyBorder="1" applyAlignment="1">
      <alignment horizontal="center" vertical="center"/>
    </xf>
    <xf numFmtId="0" fontId="65" fillId="40" borderId="94" xfId="3" applyFont="1" applyFill="1" applyBorder="1" applyAlignment="1">
      <alignment horizontal="center" vertical="center"/>
    </xf>
    <xf numFmtId="0" fontId="66" fillId="41" borderId="94" xfId="3" applyFont="1" applyFill="1" applyBorder="1" applyAlignment="1">
      <alignment horizontal="center" vertical="center"/>
    </xf>
    <xf numFmtId="0" fontId="65" fillId="42" borderId="96" xfId="3" applyFont="1" applyFill="1" applyBorder="1" applyAlignment="1">
      <alignment vertical="center"/>
    </xf>
    <xf numFmtId="164" fontId="20" fillId="43" borderId="97" xfId="5" applyNumberFormat="1" applyFont="1" applyFill="1" applyBorder="1" applyAlignment="1">
      <alignment horizontal="center" vertical="center"/>
    </xf>
    <xf numFmtId="164" fontId="20" fillId="43" borderId="98" xfId="5" applyNumberFormat="1" applyFont="1" applyFill="1" applyBorder="1" applyAlignment="1">
      <alignment horizontal="center" vertical="center"/>
    </xf>
    <xf numFmtId="164" fontId="20" fillId="43" borderId="99" xfId="5" applyNumberFormat="1" applyFont="1" applyFill="1" applyBorder="1" applyAlignment="1">
      <alignment horizontal="center" vertical="center"/>
    </xf>
    <xf numFmtId="164" fontId="20" fillId="42" borderId="100" xfId="5" applyNumberFormat="1" applyFont="1" applyFill="1" applyBorder="1" applyAlignment="1">
      <alignment horizontal="center" vertical="center"/>
    </xf>
    <xf numFmtId="164" fontId="20" fillId="44" borderId="100" xfId="5" applyNumberFormat="1" applyFont="1" applyFill="1" applyBorder="1" applyAlignment="1">
      <alignment horizontal="center" vertical="center"/>
    </xf>
    <xf numFmtId="0" fontId="69" fillId="0" borderId="102" xfId="3" applyFont="1" applyBorder="1" applyAlignment="1">
      <alignment vertical="center"/>
    </xf>
    <xf numFmtId="164" fontId="21" fillId="0" borderId="103" xfId="5" applyNumberFormat="1" applyFont="1" applyFill="1" applyBorder="1" applyAlignment="1">
      <alignment horizontal="center" vertical="center"/>
    </xf>
    <xf numFmtId="164" fontId="21" fillId="0" borderId="104" xfId="5" applyNumberFormat="1" applyFont="1" applyFill="1" applyBorder="1" applyAlignment="1">
      <alignment horizontal="center" vertical="center"/>
    </xf>
    <xf numFmtId="164" fontId="21" fillId="0" borderId="105" xfId="5" applyNumberFormat="1" applyFont="1" applyFill="1" applyBorder="1" applyAlignment="1">
      <alignment horizontal="center" vertical="center"/>
    </xf>
    <xf numFmtId="164" fontId="21" fillId="0" borderId="106" xfId="5" applyNumberFormat="1" applyFont="1" applyFill="1" applyBorder="1" applyAlignment="1">
      <alignment horizontal="center" vertical="center"/>
    </xf>
    <xf numFmtId="0" fontId="69" fillId="0" borderId="107" xfId="3" applyFont="1" applyBorder="1" applyAlignment="1">
      <alignment vertical="center"/>
    </xf>
    <xf numFmtId="164" fontId="21" fillId="0" borderId="108" xfId="5" applyNumberFormat="1" applyFont="1" applyFill="1" applyBorder="1" applyAlignment="1">
      <alignment horizontal="center" vertical="center"/>
    </xf>
    <xf numFmtId="164" fontId="21" fillId="0" borderId="109" xfId="5" applyNumberFormat="1" applyFont="1" applyFill="1" applyBorder="1" applyAlignment="1">
      <alignment horizontal="center" vertical="center"/>
    </xf>
    <xf numFmtId="164" fontId="21" fillId="0" borderId="110" xfId="5" applyNumberFormat="1" applyFont="1" applyFill="1" applyBorder="1" applyAlignment="1">
      <alignment horizontal="center" vertical="center"/>
    </xf>
    <xf numFmtId="164" fontId="21" fillId="0" borderId="111" xfId="5" applyNumberFormat="1" applyFont="1" applyFill="1" applyBorder="1" applyAlignment="1">
      <alignment horizontal="center" vertical="center"/>
    </xf>
    <xf numFmtId="0" fontId="9" fillId="0" borderId="112" xfId="3" applyBorder="1" applyAlignment="1">
      <alignment vertical="center"/>
    </xf>
    <xf numFmtId="0" fontId="64" fillId="0" borderId="114" xfId="3" applyFont="1" applyBorder="1" applyAlignment="1">
      <alignment horizontal="center" vertical="center"/>
    </xf>
    <xf numFmtId="164" fontId="9" fillId="0" borderId="115" xfId="3" applyNumberFormat="1" applyBorder="1" applyAlignment="1">
      <alignment horizontal="center" vertical="center"/>
    </xf>
    <xf numFmtId="164" fontId="9" fillId="0" borderId="116" xfId="3" applyNumberFormat="1" applyBorder="1" applyAlignment="1">
      <alignment horizontal="center" vertical="center"/>
    </xf>
    <xf numFmtId="164" fontId="9"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1" fillId="33" borderId="17" xfId="0" applyNumberFormat="1" applyFont="1" applyFill="1" applyBorder="1"/>
    <xf numFmtId="0" fontId="72" fillId="45" borderId="18" xfId="0" applyFont="1" applyFill="1" applyBorder="1"/>
    <xf numFmtId="0" fontId="0" fillId="0" borderId="131" xfId="0" applyBorder="1"/>
    <xf numFmtId="0" fontId="8" fillId="0" borderId="19" xfId="0" applyFont="1" applyBorder="1" applyAlignment="1">
      <alignment horizontal="center" textRotation="90" wrapText="1"/>
    </xf>
    <xf numFmtId="0" fontId="8" fillId="0" borderId="20" xfId="0" applyFont="1" applyBorder="1" applyAlignment="1">
      <alignment horizontal="center" textRotation="90" wrapText="1"/>
    </xf>
    <xf numFmtId="0" fontId="8" fillId="34" borderId="20" xfId="0" applyFont="1" applyFill="1" applyBorder="1" applyAlignment="1">
      <alignment horizontal="center" textRotation="90" wrapText="1"/>
    </xf>
    <xf numFmtId="0" fontId="8" fillId="45" borderId="20" xfId="0" applyFont="1" applyFill="1" applyBorder="1" applyAlignment="1">
      <alignment horizontal="center" textRotation="90" wrapText="1"/>
    </xf>
    <xf numFmtId="0" fontId="8" fillId="33" borderId="20" xfId="0" applyFont="1" applyFill="1" applyBorder="1" applyAlignment="1">
      <alignment horizontal="center" textRotation="90" wrapText="1"/>
    </xf>
    <xf numFmtId="0" fontId="8" fillId="46" borderId="20" xfId="0" applyFont="1" applyFill="1" applyBorder="1" applyAlignment="1">
      <alignment horizontal="center" textRotation="90" wrapText="1"/>
    </xf>
    <xf numFmtId="0" fontId="8"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1" fillId="0" borderId="12" xfId="1" applyNumberFormat="1" applyFont="1" applyFill="1" applyBorder="1"/>
    <xf numFmtId="167" fontId="71" fillId="0" borderId="10" xfId="1" applyNumberFormat="1" applyFont="1" applyFill="1" applyBorder="1"/>
    <xf numFmtId="167" fontId="71" fillId="34" borderId="10" xfId="1" applyNumberFormat="1" applyFont="1" applyFill="1" applyBorder="1"/>
    <xf numFmtId="167" fontId="71" fillId="45" borderId="10" xfId="1" applyNumberFormat="1" applyFont="1" applyFill="1" applyBorder="1"/>
    <xf numFmtId="167" fontId="71" fillId="33" borderId="10" xfId="1" applyNumberFormat="1" applyFont="1" applyFill="1" applyBorder="1"/>
    <xf numFmtId="167" fontId="71" fillId="46" borderId="10" xfId="1" applyNumberFormat="1" applyFont="1" applyFill="1" applyBorder="1"/>
    <xf numFmtId="167" fontId="71"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2" fillId="0" borderId="14" xfId="1" applyNumberFormat="1" applyFont="1" applyFill="1" applyBorder="1"/>
    <xf numFmtId="167" fontId="72" fillId="0" borderId="15" xfId="1" applyNumberFormat="1" applyFont="1" applyFill="1" applyBorder="1"/>
    <xf numFmtId="167" fontId="72" fillId="34" borderId="15" xfId="1" applyNumberFormat="1" applyFont="1" applyFill="1" applyBorder="1"/>
    <xf numFmtId="167" fontId="72" fillId="45" borderId="15" xfId="1" applyNumberFormat="1" applyFont="1" applyFill="1" applyBorder="1"/>
    <xf numFmtId="167" fontId="72" fillId="33" borderId="15" xfId="1" applyNumberFormat="1" applyFont="1" applyFill="1" applyBorder="1"/>
    <xf numFmtId="167" fontId="72" fillId="46" borderId="15" xfId="1" applyNumberFormat="1" applyFont="1" applyFill="1" applyBorder="1"/>
    <xf numFmtId="167" fontId="72"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1" fillId="34" borderId="10" xfId="2" applyNumberFormat="1" applyFont="1" applyFill="1" applyBorder="1"/>
    <xf numFmtId="164" fontId="71" fillId="45" borderId="10" xfId="2" applyNumberFormat="1" applyFont="1" applyFill="1" applyBorder="1"/>
    <xf numFmtId="164" fontId="71" fillId="33" borderId="10" xfId="2" applyNumberFormat="1" applyFont="1" applyFill="1" applyBorder="1"/>
    <xf numFmtId="164" fontId="71" fillId="46" borderId="10" xfId="2" applyNumberFormat="1" applyFont="1" applyFill="1" applyBorder="1"/>
    <xf numFmtId="164" fontId="71"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2" fillId="34" borderId="15" xfId="2" applyNumberFormat="1" applyFont="1" applyFill="1" applyBorder="1"/>
    <xf numFmtId="164" fontId="72" fillId="45" borderId="15" xfId="2" applyNumberFormat="1" applyFont="1" applyFill="1" applyBorder="1"/>
    <xf numFmtId="164" fontId="72" fillId="33" borderId="15" xfId="2" applyNumberFormat="1" applyFont="1" applyFill="1" applyBorder="1"/>
    <xf numFmtId="164" fontId="72" fillId="46" borderId="15" xfId="2" applyNumberFormat="1" applyFont="1" applyFill="1" applyBorder="1"/>
    <xf numFmtId="164" fontId="72" fillId="36" borderId="15" xfId="2" applyNumberFormat="1" applyFont="1" applyFill="1" applyBorder="1"/>
    <xf numFmtId="0" fontId="20" fillId="38" borderId="139" xfId="3" applyFont="1" applyFill="1" applyBorder="1" applyAlignment="1">
      <alignment horizontal="center" vertical="center"/>
    </xf>
    <xf numFmtId="0" fontId="20" fillId="38" borderId="140" xfId="3" applyFont="1" applyFill="1" applyBorder="1" applyAlignment="1">
      <alignment horizontal="center" vertical="center"/>
    </xf>
    <xf numFmtId="0" fontId="20" fillId="38" borderId="141" xfId="3" applyFont="1" applyFill="1" applyBorder="1" applyAlignment="1">
      <alignment horizontal="center" vertical="center"/>
    </xf>
    <xf numFmtId="0" fontId="59" fillId="38" borderId="72" xfId="3" applyFont="1" applyFill="1" applyBorder="1" applyAlignment="1">
      <alignment horizontal="center" vertical="center"/>
    </xf>
    <xf numFmtId="0" fontId="59" fillId="38" borderId="71" xfId="3" applyFont="1" applyFill="1" applyBorder="1" applyAlignment="1">
      <alignment horizontal="center" vertical="center"/>
    </xf>
    <xf numFmtId="0" fontId="20" fillId="38" borderId="142" xfId="3" applyFont="1" applyFill="1" applyBorder="1" applyAlignment="1">
      <alignment horizontal="center" vertical="center"/>
    </xf>
    <xf numFmtId="0" fontId="59" fillId="38" borderId="138" xfId="3" applyFont="1" applyFill="1" applyBorder="1" applyAlignment="1">
      <alignment horizontal="center" vertical="center"/>
    </xf>
    <xf numFmtId="164" fontId="59" fillId="34" borderId="143" xfId="5" applyNumberFormat="1" applyFont="1" applyFill="1" applyBorder="1" applyAlignment="1">
      <alignment horizontal="center" vertical="center"/>
    </xf>
    <xf numFmtId="164" fontId="61" fillId="0" borderId="144" xfId="5" applyNumberFormat="1" applyFont="1" applyFill="1" applyBorder="1" applyAlignment="1">
      <alignment horizontal="center" vertical="center"/>
    </xf>
    <xf numFmtId="164" fontId="59" fillId="34" borderId="144" xfId="5" applyNumberFormat="1" applyFont="1" applyFill="1" applyBorder="1" applyAlignment="1">
      <alignment horizontal="center" vertical="center"/>
    </xf>
    <xf numFmtId="164" fontId="61" fillId="0" borderId="145" xfId="5" applyNumberFormat="1" applyFont="1" applyFill="1" applyBorder="1" applyAlignment="1">
      <alignment horizontal="center" vertical="center"/>
    </xf>
    <xf numFmtId="164" fontId="59" fillId="33" borderId="146" xfId="5" applyNumberFormat="1" applyFont="1" applyFill="1" applyBorder="1" applyAlignment="1">
      <alignment horizontal="center" vertical="center"/>
    </xf>
    <xf numFmtId="164" fontId="59"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1" fillId="34" borderId="147" xfId="0" applyFont="1" applyFill="1" applyBorder="1" applyAlignment="1">
      <alignment horizontal="center" vertical="center" wrapText="1"/>
    </xf>
    <xf numFmtId="0" fontId="71" fillId="34" borderId="148" xfId="0" applyFont="1" applyFill="1" applyBorder="1" applyAlignment="1">
      <alignment horizontal="center" vertical="center" wrapText="1"/>
    </xf>
    <xf numFmtId="0" fontId="71" fillId="34" borderId="149" xfId="0" applyFont="1" applyFill="1" applyBorder="1" applyAlignment="1">
      <alignment horizontal="center" vertical="center" wrapText="1"/>
    </xf>
    <xf numFmtId="164" fontId="21" fillId="0" borderId="103" xfId="2" applyNumberFormat="1" applyFont="1" applyFill="1" applyBorder="1" applyAlignment="1">
      <alignment horizontal="center" vertical="center"/>
    </xf>
    <xf numFmtId="164" fontId="21" fillId="0" borderId="104" xfId="2" applyNumberFormat="1" applyFont="1" applyFill="1" applyBorder="1" applyAlignment="1">
      <alignment horizontal="center" vertical="center"/>
    </xf>
    <xf numFmtId="164" fontId="21" fillId="0" borderId="105" xfId="2" applyNumberFormat="1" applyFont="1" applyFill="1" applyBorder="1" applyAlignment="1">
      <alignment horizontal="center" vertical="center"/>
    </xf>
    <xf numFmtId="164" fontId="21" fillId="0" borderId="106" xfId="2" applyNumberFormat="1" applyFont="1" applyFill="1" applyBorder="1" applyAlignment="1">
      <alignment horizontal="center" vertical="center"/>
    </xf>
    <xf numFmtId="164" fontId="21" fillId="0" borderId="108" xfId="2" applyNumberFormat="1" applyFont="1" applyFill="1" applyBorder="1" applyAlignment="1">
      <alignment horizontal="center" vertical="center"/>
    </xf>
    <xf numFmtId="164" fontId="21" fillId="0" borderId="109" xfId="2" applyNumberFormat="1" applyFont="1" applyFill="1" applyBorder="1" applyAlignment="1">
      <alignment horizontal="center" vertical="center"/>
    </xf>
    <xf numFmtId="164" fontId="21" fillId="0" borderId="110" xfId="2" applyNumberFormat="1" applyFont="1" applyFill="1" applyBorder="1" applyAlignment="1">
      <alignment horizontal="center" vertical="center"/>
    </xf>
    <xf numFmtId="164" fontId="21" fillId="0" borderId="111" xfId="2" applyNumberFormat="1" applyFont="1" applyFill="1" applyBorder="1" applyAlignment="1">
      <alignment horizontal="center" vertical="center"/>
    </xf>
    <xf numFmtId="0" fontId="8"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1" fillId="35" borderId="13" xfId="2" applyNumberFormat="1" applyFont="1" applyFill="1" applyBorder="1"/>
    <xf numFmtId="164" fontId="0" fillId="35" borderId="119" xfId="2" applyNumberFormat="1" applyFont="1" applyFill="1" applyBorder="1"/>
    <xf numFmtId="164" fontId="72" fillId="35" borderId="16" xfId="2" applyNumberFormat="1" applyFont="1" applyFill="1" applyBorder="1"/>
    <xf numFmtId="0" fontId="76" fillId="0" borderId="0" xfId="0" applyFont="1"/>
    <xf numFmtId="0" fontId="8"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1" fillId="0" borderId="11" xfId="2" applyNumberFormat="1" applyFont="1" applyFill="1" applyBorder="1"/>
    <xf numFmtId="164" fontId="0" fillId="0" borderId="158" xfId="2" applyNumberFormat="1" applyFont="1" applyFill="1" applyBorder="1"/>
    <xf numFmtId="164" fontId="72" fillId="0" borderId="26" xfId="2" applyNumberFormat="1" applyFont="1" applyFill="1" applyBorder="1"/>
    <xf numFmtId="0" fontId="8"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1" fillId="35" borderId="28" xfId="1" applyNumberFormat="1" applyFont="1" applyFill="1" applyBorder="1"/>
    <xf numFmtId="167" fontId="0" fillId="35" borderId="164" xfId="1" applyNumberFormat="1" applyFont="1" applyFill="1" applyBorder="1"/>
    <xf numFmtId="167" fontId="72" fillId="35" borderId="165" xfId="1" applyNumberFormat="1" applyFont="1" applyFill="1" applyBorder="1"/>
    <xf numFmtId="0" fontId="20" fillId="38" borderId="72" xfId="3" applyFont="1" applyFill="1" applyBorder="1" applyAlignment="1">
      <alignment horizontal="center" vertical="center"/>
    </xf>
    <xf numFmtId="164" fontId="60" fillId="34" borderId="76" xfId="5" applyNumberFormat="1" applyFont="1" applyFill="1" applyBorder="1" applyAlignment="1">
      <alignment horizontal="center" vertical="center"/>
    </xf>
    <xf numFmtId="164" fontId="60" fillId="34" borderId="79" xfId="5" applyNumberFormat="1" applyFont="1" applyFill="1" applyBorder="1" applyAlignment="1">
      <alignment horizontal="center" vertical="center"/>
    </xf>
    <xf numFmtId="164" fontId="60" fillId="33" borderId="87" xfId="5" applyNumberFormat="1" applyFont="1" applyFill="1" applyBorder="1" applyAlignment="1">
      <alignment horizontal="center" vertical="center"/>
    </xf>
    <xf numFmtId="164" fontId="60" fillId="33" borderId="79" xfId="5" applyNumberFormat="1" applyFont="1" applyFill="1" applyBorder="1" applyAlignment="1">
      <alignment horizontal="center" vertical="center"/>
    </xf>
    <xf numFmtId="0" fontId="78" fillId="48" borderId="168" xfId="3" applyFont="1" applyFill="1" applyBorder="1" applyAlignment="1">
      <alignment horizontal="center" vertical="center"/>
    </xf>
    <xf numFmtId="164" fontId="78" fillId="34" borderId="169" xfId="5" applyNumberFormat="1" applyFont="1" applyFill="1" applyBorder="1" applyAlignment="1">
      <alignment horizontal="center" vertical="center"/>
    </xf>
    <xf numFmtId="164" fontId="79" fillId="0" borderId="101" xfId="5" applyNumberFormat="1" applyFont="1" applyFill="1" applyBorder="1" applyAlignment="1">
      <alignment horizontal="center" vertical="center"/>
    </xf>
    <xf numFmtId="164" fontId="78" fillId="34" borderId="101" xfId="5" applyNumberFormat="1" applyFont="1" applyFill="1" applyBorder="1" applyAlignment="1">
      <alignment horizontal="center" vertical="center"/>
    </xf>
    <xf numFmtId="164" fontId="79" fillId="0" borderId="170" xfId="5" applyNumberFormat="1" applyFont="1" applyFill="1" applyBorder="1" applyAlignment="1">
      <alignment horizontal="center" vertical="center"/>
    </xf>
    <xf numFmtId="0" fontId="80" fillId="0" borderId="69" xfId="3" applyFont="1" applyBorder="1"/>
    <xf numFmtId="164" fontId="78" fillId="33" borderId="171" xfId="5" applyNumberFormat="1" applyFont="1" applyFill="1" applyBorder="1" applyAlignment="1">
      <alignment horizontal="center" vertical="center"/>
    </xf>
    <xf numFmtId="164" fontId="78" fillId="33" borderId="101" xfId="5" applyNumberFormat="1" applyFont="1" applyFill="1" applyBorder="1" applyAlignment="1">
      <alignment horizontal="center" vertical="center"/>
    </xf>
    <xf numFmtId="0" fontId="78" fillId="48" borderId="172" xfId="3" applyFont="1" applyFill="1" applyBorder="1" applyAlignment="1">
      <alignment horizontal="center" vertical="center"/>
    </xf>
    <xf numFmtId="164" fontId="78" fillId="34" borderId="173" xfId="5" applyNumberFormat="1" applyFont="1" applyFill="1" applyBorder="1" applyAlignment="1">
      <alignment horizontal="center" vertical="center"/>
    </xf>
    <xf numFmtId="164" fontId="79" fillId="0" borderId="174" xfId="5" applyNumberFormat="1" applyFont="1" applyFill="1" applyBorder="1" applyAlignment="1">
      <alignment horizontal="center" vertical="center"/>
    </xf>
    <xf numFmtId="164" fontId="78" fillId="34" borderId="174" xfId="5" applyNumberFormat="1" applyFont="1" applyFill="1" applyBorder="1" applyAlignment="1">
      <alignment horizontal="center" vertical="center"/>
    </xf>
    <xf numFmtId="164" fontId="79" fillId="0" borderId="175" xfId="5" applyNumberFormat="1" applyFont="1" applyFill="1" applyBorder="1" applyAlignment="1">
      <alignment horizontal="center" vertical="center"/>
    </xf>
    <xf numFmtId="164" fontId="78" fillId="33" borderId="176" xfId="5" applyNumberFormat="1" applyFont="1" applyFill="1" applyBorder="1" applyAlignment="1">
      <alignment horizontal="center" vertical="center"/>
    </xf>
    <xf numFmtId="164" fontId="78" fillId="33" borderId="174" xfId="5" applyNumberFormat="1" applyFont="1" applyFill="1" applyBorder="1" applyAlignment="1">
      <alignment horizontal="center" vertical="center"/>
    </xf>
    <xf numFmtId="0" fontId="56" fillId="0" borderId="0" xfId="3" applyFont="1"/>
    <xf numFmtId="0" fontId="6" fillId="0" borderId="0" xfId="3" applyFont="1"/>
    <xf numFmtId="0" fontId="71"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5"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2" fillId="0" borderId="0" xfId="0" applyFont="1"/>
    <xf numFmtId="0" fontId="4" fillId="0" borderId="10" xfId="3" applyFont="1" applyBorder="1"/>
    <xf numFmtId="0" fontId="9" fillId="0" borderId="10" xfId="3" applyBorder="1"/>
    <xf numFmtId="0" fontId="55" fillId="0" borderId="0" xfId="3" applyFont="1" applyAlignment="1">
      <alignment horizontal="center" vertical="center" wrapText="1"/>
    </xf>
    <xf numFmtId="0" fontId="8" fillId="0" borderId="179" xfId="0" applyFont="1" applyBorder="1" applyAlignment="1">
      <alignment horizontal="center" textRotation="90"/>
    </xf>
    <xf numFmtId="0" fontId="8" fillId="0" borderId="181" xfId="0" applyFont="1" applyBorder="1" applyAlignment="1">
      <alignment horizontal="center" textRotation="90"/>
    </xf>
    <xf numFmtId="0" fontId="8"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1" fillId="33" borderId="12" xfId="1" applyNumberFormat="1" applyFont="1" applyFill="1" applyBorder="1"/>
    <xf numFmtId="164" fontId="71" fillId="34" borderId="13" xfId="2" applyNumberFormat="1" applyFont="1" applyFill="1" applyBorder="1"/>
    <xf numFmtId="167" fontId="71"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2" fillId="45" borderId="14" xfId="1" applyNumberFormat="1" applyFont="1" applyFill="1" applyBorder="1"/>
    <xf numFmtId="164" fontId="72" fillId="34" borderId="16" xfId="2" applyNumberFormat="1" applyFont="1" applyFill="1" applyBorder="1"/>
    <xf numFmtId="0" fontId="83" fillId="0" borderId="0" xfId="0" applyFont="1"/>
    <xf numFmtId="0" fontId="0" fillId="0" borderId="190" xfId="0" applyBorder="1"/>
    <xf numFmtId="0" fontId="0" fillId="0" borderId="191" xfId="0" applyBorder="1"/>
    <xf numFmtId="0" fontId="3" fillId="0" borderId="10" xfId="3" applyFont="1" applyBorder="1"/>
    <xf numFmtId="0" fontId="2" fillId="0" borderId="0" xfId="3" applyFont="1"/>
    <xf numFmtId="0" fontId="67" fillId="33" borderId="95" xfId="3" applyFont="1" applyFill="1" applyBorder="1" applyAlignment="1">
      <alignment horizontal="center" vertical="center" textRotation="90"/>
    </xf>
    <xf numFmtId="0" fontId="67" fillId="33" borderId="101" xfId="3" applyFont="1" applyFill="1" applyBorder="1" applyAlignment="1">
      <alignment horizontal="center" vertical="center" textRotation="90"/>
    </xf>
    <xf numFmtId="0" fontId="67" fillId="33" borderId="113" xfId="3" applyFont="1" applyFill="1" applyBorder="1" applyAlignment="1">
      <alignment horizontal="center" vertical="center" textRotation="90"/>
    </xf>
    <xf numFmtId="0" fontId="68" fillId="0" borderId="95" xfId="3" applyFont="1" applyBorder="1" applyAlignment="1">
      <alignment horizontal="center" vertical="center"/>
    </xf>
    <xf numFmtId="0" fontId="68" fillId="0" borderId="101" xfId="3" applyFont="1" applyBorder="1" applyAlignment="1">
      <alignment horizontal="center" vertical="center"/>
    </xf>
    <xf numFmtId="0" fontId="68" fillId="0" borderId="113" xfId="3" applyFont="1" applyBorder="1" applyAlignment="1">
      <alignment horizontal="center" vertical="center"/>
    </xf>
    <xf numFmtId="0" fontId="70" fillId="34" borderId="95" xfId="3" applyFont="1" applyFill="1" applyBorder="1" applyAlignment="1">
      <alignment horizontal="center" vertical="center" textRotation="90"/>
    </xf>
    <xf numFmtId="0" fontId="70" fillId="34" borderId="101" xfId="3" applyFont="1" applyFill="1" applyBorder="1" applyAlignment="1">
      <alignment horizontal="center" vertical="center" textRotation="90"/>
    </xf>
    <xf numFmtId="0" fontId="70" fillId="34" borderId="113" xfId="3" applyFont="1" applyFill="1" applyBorder="1" applyAlignment="1">
      <alignment horizontal="center" vertical="center" textRotation="90"/>
    </xf>
    <xf numFmtId="0" fontId="70" fillId="34" borderId="94" xfId="3" applyFont="1" applyFill="1" applyBorder="1" applyAlignment="1">
      <alignment horizontal="center" vertical="center" textRotation="90"/>
    </xf>
    <xf numFmtId="0" fontId="70" fillId="34" borderId="188" xfId="3" applyFont="1" applyFill="1" applyBorder="1" applyAlignment="1">
      <alignment horizontal="center" vertical="center" textRotation="90"/>
    </xf>
    <xf numFmtId="0" fontId="70" fillId="34" borderId="189" xfId="3" applyFont="1" applyFill="1" applyBorder="1" applyAlignment="1">
      <alignment horizontal="center" vertical="center" textRotation="90"/>
    </xf>
    <xf numFmtId="0" fontId="11" fillId="37" borderId="33" xfId="3" applyFont="1" applyFill="1" applyBorder="1" applyAlignment="1">
      <alignment horizontal="center" vertical="center"/>
    </xf>
    <xf numFmtId="0" fontId="11" fillId="37" borderId="34" xfId="3" applyFont="1" applyFill="1" applyBorder="1" applyAlignment="1">
      <alignment horizontal="center" vertical="center"/>
    </xf>
    <xf numFmtId="0" fontId="11" fillId="37" borderId="35" xfId="3" applyFont="1" applyFill="1" applyBorder="1" applyAlignment="1">
      <alignment horizontal="center" vertical="center"/>
    </xf>
    <xf numFmtId="9" fontId="21" fillId="0" borderId="65" xfId="5" applyFont="1" applyFill="1" applyBorder="1" applyAlignment="1">
      <alignment horizontal="center" vertical="center" wrapText="1"/>
    </xf>
    <xf numFmtId="0" fontId="21" fillId="0" borderId="66" xfId="5" applyNumberFormat="1" applyFont="1" applyFill="1" applyBorder="1" applyAlignment="1">
      <alignment horizontal="center" vertical="center" wrapText="1"/>
    </xf>
    <xf numFmtId="0" fontId="21" fillId="0" borderId="67" xfId="5" applyNumberFormat="1" applyFont="1" applyFill="1" applyBorder="1" applyAlignment="1">
      <alignment horizontal="center" vertical="center" wrapText="1"/>
    </xf>
    <xf numFmtId="0" fontId="10" fillId="0" borderId="183" xfId="3" applyFont="1" applyBorder="1" applyAlignment="1">
      <alignment horizontal="center" vertical="center"/>
    </xf>
    <xf numFmtId="0" fontId="21" fillId="0" borderId="65" xfId="5" applyNumberFormat="1" applyFont="1" applyFill="1" applyBorder="1" applyAlignment="1">
      <alignment horizontal="center" vertical="center" wrapText="1"/>
    </xf>
    <xf numFmtId="0" fontId="55" fillId="0" borderId="178" xfId="3" applyFont="1" applyBorder="1" applyAlignment="1">
      <alignment horizontal="center" vertical="center" wrapText="1"/>
    </xf>
    <xf numFmtId="0" fontId="55" fillId="0" borderId="72" xfId="3" applyFont="1" applyBorder="1" applyAlignment="1">
      <alignment horizontal="center" vertical="center" wrapText="1"/>
    </xf>
    <xf numFmtId="0" fontId="75" fillId="34" borderId="22" xfId="3" applyFont="1" applyFill="1" applyBorder="1" applyAlignment="1">
      <alignment horizontal="center" vertical="center" wrapText="1"/>
    </xf>
    <xf numFmtId="0" fontId="75" fillId="34" borderId="23" xfId="3" applyFont="1" applyFill="1" applyBorder="1" applyAlignment="1">
      <alignment horizontal="center" vertical="center" wrapText="1"/>
    </xf>
    <xf numFmtId="0" fontId="75" fillId="34" borderId="24" xfId="3" applyFont="1" applyFill="1" applyBorder="1" applyAlignment="1">
      <alignment horizontal="center" vertical="center" wrapText="1"/>
    </xf>
    <xf numFmtId="0" fontId="58" fillId="0" borderId="68" xfId="3" applyFont="1" applyBorder="1" applyAlignment="1">
      <alignment horizontal="center" vertical="center"/>
    </xf>
    <xf numFmtId="0" fontId="58" fillId="0" borderId="69" xfId="3" applyFont="1" applyBorder="1" applyAlignment="1">
      <alignment horizontal="center" vertical="center"/>
    </xf>
    <xf numFmtId="0" fontId="58" fillId="0" borderId="70" xfId="3" applyFont="1" applyBorder="1" applyAlignment="1">
      <alignment horizontal="center" vertical="center"/>
    </xf>
    <xf numFmtId="0" fontId="58" fillId="0" borderId="68" xfId="3" applyFont="1" applyBorder="1" applyAlignment="1">
      <alignment horizontal="center" vertical="center" wrapText="1"/>
    </xf>
    <xf numFmtId="0" fontId="57" fillId="0" borderId="68" xfId="3" applyFont="1" applyBorder="1" applyAlignment="1">
      <alignment horizontal="center" vertical="center" wrapText="1"/>
    </xf>
    <xf numFmtId="0" fontId="57" fillId="0" borderId="70" xfId="3" applyFont="1" applyBorder="1" applyAlignment="1">
      <alignment horizontal="center" vertical="center"/>
    </xf>
    <xf numFmtId="0" fontId="72" fillId="0" borderId="130" xfId="0" applyFont="1" applyBorder="1" applyAlignment="1">
      <alignment horizontal="center" vertical="center"/>
    </xf>
    <xf numFmtId="0" fontId="72" fillId="0" borderId="12" xfId="0" applyFont="1" applyBorder="1" applyAlignment="1">
      <alignment horizontal="center" vertical="center"/>
    </xf>
    <xf numFmtId="0" fontId="72" fillId="0" borderId="14" xfId="0" applyFont="1" applyBorder="1" applyAlignment="1">
      <alignment horizontal="center" vertical="center"/>
    </xf>
    <xf numFmtId="0" fontId="73" fillId="47" borderId="23" xfId="0" applyFont="1" applyFill="1" applyBorder="1" applyAlignment="1">
      <alignment horizontal="center"/>
    </xf>
    <xf numFmtId="0" fontId="73" fillId="47" borderId="24" xfId="0" applyFont="1" applyFill="1" applyBorder="1" applyAlignment="1">
      <alignment horizontal="center"/>
    </xf>
    <xf numFmtId="0" fontId="74" fillId="47" borderId="136" xfId="0" applyFont="1" applyFill="1" applyBorder="1" applyAlignment="1">
      <alignment horizontal="center" vertical="center" wrapText="1"/>
    </xf>
    <xf numFmtId="0" fontId="74" fillId="47" borderId="137" xfId="0" applyFont="1" applyFill="1" applyBorder="1" applyAlignment="1">
      <alignment horizontal="center" vertical="center" wrapText="1"/>
    </xf>
    <xf numFmtId="0" fontId="74" fillId="47" borderId="114" xfId="0" applyFont="1" applyFill="1" applyBorder="1" applyAlignment="1">
      <alignment horizontal="center" vertical="center" wrapText="1"/>
    </xf>
    <xf numFmtId="0" fontId="74" fillId="47" borderId="135" xfId="0" applyFont="1" applyFill="1" applyBorder="1" applyAlignment="1">
      <alignment horizontal="center" vertical="center" wrapText="1"/>
    </xf>
    <xf numFmtId="0" fontId="73" fillId="47" borderId="22" xfId="0" applyFont="1" applyFill="1" applyBorder="1" applyAlignment="1">
      <alignment horizontal="center"/>
    </xf>
    <xf numFmtId="0" fontId="73" fillId="47" borderId="159" xfId="0" applyFont="1" applyFill="1" applyBorder="1" applyAlignment="1">
      <alignment horizontal="center"/>
    </xf>
    <xf numFmtId="0" fontId="72" fillId="0" borderId="185" xfId="0" applyFont="1" applyBorder="1" applyAlignment="1">
      <alignment horizontal="center" vertical="center"/>
    </xf>
    <xf numFmtId="0" fontId="72" fillId="0" borderId="186" xfId="0" applyFont="1" applyBorder="1" applyAlignment="1">
      <alignment horizontal="center" vertical="center"/>
    </xf>
    <xf numFmtId="0" fontId="72" fillId="0" borderId="179" xfId="0" applyFont="1" applyBorder="1" applyAlignment="1">
      <alignment horizontal="center" vertical="center"/>
    </xf>
    <xf numFmtId="0" fontId="74" fillId="37" borderId="136" xfId="0" applyFont="1" applyFill="1" applyBorder="1" applyAlignment="1">
      <alignment horizontal="center" vertical="center" wrapText="1"/>
    </xf>
    <xf numFmtId="0" fontId="74" fillId="37" borderId="137" xfId="0" applyFont="1" applyFill="1" applyBorder="1" applyAlignment="1">
      <alignment horizontal="center" vertical="center" wrapText="1"/>
    </xf>
    <xf numFmtId="0" fontId="74" fillId="37" borderId="114" xfId="0" applyFont="1" applyFill="1" applyBorder="1" applyAlignment="1">
      <alignment horizontal="center" vertical="center" wrapText="1"/>
    </xf>
    <xf numFmtId="0" fontId="74" fillId="37" borderId="135" xfId="0" applyFont="1" applyFill="1" applyBorder="1" applyAlignment="1">
      <alignment horizontal="center" vertical="center" wrapText="1"/>
    </xf>
    <xf numFmtId="0" fontId="73" fillId="37" borderId="153" xfId="0" applyFont="1" applyFill="1" applyBorder="1" applyAlignment="1">
      <alignment horizontal="center"/>
    </xf>
    <xf numFmtId="0" fontId="73" fillId="37" borderId="166" xfId="0" applyFont="1" applyFill="1" applyBorder="1" applyAlignment="1">
      <alignment horizontal="center"/>
    </xf>
    <xf numFmtId="0" fontId="73" fillId="37" borderId="167" xfId="0" applyFont="1" applyFill="1" applyBorder="1" applyAlignment="1">
      <alignment horizontal="center"/>
    </xf>
    <xf numFmtId="0" fontId="73" fillId="37" borderId="22" xfId="0" applyFont="1" applyFill="1" applyBorder="1" applyAlignment="1">
      <alignment horizontal="center"/>
    </xf>
    <xf numFmtId="0" fontId="73" fillId="37" borderId="23" xfId="0" applyFont="1" applyFill="1" applyBorder="1" applyAlignment="1">
      <alignment horizontal="center"/>
    </xf>
    <xf numFmtId="0" fontId="73" fillId="37" borderId="159" xfId="0" applyFont="1" applyFill="1" applyBorder="1" applyAlignment="1">
      <alignment horizontal="center"/>
    </xf>
    <xf numFmtId="0" fontId="73" fillId="37" borderId="187" xfId="0" applyFont="1" applyFill="1" applyBorder="1" applyAlignment="1">
      <alignment horizontal="center"/>
    </xf>
    <xf numFmtId="0" fontId="73" fillId="37" borderId="24" xfId="0" applyFont="1" applyFill="1" applyBorder="1" applyAlignment="1">
      <alignment horizontal="center"/>
    </xf>
    <xf numFmtId="0" fontId="58" fillId="33" borderId="19" xfId="0" applyFont="1" applyFill="1" applyBorder="1" applyAlignment="1">
      <alignment horizontal="center" vertical="center"/>
    </xf>
    <xf numFmtId="0" fontId="58" fillId="33" borderId="20" xfId="0" applyFont="1" applyFill="1" applyBorder="1" applyAlignment="1">
      <alignment horizontal="center" vertical="center"/>
    </xf>
    <xf numFmtId="0" fontId="58" fillId="33" borderId="21" xfId="0" applyFont="1" applyFill="1" applyBorder="1" applyAlignment="1">
      <alignment horizontal="center" vertical="center"/>
    </xf>
    <xf numFmtId="0" fontId="74" fillId="46" borderId="136" xfId="0" applyFont="1" applyFill="1" applyBorder="1" applyAlignment="1">
      <alignment horizontal="center" vertical="center" wrapText="1"/>
    </xf>
    <xf numFmtId="0" fontId="74" fillId="46" borderId="184" xfId="0" applyFont="1" applyFill="1" applyBorder="1" applyAlignment="1">
      <alignment horizontal="center" vertical="center" wrapText="1"/>
    </xf>
    <xf numFmtId="0" fontId="74" fillId="46" borderId="114" xfId="0" applyFont="1" applyFill="1" applyBorder="1" applyAlignment="1">
      <alignment horizontal="center" vertical="center" wrapText="1"/>
    </xf>
    <xf numFmtId="0" fontId="74"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174</xdr:row>
      <xdr:rowOff>0</xdr:rowOff>
    </xdr:from>
    <xdr:to>
      <xdr:col>11</xdr:col>
      <xdr:colOff>76790</xdr:colOff>
      <xdr:row>204</xdr:row>
      <xdr:rowOff>23318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20</xdr:col>
      <xdr:colOff>397463</xdr:colOff>
      <xdr:row>35</xdr:row>
      <xdr:rowOff>10774</xdr:rowOff>
    </xdr:to>
    <xdr:pic>
      <xdr:nvPicPr>
        <xdr:cNvPr id="4" name="Picture 3">
          <a:extLst>
            <a:ext uri="{FF2B5EF4-FFF2-40B4-BE49-F238E27FC236}">
              <a16:creationId xmlns:a16="http://schemas.microsoft.com/office/drawing/2014/main" id="{7106DCFC-0C6E-F0A4-982C-73EF41D50DD5}"/>
            </a:ext>
          </a:extLst>
        </xdr:cNvPr>
        <xdr:cNvPicPr>
          <a:picLocks noChangeAspect="1"/>
        </xdr:cNvPicPr>
      </xdr:nvPicPr>
      <xdr:blipFill>
        <a:blip xmlns:r="http://schemas.openxmlformats.org/officeDocument/2006/relationships" r:embed="rId1"/>
        <a:stretch>
          <a:fillRect/>
        </a:stretch>
      </xdr:blipFill>
      <xdr:spPr>
        <a:xfrm>
          <a:off x="0" y="733425"/>
          <a:ext cx="14113463" cy="5620999"/>
        </a:xfrm>
        <a:prstGeom prst="rect">
          <a:avLst/>
        </a:prstGeom>
      </xdr:spPr>
    </xdr:pic>
    <xdr:clientData/>
  </xdr:twoCellAnchor>
  <xdr:twoCellAnchor editAs="oneCell">
    <xdr:from>
      <xdr:col>0</xdr:col>
      <xdr:colOff>0</xdr:colOff>
      <xdr:row>35</xdr:row>
      <xdr:rowOff>0</xdr:rowOff>
    </xdr:from>
    <xdr:to>
      <xdr:col>20</xdr:col>
      <xdr:colOff>397463</xdr:colOff>
      <xdr:row>66</xdr:row>
      <xdr:rowOff>10774</xdr:rowOff>
    </xdr:to>
    <xdr:pic>
      <xdr:nvPicPr>
        <xdr:cNvPr id="6" name="Picture 5">
          <a:extLst>
            <a:ext uri="{FF2B5EF4-FFF2-40B4-BE49-F238E27FC236}">
              <a16:creationId xmlns:a16="http://schemas.microsoft.com/office/drawing/2014/main" id="{C38EA133-7370-F7C6-0006-96D70434C4AB}"/>
            </a:ext>
          </a:extLst>
        </xdr:cNvPr>
        <xdr:cNvPicPr>
          <a:picLocks noChangeAspect="1"/>
        </xdr:cNvPicPr>
      </xdr:nvPicPr>
      <xdr:blipFill>
        <a:blip xmlns:r="http://schemas.openxmlformats.org/officeDocument/2006/relationships" r:embed="rId2"/>
        <a:stretch>
          <a:fillRect/>
        </a:stretch>
      </xdr:blipFill>
      <xdr:spPr>
        <a:xfrm>
          <a:off x="0" y="6343650"/>
          <a:ext cx="14113463" cy="5620999"/>
        </a:xfrm>
        <a:prstGeom prst="rect">
          <a:avLst/>
        </a:prstGeom>
      </xdr:spPr>
    </xdr:pic>
    <xdr:clientData/>
  </xdr:twoCellAnchor>
  <xdr:twoCellAnchor editAs="oneCell">
    <xdr:from>
      <xdr:col>0</xdr:col>
      <xdr:colOff>0</xdr:colOff>
      <xdr:row>66</xdr:row>
      <xdr:rowOff>0</xdr:rowOff>
    </xdr:from>
    <xdr:to>
      <xdr:col>20</xdr:col>
      <xdr:colOff>397463</xdr:colOff>
      <xdr:row>97</xdr:row>
      <xdr:rowOff>10774</xdr:rowOff>
    </xdr:to>
    <xdr:pic>
      <xdr:nvPicPr>
        <xdr:cNvPr id="7" name="Picture 6">
          <a:extLst>
            <a:ext uri="{FF2B5EF4-FFF2-40B4-BE49-F238E27FC236}">
              <a16:creationId xmlns:a16="http://schemas.microsoft.com/office/drawing/2014/main" id="{D338025E-FD6C-E8AA-C0B2-4B9E305B8CB7}"/>
            </a:ext>
          </a:extLst>
        </xdr:cNvPr>
        <xdr:cNvPicPr>
          <a:picLocks noChangeAspect="1"/>
        </xdr:cNvPicPr>
      </xdr:nvPicPr>
      <xdr:blipFill>
        <a:blip xmlns:r="http://schemas.openxmlformats.org/officeDocument/2006/relationships" r:embed="rId3"/>
        <a:stretch>
          <a:fillRect/>
        </a:stretch>
      </xdr:blipFill>
      <xdr:spPr>
        <a:xfrm>
          <a:off x="0" y="11953875"/>
          <a:ext cx="14113463" cy="5620999"/>
        </a:xfrm>
        <a:prstGeom prst="rect">
          <a:avLst/>
        </a:prstGeom>
      </xdr:spPr>
    </xdr:pic>
    <xdr:clientData/>
  </xdr:twoCellAnchor>
  <xdr:twoCellAnchor editAs="oneCell">
    <xdr:from>
      <xdr:col>0</xdr:col>
      <xdr:colOff>0</xdr:colOff>
      <xdr:row>97</xdr:row>
      <xdr:rowOff>0</xdr:rowOff>
    </xdr:from>
    <xdr:to>
      <xdr:col>20</xdr:col>
      <xdr:colOff>397463</xdr:colOff>
      <xdr:row>128</xdr:row>
      <xdr:rowOff>10774</xdr:rowOff>
    </xdr:to>
    <xdr:pic>
      <xdr:nvPicPr>
        <xdr:cNvPr id="9" name="Picture 8">
          <a:extLst>
            <a:ext uri="{FF2B5EF4-FFF2-40B4-BE49-F238E27FC236}">
              <a16:creationId xmlns:a16="http://schemas.microsoft.com/office/drawing/2014/main" id="{19DF3F74-FBE8-0364-886D-B0A1274FC30A}"/>
            </a:ext>
          </a:extLst>
        </xdr:cNvPr>
        <xdr:cNvPicPr>
          <a:picLocks noChangeAspect="1"/>
        </xdr:cNvPicPr>
      </xdr:nvPicPr>
      <xdr:blipFill>
        <a:blip xmlns:r="http://schemas.openxmlformats.org/officeDocument/2006/relationships" r:embed="rId4"/>
        <a:stretch>
          <a:fillRect/>
        </a:stretch>
      </xdr:blipFill>
      <xdr:spPr>
        <a:xfrm>
          <a:off x="0" y="17564100"/>
          <a:ext cx="14113463" cy="56209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U123"/>
  <sheetViews>
    <sheetView showGridLines="0" tabSelected="1" topLeftCell="A90" workbookViewId="0">
      <selection activeCell="E93" sqref="E93"/>
    </sheetView>
  </sheetViews>
  <sheetFormatPr defaultColWidth="8" defaultRowHeight="14.5"/>
  <cols>
    <col min="1" max="1" width="1.08203125" style="1" customWidth="1"/>
    <col min="2" max="3" width="8" style="1"/>
    <col min="4" max="4" width="17.08203125" style="1" bestFit="1" customWidth="1"/>
    <col min="5" max="21" width="6" style="1" customWidth="1"/>
    <col min="22" max="16384" width="8" style="1"/>
  </cols>
  <sheetData>
    <row r="2" spans="2:21" ht="19" thickBot="1">
      <c r="B2" s="101"/>
      <c r="C2" s="101"/>
      <c r="D2" s="101"/>
      <c r="E2" s="102">
        <v>2018</v>
      </c>
      <c r="F2" s="101"/>
      <c r="G2" s="101"/>
      <c r="H2" s="101"/>
      <c r="I2" s="101"/>
      <c r="J2" s="101"/>
      <c r="K2" s="101"/>
      <c r="L2" s="101"/>
      <c r="M2" s="101"/>
      <c r="N2" s="101"/>
      <c r="O2" s="101"/>
      <c r="P2" s="101"/>
      <c r="Q2" s="101"/>
      <c r="R2" s="101"/>
      <c r="S2" s="101"/>
      <c r="T2" s="101"/>
      <c r="U2" s="101"/>
    </row>
    <row r="3" spans="2:21" ht="20.5" customHeight="1" thickBot="1">
      <c r="B3" s="103"/>
      <c r="C3" s="101"/>
      <c r="D3" s="101"/>
      <c r="E3" s="104" t="s">
        <v>13</v>
      </c>
      <c r="F3" s="105" t="s">
        <v>14</v>
      </c>
      <c r="G3" s="106" t="s">
        <v>15</v>
      </c>
      <c r="H3" s="107" t="s">
        <v>16</v>
      </c>
      <c r="I3" s="104" t="s">
        <v>17</v>
      </c>
      <c r="J3" s="105" t="s">
        <v>18</v>
      </c>
      <c r="K3" s="106" t="s">
        <v>19</v>
      </c>
      <c r="L3" s="107" t="s">
        <v>20</v>
      </c>
      <c r="M3" s="104" t="s">
        <v>21</v>
      </c>
      <c r="N3" s="105" t="s">
        <v>22</v>
      </c>
      <c r="O3" s="106" t="s">
        <v>23</v>
      </c>
      <c r="P3" s="107" t="s">
        <v>24</v>
      </c>
      <c r="Q3" s="104" t="s">
        <v>25</v>
      </c>
      <c r="R3" s="105" t="s">
        <v>26</v>
      </c>
      <c r="S3" s="106" t="s">
        <v>27</v>
      </c>
      <c r="T3" s="107" t="s">
        <v>28</v>
      </c>
      <c r="U3" s="108">
        <v>2018</v>
      </c>
    </row>
    <row r="4" spans="2:21" ht="20.5" customHeight="1">
      <c r="B4" s="346" t="s">
        <v>0</v>
      </c>
      <c r="C4" s="349" t="s">
        <v>12</v>
      </c>
      <c r="D4" s="109" t="s">
        <v>51</v>
      </c>
      <c r="E4" s="110">
        <v>3.9283097304801895E-2</v>
      </c>
      <c r="F4" s="111">
        <v>2.1779902686444017E-2</v>
      </c>
      <c r="G4" s="112">
        <v>4.7414052658117024E-2</v>
      </c>
      <c r="H4" s="113">
        <v>3.6425508293646339E-2</v>
      </c>
      <c r="I4" s="110">
        <v>9.8854408877802169E-2</v>
      </c>
      <c r="J4" s="111">
        <v>4.972590882547933E-2</v>
      </c>
      <c r="K4" s="112">
        <v>8.5858579405677468E-2</v>
      </c>
      <c r="L4" s="113">
        <v>8.0166468010276465E-2</v>
      </c>
      <c r="M4" s="110">
        <v>1.9691964013184106E-2</v>
      </c>
      <c r="N4" s="111">
        <v>3.0469673981061672E-2</v>
      </c>
      <c r="O4" s="112">
        <v>7.4174114473223071E-2</v>
      </c>
      <c r="P4" s="113">
        <v>4.7678952915075512E-2</v>
      </c>
      <c r="Q4" s="110">
        <v>7.7249079830690334E-2</v>
      </c>
      <c r="R4" s="111">
        <v>6.4007887675301106E-2</v>
      </c>
      <c r="S4" s="112">
        <v>8.9224899849947387E-2</v>
      </c>
      <c r="T4" s="113">
        <v>7.6517582685469335E-2</v>
      </c>
      <c r="U4" s="114">
        <v>5.9762062618341542E-2</v>
      </c>
    </row>
    <row r="5" spans="2:21" ht="20.5" customHeight="1">
      <c r="B5" s="347"/>
      <c r="C5" s="350"/>
      <c r="D5" s="115" t="s">
        <v>30</v>
      </c>
      <c r="E5" s="243">
        <v>7.3833005013780517E-3</v>
      </c>
      <c r="F5" s="244">
        <v>2.9273462674921382E-3</v>
      </c>
      <c r="G5" s="245">
        <v>4.1528162583483854E-3</v>
      </c>
      <c r="H5" s="246">
        <v>5.1228195081257939E-3</v>
      </c>
      <c r="I5" s="243">
        <v>1.005513103197201E-2</v>
      </c>
      <c r="J5" s="244">
        <v>2.3983223494912234E-2</v>
      </c>
      <c r="K5" s="245">
        <v>5.9985317822645372E-2</v>
      </c>
      <c r="L5" s="246">
        <v>2.5298247955986529E-2</v>
      </c>
      <c r="M5" s="243">
        <v>1.0836432372923852E-2</v>
      </c>
      <c r="N5" s="244">
        <v>2.5257956709320527E-2</v>
      </c>
      <c r="O5" s="245">
        <v>4.4745452294314071E-2</v>
      </c>
      <c r="P5" s="246">
        <v>3.0942286323956087E-2</v>
      </c>
      <c r="Q5" s="243">
        <v>4.2562626913168644E-2</v>
      </c>
      <c r="R5" s="244">
        <v>2.4906891166023872E-2</v>
      </c>
      <c r="S5" s="245">
        <v>2.8131803623936552E-2</v>
      </c>
      <c r="T5" s="246">
        <v>3.0909101695710241E-2</v>
      </c>
      <c r="U5" s="246">
        <v>2.2048776914471557E-2</v>
      </c>
    </row>
    <row r="6" spans="2:21" ht="20.5" customHeight="1" thickBot="1">
      <c r="B6" s="347"/>
      <c r="C6" s="351"/>
      <c r="D6" s="120" t="s">
        <v>31</v>
      </c>
      <c r="E6" s="247">
        <v>3.1898201705308965E-2</v>
      </c>
      <c r="F6" s="248">
        <v>1.8852556418951876E-2</v>
      </c>
      <c r="G6" s="249">
        <v>4.3261236399768636E-2</v>
      </c>
      <c r="H6" s="250">
        <v>3.13020297472539E-2</v>
      </c>
      <c r="I6" s="247">
        <v>8.8799277845830152E-2</v>
      </c>
      <c r="J6" s="248">
        <v>2.5742685330567044E-2</v>
      </c>
      <c r="K6" s="249">
        <v>2.5873261583032037E-2</v>
      </c>
      <c r="L6" s="250">
        <v>5.4868220054289894E-2</v>
      </c>
      <c r="M6" s="247">
        <v>8.85553164026027E-3</v>
      </c>
      <c r="N6" s="248">
        <v>5.2116849671744953E-3</v>
      </c>
      <c r="O6" s="249">
        <v>2.9384481600838699E-2</v>
      </c>
      <c r="P6" s="250">
        <v>1.6717004766208392E-2</v>
      </c>
      <c r="Q6" s="247">
        <v>3.4686229075003898E-2</v>
      </c>
      <c r="R6" s="248">
        <v>3.9100895835538108E-2</v>
      </c>
      <c r="S6" s="249">
        <v>6.1083000855150553E-2</v>
      </c>
      <c r="T6" s="250">
        <v>4.5604835580662792E-2</v>
      </c>
      <c r="U6" s="250">
        <v>3.7708320304062203E-2</v>
      </c>
    </row>
    <row r="7" spans="2:21" ht="6.75" customHeight="1" thickBot="1">
      <c r="B7" s="347"/>
      <c r="C7" s="101"/>
      <c r="D7" s="101"/>
      <c r="E7" s="101"/>
      <c r="F7" s="101"/>
      <c r="G7" s="101"/>
      <c r="H7" s="101"/>
      <c r="I7" s="101"/>
      <c r="J7" s="101"/>
      <c r="K7" s="101"/>
      <c r="L7" s="101"/>
      <c r="M7" s="101"/>
      <c r="N7" s="101"/>
      <c r="O7" s="101"/>
      <c r="P7" s="101"/>
      <c r="Q7" s="101"/>
      <c r="R7" s="101"/>
      <c r="S7" s="101"/>
      <c r="T7" s="101"/>
      <c r="U7" s="125"/>
    </row>
    <row r="8" spans="2:21" ht="20.5" customHeight="1">
      <c r="B8" s="347"/>
      <c r="C8" s="349" t="s">
        <v>1</v>
      </c>
      <c r="D8" s="109" t="s">
        <v>51</v>
      </c>
      <c r="E8" s="110">
        <v>3.4671728945446095E-2</v>
      </c>
      <c r="F8" s="111">
        <v>1.9947912006064092E-2</v>
      </c>
      <c r="G8" s="112">
        <v>4.4014271205548475E-2</v>
      </c>
      <c r="H8" s="113">
        <v>3.2900692010144894E-2</v>
      </c>
      <c r="I8" s="110">
        <v>7.4373953313048621E-2</v>
      </c>
      <c r="J8" s="111">
        <v>4.6614013824209689E-2</v>
      </c>
      <c r="K8" s="112">
        <v>7.9735199055630104E-2</v>
      </c>
      <c r="L8" s="113">
        <v>6.6674431793262837E-2</v>
      </c>
      <c r="M8" s="110">
        <v>1.927258109034384E-2</v>
      </c>
      <c r="N8" s="111">
        <v>2.2482435503017706E-2</v>
      </c>
      <c r="O8" s="112">
        <v>5.4874246078605575E-2</v>
      </c>
      <c r="P8" s="113">
        <v>3.5806000479538996E-2</v>
      </c>
      <c r="Q8" s="110">
        <v>6.8989865989218635E-2</v>
      </c>
      <c r="R8" s="111">
        <v>5.2080071508203964E-2</v>
      </c>
      <c r="S8" s="112">
        <v>7.2216980864450803E-2</v>
      </c>
      <c r="T8" s="113">
        <v>6.3874434454929074E-2</v>
      </c>
      <c r="U8" s="114">
        <v>4.9817648021864128E-2</v>
      </c>
    </row>
    <row r="9" spans="2:21" ht="20.5" customHeight="1">
      <c r="B9" s="347"/>
      <c r="C9" s="350"/>
      <c r="D9" s="115" t="s">
        <v>30</v>
      </c>
      <c r="E9" s="243">
        <v>7.0387359435432296E-3</v>
      </c>
      <c r="F9" s="244">
        <v>1.554300738408297E-3</v>
      </c>
      <c r="G9" s="245">
        <v>1.900385881982542E-3</v>
      </c>
      <c r="H9" s="246">
        <v>3.9243868613313502E-3</v>
      </c>
      <c r="I9" s="243">
        <v>9.6985847577223377E-3</v>
      </c>
      <c r="J9" s="244">
        <v>2.4418676329072114E-2</v>
      </c>
      <c r="K9" s="245">
        <v>6.2440676294805479E-2</v>
      </c>
      <c r="L9" s="246">
        <v>2.5835962192482211E-2</v>
      </c>
      <c r="M9" s="243">
        <v>1.0035563284904993E-2</v>
      </c>
      <c r="N9" s="244">
        <v>1.7334756295428449E-2</v>
      </c>
      <c r="O9" s="245">
        <v>2.935590902337306E-2</v>
      </c>
      <c r="P9" s="246">
        <v>2.0970758056214397E-2</v>
      </c>
      <c r="Q9" s="243">
        <v>3.62853500936689E-2</v>
      </c>
      <c r="R9" s="244">
        <v>1.280086659827521E-2</v>
      </c>
      <c r="S9" s="245">
        <v>1.9598808350922082E-2</v>
      </c>
      <c r="T9" s="246">
        <v>2.1596292402049445E-2</v>
      </c>
      <c r="U9" s="246">
        <v>1.6797366459421242E-2</v>
      </c>
    </row>
    <row r="10" spans="2:21" ht="20.5" customHeight="1" thickBot="1">
      <c r="B10" s="347"/>
      <c r="C10" s="351"/>
      <c r="D10" s="120" t="s">
        <v>31</v>
      </c>
      <c r="E10" s="247">
        <v>2.763299300190291E-2</v>
      </c>
      <c r="F10" s="248">
        <v>1.8393611267655794E-2</v>
      </c>
      <c r="G10" s="249">
        <v>4.2113885323565942E-2</v>
      </c>
      <c r="H10" s="250">
        <v>2.8976305148813563E-2</v>
      </c>
      <c r="I10" s="247">
        <v>6.4675368555326254E-2</v>
      </c>
      <c r="J10" s="248">
        <v>2.2195337495137493E-2</v>
      </c>
      <c r="K10" s="249">
        <v>1.729452276082457E-2</v>
      </c>
      <c r="L10" s="250">
        <v>4.0838469600780573E-2</v>
      </c>
      <c r="M10" s="247">
        <v>9.2370178054388703E-3</v>
      </c>
      <c r="N10" s="248">
        <v>5.1476376095652421E-3</v>
      </c>
      <c r="O10" s="249">
        <v>2.5466768850881574E-2</v>
      </c>
      <c r="P10" s="250">
        <v>1.4812921613481753E-2</v>
      </c>
      <c r="Q10" s="247">
        <v>3.2704515895549818E-2</v>
      </c>
      <c r="R10" s="248">
        <v>3.9279072353685052E-2</v>
      </c>
      <c r="S10" s="249">
        <v>5.2605212715243765E-2</v>
      </c>
      <c r="T10" s="250">
        <v>4.2273449354031073E-2</v>
      </c>
      <c r="U10" s="250">
        <v>3.3014761173427096E-2</v>
      </c>
    </row>
    <row r="11" spans="2:21" ht="6.75" customHeight="1" thickBot="1">
      <c r="B11" s="347"/>
      <c r="C11" s="101"/>
      <c r="D11" s="101"/>
      <c r="E11" s="101"/>
      <c r="F11" s="101"/>
      <c r="G11" s="101"/>
      <c r="H11" s="101"/>
      <c r="I11" s="101"/>
      <c r="J11" s="101"/>
      <c r="K11" s="101"/>
      <c r="L11" s="101"/>
      <c r="M11" s="101"/>
      <c r="N11" s="101"/>
      <c r="O11" s="101"/>
      <c r="P11" s="101"/>
      <c r="Q11" s="101"/>
      <c r="R11" s="101"/>
      <c r="S11" s="101"/>
      <c r="T11" s="101"/>
      <c r="U11" s="125"/>
    </row>
    <row r="12" spans="2:21" ht="20.5" customHeight="1">
      <c r="B12" s="347"/>
      <c r="C12" s="349" t="s">
        <v>8</v>
      </c>
      <c r="D12" s="109" t="s">
        <v>51</v>
      </c>
      <c r="E12" s="110">
        <v>5.6506733658362215E-2</v>
      </c>
      <c r="F12" s="111">
        <v>2.8921697665737947E-2</v>
      </c>
      <c r="G12" s="112">
        <v>5.9118399327051825E-2</v>
      </c>
      <c r="H12" s="113">
        <v>4.9440180246687837E-2</v>
      </c>
      <c r="I12" s="110">
        <v>0.19243588869468525</v>
      </c>
      <c r="J12" s="111">
        <v>6.0637980482576223E-2</v>
      </c>
      <c r="K12" s="112">
        <v>0.1096285015197713</v>
      </c>
      <c r="L12" s="113">
        <v>0.13046109010807075</v>
      </c>
      <c r="M12" s="110">
        <v>2.1301273000570508E-2</v>
      </c>
      <c r="N12" s="111">
        <v>5.8233752235085701E-2</v>
      </c>
      <c r="O12" s="112">
        <v>0.13052885415167281</v>
      </c>
      <c r="P12" s="113">
        <v>8.6532918947550205E-2</v>
      </c>
      <c r="Q12" s="110">
        <v>0.1020059769585371</v>
      </c>
      <c r="R12" s="111">
        <v>0.10167173719122345</v>
      </c>
      <c r="S12" s="112">
        <v>0.14916750766038867</v>
      </c>
      <c r="T12" s="113">
        <v>0.11737231048926353</v>
      </c>
      <c r="U12" s="114">
        <v>9.4136404781507366E-2</v>
      </c>
    </row>
    <row r="13" spans="2:21" ht="20.5" customHeight="1">
      <c r="B13" s="347"/>
      <c r="C13" s="350"/>
      <c r="D13" s="115" t="s">
        <v>30</v>
      </c>
      <c r="E13" s="243">
        <v>8.6702622407133396E-3</v>
      </c>
      <c r="F13" s="244">
        <v>8.279998860637067E-3</v>
      </c>
      <c r="G13" s="245">
        <v>1.1907204691965972E-2</v>
      </c>
      <c r="H13" s="246">
        <v>9.5477899183144168E-3</v>
      </c>
      <c r="I13" s="243">
        <v>1.1418101091055408E-2</v>
      </c>
      <c r="J13" s="244">
        <v>2.2456278489473448E-2</v>
      </c>
      <c r="K13" s="245">
        <v>5.0454033416153329E-2</v>
      </c>
      <c r="L13" s="246">
        <v>2.3293796301235476E-2</v>
      </c>
      <c r="M13" s="243">
        <v>1.3909628134782753E-2</v>
      </c>
      <c r="N13" s="244">
        <v>5.2799435146244217E-2</v>
      </c>
      <c r="O13" s="245">
        <v>8.9682220103880605E-2</v>
      </c>
      <c r="P13" s="246">
        <v>6.3573885137329852E-2</v>
      </c>
      <c r="Q13" s="243">
        <v>6.1378690941325684E-2</v>
      </c>
      <c r="R13" s="244">
        <v>6.3133460151343093E-2</v>
      </c>
      <c r="S13" s="245">
        <v>5.8205441059229257E-2</v>
      </c>
      <c r="T13" s="246">
        <v>6.1002262184179638E-2</v>
      </c>
      <c r="U13" s="246">
        <v>4.0201055067181413E-2</v>
      </c>
    </row>
    <row r="14" spans="2:21" ht="20.5" customHeight="1" thickBot="1">
      <c r="B14" s="348"/>
      <c r="C14" s="351"/>
      <c r="D14" s="120" t="s">
        <v>31</v>
      </c>
      <c r="E14" s="247">
        <v>4.7828918567357465E-2</v>
      </c>
      <c r="F14" s="248">
        <v>2.0641698805100878E-2</v>
      </c>
      <c r="G14" s="249">
        <v>4.7211194635085815E-2</v>
      </c>
      <c r="H14" s="250">
        <v>3.9889297924462927E-2</v>
      </c>
      <c r="I14" s="247">
        <v>0.18101778760362988</v>
      </c>
      <c r="J14" s="248">
        <v>3.8181701993102821E-2</v>
      </c>
      <c r="K14" s="249">
        <v>5.9174468103617935E-2</v>
      </c>
      <c r="L14" s="250">
        <v>0.10716729380683528</v>
      </c>
      <c r="M14" s="247">
        <v>7.3916448657877498E-3</v>
      </c>
      <c r="N14" s="248">
        <v>5.4343170888414343E-3</v>
      </c>
      <c r="O14" s="249">
        <v>4.0824025003132071E-2</v>
      </c>
      <c r="P14" s="250">
        <v>2.2948073452849271E-2</v>
      </c>
      <c r="Q14" s="247">
        <v>4.0626391209357945E-2</v>
      </c>
      <c r="R14" s="248">
        <v>3.853827703988047E-2</v>
      </c>
      <c r="S14" s="249">
        <v>9.0962066601159297E-2</v>
      </c>
      <c r="T14" s="250">
        <v>5.6369787079814188E-2</v>
      </c>
      <c r="U14" s="250">
        <v>5.3932302716928657E-2</v>
      </c>
    </row>
    <row r="17" spans="2:21" ht="19" thickBot="1">
      <c r="B17" s="101"/>
      <c r="C17" s="101"/>
      <c r="D17" s="101"/>
      <c r="E17" s="126">
        <v>2019</v>
      </c>
      <c r="F17" s="101"/>
      <c r="G17" s="101"/>
      <c r="H17" s="101"/>
      <c r="I17" s="101"/>
      <c r="J17" s="101"/>
      <c r="K17" s="101"/>
      <c r="L17" s="101"/>
      <c r="M17" s="101"/>
      <c r="N17" s="101"/>
      <c r="O17" s="101"/>
      <c r="P17" s="101"/>
      <c r="Q17" s="101"/>
      <c r="R17" s="101"/>
      <c r="S17" s="101"/>
      <c r="T17" s="101"/>
      <c r="U17" s="101"/>
    </row>
    <row r="18" spans="2:21" ht="20.5" customHeight="1" thickBot="1">
      <c r="B18" s="103"/>
      <c r="C18" s="101"/>
      <c r="D18" s="101"/>
      <c r="E18" s="104" t="s">
        <v>13</v>
      </c>
      <c r="F18" s="105" t="s">
        <v>14</v>
      </c>
      <c r="G18" s="106" t="s">
        <v>15</v>
      </c>
      <c r="H18" s="107" t="s">
        <v>16</v>
      </c>
      <c r="I18" s="104" t="s">
        <v>17</v>
      </c>
      <c r="J18" s="105" t="s">
        <v>18</v>
      </c>
      <c r="K18" s="106" t="s">
        <v>19</v>
      </c>
      <c r="L18" s="107" t="s">
        <v>20</v>
      </c>
      <c r="M18" s="104" t="s">
        <v>21</v>
      </c>
      <c r="N18" s="105" t="s">
        <v>22</v>
      </c>
      <c r="O18" s="106" t="s">
        <v>23</v>
      </c>
      <c r="P18" s="107" t="s">
        <v>24</v>
      </c>
      <c r="Q18" s="104" t="s">
        <v>25</v>
      </c>
      <c r="R18" s="105" t="s">
        <v>26</v>
      </c>
      <c r="S18" s="106" t="s">
        <v>27</v>
      </c>
      <c r="T18" s="107" t="s">
        <v>28</v>
      </c>
      <c r="U18" s="108">
        <v>2019</v>
      </c>
    </row>
    <row r="19" spans="2:21" ht="20.5" customHeight="1">
      <c r="B19" s="346" t="s">
        <v>0</v>
      </c>
      <c r="C19" s="349" t="s">
        <v>12</v>
      </c>
      <c r="D19" s="109" t="s">
        <v>51</v>
      </c>
      <c r="E19" s="110">
        <v>5.0996685301221874E-2</v>
      </c>
      <c r="F19" s="111">
        <v>7.6731430529308017E-2</v>
      </c>
      <c r="G19" s="112">
        <v>9.7773442642708694E-2</v>
      </c>
      <c r="H19" s="113">
        <v>7.7243516857869371E-2</v>
      </c>
      <c r="I19" s="110">
        <v>9.5523578225065242E-2</v>
      </c>
      <c r="J19" s="111">
        <v>4.0320213440961823E-2</v>
      </c>
      <c r="K19" s="112">
        <v>6.6694733902500719E-2</v>
      </c>
      <c r="L19" s="113">
        <v>7.1977655784758163E-2</v>
      </c>
      <c r="M19" s="110">
        <v>4.8115998012896205E-2</v>
      </c>
      <c r="N19" s="111">
        <v>9.8043138701651156E-2</v>
      </c>
      <c r="O19" s="112">
        <v>8.2084618136365473E-2</v>
      </c>
      <c r="P19" s="113">
        <v>8.0401774126143827E-2</v>
      </c>
      <c r="Q19" s="110">
        <v>6.6267875465308171E-2</v>
      </c>
      <c r="R19" s="111">
        <v>4.4977691369570347E-2</v>
      </c>
      <c r="S19" s="112">
        <v>0.11021377343522232</v>
      </c>
      <c r="T19" s="113">
        <v>7.7935109128641683E-2</v>
      </c>
      <c r="U19" s="114">
        <v>7.7081488762254943E-2</v>
      </c>
    </row>
    <row r="20" spans="2:21" ht="20.5" customHeight="1">
      <c r="B20" s="347"/>
      <c r="C20" s="350"/>
      <c r="D20" s="115" t="s">
        <v>30</v>
      </c>
      <c r="E20" s="116">
        <v>1.0917174001300451E-2</v>
      </c>
      <c r="F20" s="117">
        <v>1.9378441028402096E-2</v>
      </c>
      <c r="G20" s="118">
        <v>5.9428849394737429E-2</v>
      </c>
      <c r="H20" s="119">
        <v>3.0957159335356591E-2</v>
      </c>
      <c r="I20" s="116">
        <v>4.237537852754554E-2</v>
      </c>
      <c r="J20" s="117">
        <v>2.0957143657786531E-2</v>
      </c>
      <c r="K20" s="118">
        <v>3.2492323731764194E-2</v>
      </c>
      <c r="L20" s="119">
        <v>3.3637290824307262E-2</v>
      </c>
      <c r="M20" s="116">
        <v>3.1208154051793051E-2</v>
      </c>
      <c r="N20" s="117">
        <v>5.7461558326920459E-2</v>
      </c>
      <c r="O20" s="118">
        <v>6.6700295381116839E-2</v>
      </c>
      <c r="P20" s="119">
        <v>5.485043832362245E-2</v>
      </c>
      <c r="Q20" s="116">
        <v>4.6436396579227032E-2</v>
      </c>
      <c r="R20" s="117">
        <v>3.4033967491859475E-2</v>
      </c>
      <c r="S20" s="118">
        <v>4.597205678707221E-2</v>
      </c>
      <c r="T20" s="119">
        <v>4.2773318103923499E-2</v>
      </c>
      <c r="U20" s="119">
        <v>3.994638147710923E-2</v>
      </c>
    </row>
    <row r="21" spans="2:21" ht="20.5" customHeight="1" thickBot="1">
      <c r="B21" s="347"/>
      <c r="C21" s="351"/>
      <c r="D21" s="120" t="s">
        <v>31</v>
      </c>
      <c r="E21" s="121">
        <v>4.0079315300613538E-2</v>
      </c>
      <c r="F21" s="122">
        <v>5.7352560390560588E-2</v>
      </c>
      <c r="G21" s="123">
        <v>3.834459324797139E-2</v>
      </c>
      <c r="H21" s="124">
        <v>4.6286137196777023E-2</v>
      </c>
      <c r="I21" s="121">
        <v>5.3143290719041718E-2</v>
      </c>
      <c r="J21" s="122">
        <v>1.9363069783175268E-2</v>
      </c>
      <c r="K21" s="123">
        <v>3.4202288034561566E-2</v>
      </c>
      <c r="L21" s="124">
        <v>3.8338228368995787E-2</v>
      </c>
      <c r="M21" s="121">
        <v>1.6907832968782684E-2</v>
      </c>
      <c r="N21" s="122">
        <v>4.0581580374730752E-2</v>
      </c>
      <c r="O21" s="123">
        <v>1.5380454063087478E-2</v>
      </c>
      <c r="P21" s="124">
        <v>2.554987064613258E-2</v>
      </c>
      <c r="Q21" s="121">
        <v>1.9823304548195558E-2</v>
      </c>
      <c r="R21" s="122">
        <v>1.0943697815405759E-2</v>
      </c>
      <c r="S21" s="123">
        <v>6.4218225956432881E-2</v>
      </c>
      <c r="T21" s="124">
        <v>3.5149754430450035E-2</v>
      </c>
      <c r="U21" s="124">
        <v>3.7130790000429098E-2</v>
      </c>
    </row>
    <row r="22" spans="2:21" ht="6.75" customHeight="1" thickBot="1">
      <c r="B22" s="347"/>
      <c r="C22" s="101"/>
      <c r="D22" s="101"/>
      <c r="E22" s="101"/>
      <c r="F22" s="101"/>
      <c r="G22" s="101"/>
      <c r="H22" s="101"/>
      <c r="I22" s="101"/>
      <c r="J22" s="101"/>
      <c r="K22" s="101"/>
      <c r="L22" s="101"/>
      <c r="M22" s="101"/>
      <c r="N22" s="101"/>
      <c r="O22" s="101"/>
      <c r="P22" s="101"/>
      <c r="Q22" s="101"/>
      <c r="R22" s="101"/>
      <c r="S22" s="101"/>
      <c r="T22" s="101"/>
      <c r="U22" s="125"/>
    </row>
    <row r="23" spans="2:21" ht="20.5" customHeight="1">
      <c r="B23" s="347"/>
      <c r="C23" s="349" t="s">
        <v>1</v>
      </c>
      <c r="D23" s="109" t="s">
        <v>51</v>
      </c>
      <c r="E23" s="110">
        <v>3.770170424891417E-2</v>
      </c>
      <c r="F23" s="111">
        <v>6.8003864144657186E-2</v>
      </c>
      <c r="G23" s="112">
        <v>9.1538488684278427E-2</v>
      </c>
      <c r="H23" s="113">
        <v>6.8054421195241896E-2</v>
      </c>
      <c r="I23" s="110">
        <v>9.0249863753267559E-2</v>
      </c>
      <c r="J23" s="111">
        <v>4.089105076417001E-2</v>
      </c>
      <c r="K23" s="112">
        <v>5.5556869591747202E-2</v>
      </c>
      <c r="L23" s="113">
        <v>6.6086970467600495E-2</v>
      </c>
      <c r="M23" s="110">
        <v>3.8023779505792339E-2</v>
      </c>
      <c r="N23" s="111">
        <v>8.388510388864151E-2</v>
      </c>
      <c r="O23" s="112">
        <v>8.1695117534677786E-2</v>
      </c>
      <c r="P23" s="113">
        <v>7.2650190117559188E-2</v>
      </c>
      <c r="Q23" s="110">
        <v>6.4284595193498634E-2</v>
      </c>
      <c r="R23" s="111">
        <v>3.8735583303316862E-2</v>
      </c>
      <c r="S23" s="112">
        <v>9.587214201399874E-2</v>
      </c>
      <c r="T23" s="113">
        <v>6.9390059804423782E-2</v>
      </c>
      <c r="U23" s="114">
        <v>6.9034437514725155E-2</v>
      </c>
    </row>
    <row r="24" spans="2:21" ht="20.5" customHeight="1">
      <c r="B24" s="347"/>
      <c r="C24" s="350"/>
      <c r="D24" s="115" t="s">
        <v>30</v>
      </c>
      <c r="E24" s="116">
        <v>1.9615846262572528E-3</v>
      </c>
      <c r="F24" s="117">
        <v>1.9575501402487764E-2</v>
      </c>
      <c r="G24" s="118">
        <v>6.1900874666603538E-2</v>
      </c>
      <c r="H24" s="119">
        <v>2.9346540748561672E-2</v>
      </c>
      <c r="I24" s="116">
        <v>4.8027846733934558E-2</v>
      </c>
      <c r="J24" s="117">
        <v>2.3134092850237122E-2</v>
      </c>
      <c r="K24" s="118">
        <v>2.4816662551905334E-2</v>
      </c>
      <c r="L24" s="119">
        <v>3.4075658706315251E-2</v>
      </c>
      <c r="M24" s="116">
        <v>2.6955281256823466E-2</v>
      </c>
      <c r="N24" s="117">
        <v>5.4824495381501304E-2</v>
      </c>
      <c r="O24" s="118">
        <v>6.699669489164696E-2</v>
      </c>
      <c r="P24" s="119">
        <v>5.3191673037992486E-2</v>
      </c>
      <c r="Q24" s="116">
        <v>4.7984779551612566E-2</v>
      </c>
      <c r="R24" s="117">
        <v>2.9928594621357607E-2</v>
      </c>
      <c r="S24" s="118">
        <v>3.7166201724616682E-2</v>
      </c>
      <c r="T24" s="119">
        <v>3.8488546320816192E-2</v>
      </c>
      <c r="U24" s="119">
        <v>3.8013856473663961E-2</v>
      </c>
    </row>
    <row r="25" spans="2:21" ht="20.5" customHeight="1" thickBot="1">
      <c r="B25" s="347"/>
      <c r="C25" s="351"/>
      <c r="D25" s="120" t="s">
        <v>31</v>
      </c>
      <c r="E25" s="121">
        <v>3.5740019816593534E-2</v>
      </c>
      <c r="F25" s="122">
        <v>4.8428236697586488E-2</v>
      </c>
      <c r="G25" s="123">
        <v>2.9637614017674962E-2</v>
      </c>
      <c r="H25" s="124">
        <v>3.8707804153746965E-2</v>
      </c>
      <c r="I25" s="121">
        <v>4.2216188028796064E-2</v>
      </c>
      <c r="J25" s="122">
        <v>1.7756957913932874E-2</v>
      </c>
      <c r="K25" s="123">
        <v>3.0740054628399984E-2</v>
      </c>
      <c r="L25" s="124">
        <v>3.200882439439217E-2</v>
      </c>
      <c r="M25" s="121">
        <v>1.1068484026455574E-2</v>
      </c>
      <c r="N25" s="122">
        <v>2.906060850714029E-2</v>
      </c>
      <c r="O25" s="123">
        <v>1.4698422643030853E-2</v>
      </c>
      <c r="P25" s="124">
        <v>1.9458513856660118E-2</v>
      </c>
      <c r="Q25" s="121">
        <v>1.628945444092576E-2</v>
      </c>
      <c r="R25" s="122">
        <v>8.8069886819592581E-3</v>
      </c>
      <c r="S25" s="123">
        <v>5.8675985653749083E-2</v>
      </c>
      <c r="T25" s="124">
        <v>3.0886399681032711E-2</v>
      </c>
      <c r="U25" s="124">
        <v>3.101559147857812E-2</v>
      </c>
    </row>
    <row r="26" spans="2:21" ht="6.75" customHeight="1" thickBot="1">
      <c r="B26" s="347"/>
      <c r="C26" s="101"/>
      <c r="D26" s="101"/>
      <c r="E26" s="101"/>
      <c r="F26" s="101"/>
      <c r="G26" s="101"/>
      <c r="H26" s="101"/>
      <c r="I26" s="101"/>
      <c r="J26" s="101"/>
      <c r="K26" s="101"/>
      <c r="L26" s="101"/>
      <c r="M26" s="101"/>
      <c r="N26" s="101"/>
      <c r="O26" s="101"/>
      <c r="P26" s="101"/>
      <c r="Q26" s="101"/>
      <c r="R26" s="101"/>
      <c r="S26" s="101"/>
      <c r="T26" s="101"/>
      <c r="U26" s="125"/>
    </row>
    <row r="27" spans="2:21" ht="20.5" customHeight="1">
      <c r="B27" s="347"/>
      <c r="C27" s="349" t="s">
        <v>8</v>
      </c>
      <c r="D27" s="109" t="s">
        <v>51</v>
      </c>
      <c r="E27" s="110">
        <v>9.6506147511886187E-2</v>
      </c>
      <c r="F27" s="111">
        <v>0.10742239823870063</v>
      </c>
      <c r="G27" s="112">
        <v>0.11773472253263889</v>
      </c>
      <c r="H27" s="113">
        <v>0.1082956959933819</v>
      </c>
      <c r="I27" s="110">
        <v>0.11366703549044312</v>
      </c>
      <c r="J27" s="111">
        <v>3.7936026736047852E-2</v>
      </c>
      <c r="K27" s="112">
        <v>0.11162699313563637</v>
      </c>
      <c r="L27" s="113">
        <v>9.4333963179633162E-2</v>
      </c>
      <c r="M27" s="110">
        <v>8.2459737083232787E-2</v>
      </c>
      <c r="N27" s="111">
        <v>0.15178651144816774</v>
      </c>
      <c r="O27" s="112">
        <v>8.3712080813277967E-2</v>
      </c>
      <c r="P27" s="113">
        <v>0.11009479725202441</v>
      </c>
      <c r="Q27" s="110">
        <v>7.368123538288307E-2</v>
      </c>
      <c r="R27" s="111">
        <v>7.3528813822514194E-2</v>
      </c>
      <c r="S27" s="112">
        <v>0.16233285844444004</v>
      </c>
      <c r="T27" s="113">
        <v>0.11125992217865593</v>
      </c>
      <c r="U27" s="114">
        <v>0.10682983491223583</v>
      </c>
    </row>
    <row r="28" spans="2:21" ht="20.5" customHeight="1">
      <c r="B28" s="347"/>
      <c r="C28" s="350"/>
      <c r="D28" s="115" t="s">
        <v>30</v>
      </c>
      <c r="E28" s="116">
        <v>4.1572656294523551E-2</v>
      </c>
      <c r="F28" s="117">
        <v>1.8685467373283221E-2</v>
      </c>
      <c r="G28" s="118">
        <v>5.151463083343099E-2</v>
      </c>
      <c r="H28" s="119">
        <v>3.6399829507955644E-2</v>
      </c>
      <c r="I28" s="116">
        <v>2.2928873432329834E-2</v>
      </c>
      <c r="J28" s="117">
        <v>1.1864792630800569E-2</v>
      </c>
      <c r="K28" s="118">
        <v>6.3457398210733276E-2</v>
      </c>
      <c r="L28" s="119">
        <v>3.1973598640026753E-2</v>
      </c>
      <c r="M28" s="116">
        <v>4.568064624634452E-2</v>
      </c>
      <c r="N28" s="117">
        <v>6.7471751033994401E-2</v>
      </c>
      <c r="O28" s="118">
        <v>6.5461839936496832E-2</v>
      </c>
      <c r="P28" s="119">
        <v>6.1204462989041995E-2</v>
      </c>
      <c r="Q28" s="116">
        <v>4.0648651686234487E-2</v>
      </c>
      <c r="R28" s="117">
        <v>5.2811758952147903E-2</v>
      </c>
      <c r="S28" s="118">
        <v>7.7973514299066585E-2</v>
      </c>
      <c r="T28" s="119">
        <v>5.9483487140554098E-2</v>
      </c>
      <c r="U28" s="119">
        <v>4.7090541614480119E-2</v>
      </c>
    </row>
    <row r="29" spans="2:21" ht="20.5" customHeight="1" thickBot="1">
      <c r="B29" s="348"/>
      <c r="C29" s="351"/>
      <c r="D29" s="120" t="s">
        <v>31</v>
      </c>
      <c r="E29" s="121">
        <v>5.493296594320974E-2</v>
      </c>
      <c r="F29" s="122">
        <v>8.873543600763259E-2</v>
      </c>
      <c r="G29" s="123">
        <v>6.6220091699208117E-2</v>
      </c>
      <c r="H29" s="124">
        <v>7.1895159437977196E-2</v>
      </c>
      <c r="I29" s="121">
        <v>9.0736418248998321E-2</v>
      </c>
      <c r="J29" s="122">
        <v>2.6071234105247244E-2</v>
      </c>
      <c r="K29" s="123">
        <v>4.8169594924902914E-2</v>
      </c>
      <c r="L29" s="124">
        <v>6.2359559209811871E-2</v>
      </c>
      <c r="M29" s="121">
        <v>3.6779090836888226E-2</v>
      </c>
      <c r="N29" s="122">
        <v>8.4314760414173212E-2</v>
      </c>
      <c r="O29" s="123">
        <v>1.8230207505865959E-2</v>
      </c>
      <c r="P29" s="124">
        <v>4.8883269060893617E-2</v>
      </c>
      <c r="Q29" s="121">
        <v>3.3032583696648549E-2</v>
      </c>
      <c r="R29" s="122">
        <v>2.0716909600245938E-2</v>
      </c>
      <c r="S29" s="123">
        <v>8.4359344145373577E-2</v>
      </c>
      <c r="T29" s="124">
        <v>5.1776399239574833E-2</v>
      </c>
      <c r="U29" s="124">
        <v>5.9737461290079154E-2</v>
      </c>
    </row>
    <row r="30" spans="2:21" ht="6.75" customHeight="1" thickBot="1">
      <c r="B30" s="101"/>
      <c r="C30" s="101"/>
      <c r="D30" s="101"/>
      <c r="E30" s="101"/>
      <c r="F30" s="101"/>
      <c r="G30" s="101"/>
      <c r="H30" s="101"/>
      <c r="I30" s="101"/>
      <c r="J30" s="101"/>
      <c r="K30" s="101"/>
      <c r="L30" s="101"/>
      <c r="M30" s="101"/>
      <c r="N30" s="101"/>
      <c r="O30" s="101"/>
      <c r="P30" s="101"/>
      <c r="Q30" s="101"/>
      <c r="R30" s="101"/>
      <c r="S30" s="101"/>
      <c r="T30" s="101"/>
      <c r="U30" s="101"/>
    </row>
    <row r="31" spans="2:21" ht="20.5" customHeight="1">
      <c r="B31" s="352" t="s">
        <v>9</v>
      </c>
      <c r="C31" s="349" t="s">
        <v>8</v>
      </c>
      <c r="D31" s="109" t="s">
        <v>51</v>
      </c>
      <c r="E31" s="110">
        <v>9.2851832578918578E-3</v>
      </c>
      <c r="F31" s="111">
        <v>4.5606127900212075E-2</v>
      </c>
      <c r="G31" s="112">
        <v>6.8360406724750966E-2</v>
      </c>
      <c r="H31" s="113">
        <v>5.3119104192896643E-2</v>
      </c>
      <c r="I31" s="110">
        <v>5.9385359481601181E-2</v>
      </c>
      <c r="J31" s="111">
        <v>5.8522916170385382E-3</v>
      </c>
      <c r="K31" s="112">
        <v>4.1013377590540002E-2</v>
      </c>
      <c r="L31" s="113">
        <v>3.4003753497552476E-2</v>
      </c>
      <c r="M31" s="110">
        <v>4.5661079918624607E-2</v>
      </c>
      <c r="N31" s="111">
        <v>5.5039419472554786E-2</v>
      </c>
      <c r="O31" s="112">
        <v>5.3173516542720907E-2</v>
      </c>
      <c r="P31" s="113">
        <v>5.1043833430208754E-2</v>
      </c>
      <c r="Q31" s="110">
        <v>2.1410205562185865E-2</v>
      </c>
      <c r="R31" s="111">
        <v>6.3547021691052587E-3</v>
      </c>
      <c r="S31" s="112">
        <v>5.8329043591214519E-2</v>
      </c>
      <c r="T31" s="113">
        <v>2.3571854664820827E-2</v>
      </c>
      <c r="U31" s="114">
        <v>4.1726056065922265E-2</v>
      </c>
    </row>
    <row r="32" spans="2:21" ht="20.5" customHeight="1">
      <c r="B32" s="353"/>
      <c r="C32" s="350"/>
      <c r="D32" s="115" t="s">
        <v>30</v>
      </c>
      <c r="E32" s="116">
        <v>5.1793294279631266E-3</v>
      </c>
      <c r="F32" s="117">
        <v>3.1349501748415792E-3</v>
      </c>
      <c r="G32" s="118">
        <v>5.5612713398620277E-2</v>
      </c>
      <c r="H32" s="119">
        <v>3.18882301081383E-2</v>
      </c>
      <c r="I32" s="116">
        <v>1.7144898302947107E-2</v>
      </c>
      <c r="J32" s="117">
        <v>2.5036164704668955E-4</v>
      </c>
      <c r="K32" s="118">
        <v>2.8027041020314905E-2</v>
      </c>
      <c r="L32" s="119">
        <v>1.5024880064708323E-2</v>
      </c>
      <c r="M32" s="116">
        <v>3.4608004219313107E-2</v>
      </c>
      <c r="N32" s="117">
        <v>2.5034459305374623E-2</v>
      </c>
      <c r="O32" s="118">
        <v>4.0163353574591935E-2</v>
      </c>
      <c r="P32" s="119">
        <v>3.2663187917328848E-2</v>
      </c>
      <c r="Q32" s="116">
        <v>2.0414715589135813E-2</v>
      </c>
      <c r="R32" s="117">
        <v>6.350015378531566E-3</v>
      </c>
      <c r="S32" s="118">
        <v>5.1264574343089578E-2</v>
      </c>
      <c r="T32" s="119">
        <v>2.1871852294134859E-2</v>
      </c>
      <c r="U32" s="119">
        <v>2.4499318937846157E-2</v>
      </c>
    </row>
    <row r="33" spans="2:21" ht="20.5" customHeight="1" thickBot="1">
      <c r="B33" s="354"/>
      <c r="C33" s="351"/>
      <c r="D33" s="120" t="s">
        <v>31</v>
      </c>
      <c r="E33" s="121">
        <v>4.1058538299287295E-3</v>
      </c>
      <c r="F33" s="122">
        <v>4.2393140204805481E-2</v>
      </c>
      <c r="G33" s="123">
        <v>1.2747693326130695E-2</v>
      </c>
      <c r="H33" s="124">
        <v>2.1205580769740957E-2</v>
      </c>
      <c r="I33" s="121">
        <v>4.2240461178654092E-2</v>
      </c>
      <c r="J33" s="122">
        <v>5.6006827709703891E-3</v>
      </c>
      <c r="K33" s="123">
        <v>1.2986336570225097E-2</v>
      </c>
      <c r="L33" s="124">
        <v>1.8978433245390901E-2</v>
      </c>
      <c r="M33" s="121">
        <v>1.1053075699311507E-2</v>
      </c>
      <c r="N33" s="122">
        <v>3.0004960167180177E-2</v>
      </c>
      <c r="O33" s="123">
        <v>1.2976485541511429E-2</v>
      </c>
      <c r="P33" s="124">
        <v>1.8371604928749445E-2</v>
      </c>
      <c r="Q33" s="121">
        <v>9.9548997305005894E-4</v>
      </c>
      <c r="R33" s="122">
        <v>4.6867905736924572E-6</v>
      </c>
      <c r="S33" s="123">
        <v>7.0644692481249341E-3</v>
      </c>
      <c r="T33" s="124">
        <v>1.7000023706859714E-3</v>
      </c>
      <c r="U33" s="124">
        <v>1.7219637053442448E-2</v>
      </c>
    </row>
    <row r="36" spans="2:21" ht="19" thickBot="1">
      <c r="B36" s="101"/>
      <c r="C36" s="101"/>
      <c r="D36" s="101"/>
      <c r="E36" s="126">
        <v>2020</v>
      </c>
      <c r="F36" s="101"/>
      <c r="G36" s="101"/>
      <c r="H36" s="101"/>
      <c r="I36" s="101"/>
      <c r="J36" s="101"/>
      <c r="K36" s="101"/>
      <c r="L36" s="101"/>
      <c r="M36" s="101"/>
      <c r="N36" s="101"/>
      <c r="O36" s="101"/>
      <c r="P36" s="101"/>
      <c r="Q36" s="101"/>
      <c r="R36" s="101"/>
      <c r="S36" s="101"/>
      <c r="T36" s="101"/>
      <c r="U36" s="101"/>
    </row>
    <row r="37" spans="2:21" ht="20.5" customHeight="1" thickBot="1">
      <c r="B37" s="103"/>
      <c r="C37" s="101"/>
      <c r="D37" s="101"/>
      <c r="E37" s="104" t="s">
        <v>13</v>
      </c>
      <c r="F37" s="105" t="s">
        <v>14</v>
      </c>
      <c r="G37" s="106" t="s">
        <v>15</v>
      </c>
      <c r="H37" s="107" t="s">
        <v>16</v>
      </c>
      <c r="I37" s="104" t="s">
        <v>17</v>
      </c>
      <c r="J37" s="105" t="s">
        <v>18</v>
      </c>
      <c r="K37" s="106" t="s">
        <v>19</v>
      </c>
      <c r="L37" s="107" t="s">
        <v>20</v>
      </c>
      <c r="M37" s="104" t="s">
        <v>21</v>
      </c>
      <c r="N37" s="105" t="s">
        <v>22</v>
      </c>
      <c r="O37" s="106" t="s">
        <v>23</v>
      </c>
      <c r="P37" s="107" t="s">
        <v>24</v>
      </c>
      <c r="Q37" s="104" t="s">
        <v>25</v>
      </c>
      <c r="R37" s="105" t="s">
        <v>26</v>
      </c>
      <c r="S37" s="106" t="s">
        <v>27</v>
      </c>
      <c r="T37" s="107" t="s">
        <v>28</v>
      </c>
      <c r="U37" s="108">
        <v>2020</v>
      </c>
    </row>
    <row r="38" spans="2:21" ht="20.5" customHeight="1">
      <c r="B38" s="346" t="s">
        <v>0</v>
      </c>
      <c r="C38" s="349" t="s">
        <v>12</v>
      </c>
      <c r="D38" s="109" t="s">
        <v>51</v>
      </c>
      <c r="E38" s="110">
        <v>9.8176122604620927E-2</v>
      </c>
      <c r="F38" s="111">
        <v>0.13394472898707843</v>
      </c>
      <c r="G38" s="112">
        <v>0.11448595691043761</v>
      </c>
      <c r="H38" s="113">
        <v>0.11727426475879109</v>
      </c>
      <c r="I38" s="110">
        <v>0.11758722190714424</v>
      </c>
      <c r="J38" s="111">
        <v>0.13877386426743879</v>
      </c>
      <c r="K38" s="112">
        <v>0.17480924665781755</v>
      </c>
      <c r="L38" s="113">
        <v>0.14602455033871475</v>
      </c>
      <c r="M38" s="110">
        <v>9.8390721196725386E-2</v>
      </c>
      <c r="N38" s="111">
        <v>0.11940771602718882</v>
      </c>
      <c r="O38" s="112">
        <v>9.0136635599284629E-2</v>
      </c>
      <c r="P38" s="113">
        <v>0.10161285799824606</v>
      </c>
      <c r="Q38" s="110">
        <v>0.13625576902535724</v>
      </c>
      <c r="R38" s="111">
        <v>0.13260834189371959</v>
      </c>
      <c r="S38" s="112">
        <v>9.7484236799753182E-2</v>
      </c>
      <c r="T38" s="113">
        <v>0.12152029053462629</v>
      </c>
      <c r="U38" s="114">
        <v>0.12103322072362727</v>
      </c>
    </row>
    <row r="39" spans="2:21" ht="20.5" customHeight="1">
      <c r="B39" s="347"/>
      <c r="C39" s="350"/>
      <c r="D39" s="115" t="s">
        <v>30</v>
      </c>
      <c r="E39" s="116">
        <v>2.2478202611346892E-2</v>
      </c>
      <c r="F39" s="117">
        <v>3.2309258683003342E-2</v>
      </c>
      <c r="G39" s="118">
        <v>4.9698621712704075E-2</v>
      </c>
      <c r="H39" s="119">
        <v>3.4472313770061276E-2</v>
      </c>
      <c r="I39" s="116">
        <v>3.6753794154833798E-2</v>
      </c>
      <c r="J39" s="117">
        <v>8.0153747254064683E-2</v>
      </c>
      <c r="K39" s="118">
        <v>9.2348373982588355E-2</v>
      </c>
      <c r="L39" s="119">
        <v>7.2647966838593203E-2</v>
      </c>
      <c r="M39" s="116">
        <v>7.1841322909126731E-2</v>
      </c>
      <c r="N39" s="117">
        <v>9.1176196971519421E-2</v>
      </c>
      <c r="O39" s="118">
        <v>7.2835836453714761E-2</v>
      </c>
      <c r="P39" s="119">
        <v>7.7879160388113836E-2</v>
      </c>
      <c r="Q39" s="116">
        <v>9.8405380904210291E-2</v>
      </c>
      <c r="R39" s="117">
        <v>7.4689715182478009E-2</v>
      </c>
      <c r="S39" s="118">
        <v>5.9429388210242566E-2</v>
      </c>
      <c r="T39" s="119">
        <v>7.7301781659529348E-2</v>
      </c>
      <c r="U39" s="119">
        <v>6.2056917035427497E-2</v>
      </c>
    </row>
    <row r="40" spans="2:21" ht="20.5" customHeight="1" thickBot="1">
      <c r="B40" s="347"/>
      <c r="C40" s="351"/>
      <c r="D40" s="120" t="s">
        <v>31</v>
      </c>
      <c r="E40" s="121">
        <v>7.569791999327409E-2</v>
      </c>
      <c r="F40" s="122">
        <v>0.10163361137450279</v>
      </c>
      <c r="G40" s="123">
        <v>6.4779585093051123E-2</v>
      </c>
      <c r="H40" s="124">
        <v>8.279891087205507E-2</v>
      </c>
      <c r="I40" s="121">
        <v>8.0833427752310436E-2</v>
      </c>
      <c r="J40" s="122">
        <v>5.859599559729109E-2</v>
      </c>
      <c r="K40" s="123">
        <v>8.2436114307046796E-2</v>
      </c>
      <c r="L40" s="124">
        <v>7.3358861801710779E-2</v>
      </c>
      <c r="M40" s="121">
        <v>2.6535154170493524E-2</v>
      </c>
      <c r="N40" s="122">
        <v>2.8152673580107056E-2</v>
      </c>
      <c r="O40" s="123">
        <v>1.7300799145569798E-2</v>
      </c>
      <c r="P40" s="124">
        <v>2.3705567092651682E-2</v>
      </c>
      <c r="Q40" s="121">
        <v>3.7850388121146751E-2</v>
      </c>
      <c r="R40" s="122">
        <v>5.7918561412615137E-2</v>
      </c>
      <c r="S40" s="123">
        <v>3.8054848589510554E-2</v>
      </c>
      <c r="T40" s="124">
        <v>4.4218488387526872E-2</v>
      </c>
      <c r="U40" s="124">
        <v>5.8967012539595159E-2</v>
      </c>
    </row>
    <row r="41" spans="2:21" ht="6.75" customHeight="1" thickBot="1">
      <c r="B41" s="347"/>
      <c r="C41" s="101"/>
      <c r="D41" s="101"/>
      <c r="E41" s="101"/>
      <c r="F41" s="101"/>
      <c r="G41" s="101"/>
      <c r="H41" s="101"/>
      <c r="I41" s="101"/>
      <c r="J41" s="101"/>
      <c r="K41" s="101"/>
      <c r="L41" s="101"/>
      <c r="M41" s="101"/>
      <c r="N41" s="101"/>
      <c r="O41" s="101"/>
      <c r="P41" s="101"/>
      <c r="Q41" s="101"/>
      <c r="R41" s="101"/>
      <c r="S41" s="101"/>
      <c r="T41" s="101"/>
      <c r="U41" s="125"/>
    </row>
    <row r="42" spans="2:21" ht="20.5" customHeight="1">
      <c r="B42" s="347"/>
      <c r="C42" s="349" t="s">
        <v>1</v>
      </c>
      <c r="D42" s="109" t="s">
        <v>51</v>
      </c>
      <c r="E42" s="110">
        <v>9.0338378692840685E-2</v>
      </c>
      <c r="F42" s="111">
        <v>0.12341899429709191</v>
      </c>
      <c r="G42" s="112">
        <v>0.10684267769171972</v>
      </c>
      <c r="H42" s="113">
        <v>0.10865151411069469</v>
      </c>
      <c r="I42" s="110">
        <v>8.9668144934681476E-2</v>
      </c>
      <c r="J42" s="111">
        <v>0.12631192593985618</v>
      </c>
      <c r="K42" s="112">
        <v>0.15446366912527862</v>
      </c>
      <c r="L42" s="113">
        <v>0.12679586580636451</v>
      </c>
      <c r="M42" s="110">
        <v>9.2492879039258361E-2</v>
      </c>
      <c r="N42" s="111">
        <v>0.11396458468072351</v>
      </c>
      <c r="O42" s="112">
        <v>9.0059953088378747E-2</v>
      </c>
      <c r="P42" s="113">
        <v>9.8055933198262321E-2</v>
      </c>
      <c r="Q42" s="110">
        <v>0.13895866351432637</v>
      </c>
      <c r="R42" s="111">
        <v>0.13362736514458462</v>
      </c>
      <c r="S42" s="112">
        <v>9.737125242625487E-2</v>
      </c>
      <c r="T42" s="113">
        <v>0.12269959778308008</v>
      </c>
      <c r="U42" s="114">
        <v>0.11439318541738507</v>
      </c>
    </row>
    <row r="43" spans="2:21" ht="20.5" customHeight="1">
      <c r="B43" s="347"/>
      <c r="C43" s="350"/>
      <c r="D43" s="115" t="s">
        <v>30</v>
      </c>
      <c r="E43" s="116">
        <v>1.9375756322075728E-2</v>
      </c>
      <c r="F43" s="117">
        <v>3.3347756526636241E-2</v>
      </c>
      <c r="G43" s="118">
        <v>4.4693735405190581E-2</v>
      </c>
      <c r="H43" s="119">
        <v>3.2656941441855269E-2</v>
      </c>
      <c r="I43" s="116">
        <v>2.5075577424087191E-2</v>
      </c>
      <c r="J43" s="117">
        <v>7.4392366475140193E-2</v>
      </c>
      <c r="K43" s="118">
        <v>7.0649974671668017E-2</v>
      </c>
      <c r="L43" s="119">
        <v>5.9908419061931145E-2</v>
      </c>
      <c r="M43" s="116">
        <v>6.9968737276150758E-2</v>
      </c>
      <c r="N43" s="117">
        <v>8.7349407657395794E-2</v>
      </c>
      <c r="O43" s="118">
        <v>7.4601098422782036E-2</v>
      </c>
      <c r="P43" s="119">
        <v>7.6779366175336483E-2</v>
      </c>
      <c r="Q43" s="116">
        <v>0.10925613650428791</v>
      </c>
      <c r="R43" s="117">
        <v>8.0794814736736748E-2</v>
      </c>
      <c r="S43" s="118">
        <v>6.0933465594125651E-2</v>
      </c>
      <c r="T43" s="119">
        <v>8.3428202181757824E-2</v>
      </c>
      <c r="U43" s="119">
        <v>6.1072454316267587E-2</v>
      </c>
    </row>
    <row r="44" spans="2:21" ht="20.5" customHeight="1" thickBot="1">
      <c r="B44" s="347"/>
      <c r="C44" s="351"/>
      <c r="D44" s="120" t="s">
        <v>31</v>
      </c>
      <c r="E44" s="121">
        <v>7.0962622370765005E-2</v>
      </c>
      <c r="F44" s="122">
        <v>9.006889628530608E-2</v>
      </c>
      <c r="G44" s="123">
        <v>6.2139264693516806E-2</v>
      </c>
      <c r="H44" s="124">
        <v>7.5990704026606307E-2</v>
      </c>
      <c r="I44" s="121">
        <v>6.4592567510594279E-2</v>
      </c>
      <c r="J44" s="122">
        <v>5.1890367367586336E-2</v>
      </c>
      <c r="K44" s="123">
        <v>8.3783126821976778E-2</v>
      </c>
      <c r="L44" s="124">
        <v>6.6865522658648521E-2</v>
      </c>
      <c r="M44" s="121">
        <v>2.2506659802131922E-2</v>
      </c>
      <c r="N44" s="122">
        <v>2.6519004363051248E-2</v>
      </c>
      <c r="O44" s="123">
        <v>1.5458854665596626E-2</v>
      </c>
      <c r="P44" s="124">
        <v>2.124169122761781E-2</v>
      </c>
      <c r="Q44" s="121">
        <v>2.9702527010038223E-2</v>
      </c>
      <c r="R44" s="122">
        <v>5.2832550407847664E-2</v>
      </c>
      <c r="S44" s="123">
        <v>3.6437786832129136E-2</v>
      </c>
      <c r="T44" s="124">
        <v>3.9271395601322097E-2</v>
      </c>
      <c r="U44" s="124">
        <v>5.3309162386465166E-2</v>
      </c>
    </row>
    <row r="45" spans="2:21" ht="6.75" customHeight="1" thickBot="1">
      <c r="B45" s="347"/>
      <c r="C45" s="101"/>
      <c r="D45" s="101"/>
      <c r="E45" s="101"/>
      <c r="F45" s="101"/>
      <c r="G45" s="101"/>
      <c r="H45" s="101"/>
      <c r="I45" s="101"/>
      <c r="J45" s="101"/>
      <c r="K45" s="101"/>
      <c r="L45" s="101"/>
      <c r="M45" s="101"/>
      <c r="N45" s="101"/>
      <c r="O45" s="101"/>
      <c r="P45" s="101"/>
      <c r="Q45" s="101"/>
      <c r="R45" s="101"/>
      <c r="S45" s="101"/>
      <c r="T45" s="101"/>
      <c r="U45" s="125"/>
    </row>
    <row r="46" spans="2:21" ht="20.5" customHeight="1">
      <c r="B46" s="347"/>
      <c r="C46" s="349" t="s">
        <v>8</v>
      </c>
      <c r="D46" s="109" t="s">
        <v>51</v>
      </c>
      <c r="E46" s="110">
        <v>0.12308725241956413</v>
      </c>
      <c r="F46" s="111">
        <v>0.17449259623121641</v>
      </c>
      <c r="G46" s="112">
        <v>0.14521829035280742</v>
      </c>
      <c r="H46" s="113">
        <v>0.14891380534021609</v>
      </c>
      <c r="I46" s="110">
        <v>0.21801542989378653</v>
      </c>
      <c r="J46" s="111">
        <v>0.19805576285923612</v>
      </c>
      <c r="K46" s="112">
        <v>0.26151960222147314</v>
      </c>
      <c r="L46" s="113">
        <v>0.22711296932159478</v>
      </c>
      <c r="M46" s="110">
        <v>0.12433686243077183</v>
      </c>
      <c r="N46" s="111">
        <v>0.1441760951170408</v>
      </c>
      <c r="O46" s="112">
        <v>9.0421223923328242E-2</v>
      </c>
      <c r="P46" s="113">
        <v>0.11644666289430076</v>
      </c>
      <c r="Q46" s="110">
        <v>0.12394666410822033</v>
      </c>
      <c r="R46" s="111">
        <v>0.1282719750510303</v>
      </c>
      <c r="S46" s="112">
        <v>9.7987830978086554E-2</v>
      </c>
      <c r="T46" s="113">
        <v>0.11630349270241706</v>
      </c>
      <c r="U46" s="114">
        <v>0.14802986885361905</v>
      </c>
    </row>
    <row r="47" spans="2:21" ht="20.5" customHeight="1">
      <c r="B47" s="347"/>
      <c r="C47" s="350"/>
      <c r="D47" s="115" t="s">
        <v>30</v>
      </c>
      <c r="E47" s="116">
        <v>3.2338877204167123E-2</v>
      </c>
      <c r="F47" s="117">
        <v>2.8308694927866113E-2</v>
      </c>
      <c r="G47" s="118">
        <v>6.9822423348392171E-2</v>
      </c>
      <c r="H47" s="119">
        <v>4.1133476639400444E-2</v>
      </c>
      <c r="I47" s="116">
        <v>7.8761715115304234E-2</v>
      </c>
      <c r="J47" s="117">
        <v>0.10756084734610832</v>
      </c>
      <c r="K47" s="118">
        <v>0.18482429000920456</v>
      </c>
      <c r="L47" s="119">
        <v>0.12637133964802416</v>
      </c>
      <c r="M47" s="116">
        <v>8.0079314026696255E-2</v>
      </c>
      <c r="N47" s="117">
        <v>0.10858958687451338</v>
      </c>
      <c r="O47" s="118">
        <v>6.6284499788547585E-2</v>
      </c>
      <c r="P47" s="119">
        <v>8.2465743938664002E-2</v>
      </c>
      <c r="Q47" s="116">
        <v>4.8990544455116733E-2</v>
      </c>
      <c r="R47" s="117">
        <v>4.8709982869273888E-2</v>
      </c>
      <c r="S47" s="118">
        <v>5.2725411449264875E-2</v>
      </c>
      <c r="T47" s="119">
        <v>5.0200873612481663E-2</v>
      </c>
      <c r="U47" s="119">
        <v>6.6059485154496098E-2</v>
      </c>
    </row>
    <row r="48" spans="2:21" ht="20.5" customHeight="1" thickBot="1">
      <c r="B48" s="348"/>
      <c r="C48" s="351"/>
      <c r="D48" s="120" t="s">
        <v>31</v>
      </c>
      <c r="E48" s="121">
        <v>9.0748375215397109E-2</v>
      </c>
      <c r="F48" s="122">
        <v>0.14618390130335035</v>
      </c>
      <c r="G48" s="123">
        <v>7.5395867004415168E-2</v>
      </c>
      <c r="H48" s="124">
        <v>0.10778032870081566</v>
      </c>
      <c r="I48" s="121">
        <v>0.13925371477848233</v>
      </c>
      <c r="J48" s="122">
        <v>9.0494915513127591E-2</v>
      </c>
      <c r="K48" s="123">
        <v>7.6695312212268663E-2</v>
      </c>
      <c r="L48" s="124">
        <v>0.1007416296735706</v>
      </c>
      <c r="M48" s="121">
        <v>4.4257548404075607E-2</v>
      </c>
      <c r="N48" s="122">
        <v>3.5586508242527307E-2</v>
      </c>
      <c r="O48" s="123">
        <v>2.4136724134780609E-2</v>
      </c>
      <c r="P48" s="124">
        <v>3.3980918955636721E-2</v>
      </c>
      <c r="Q48" s="121">
        <v>7.4956119653103545E-2</v>
      </c>
      <c r="R48" s="122">
        <v>7.9561649010375365E-2</v>
      </c>
      <c r="S48" s="123">
        <v>4.5262419528821672E-2</v>
      </c>
      <c r="T48" s="124">
        <v>6.6102507973302943E-2</v>
      </c>
      <c r="U48" s="124">
        <v>8.1970352538808564E-2</v>
      </c>
    </row>
    <row r="49" spans="2:21" ht="6.75" customHeight="1" thickBot="1">
      <c r="B49" s="101"/>
      <c r="C49" s="101"/>
      <c r="D49" s="101"/>
      <c r="E49" s="101"/>
      <c r="F49" s="101"/>
      <c r="G49" s="101"/>
      <c r="H49" s="101"/>
      <c r="I49" s="101"/>
      <c r="J49" s="101"/>
      <c r="K49" s="101"/>
      <c r="L49" s="101"/>
      <c r="M49" s="101"/>
      <c r="N49" s="101"/>
      <c r="O49" s="101"/>
      <c r="P49" s="101"/>
      <c r="Q49" s="101"/>
      <c r="R49" s="101"/>
      <c r="S49" s="101"/>
      <c r="T49" s="101"/>
      <c r="U49" s="101"/>
    </row>
    <row r="50" spans="2:21" ht="20.5" customHeight="1">
      <c r="B50" s="352" t="s">
        <v>9</v>
      </c>
      <c r="C50" s="349" t="s">
        <v>8</v>
      </c>
      <c r="D50" s="109" t="s">
        <v>51</v>
      </c>
      <c r="E50" s="110">
        <v>1.4832534867446632E-2</v>
      </c>
      <c r="F50" s="111">
        <v>0.13782956426604809</v>
      </c>
      <c r="G50" s="112">
        <v>8.0238840740300382E-2</v>
      </c>
      <c r="H50" s="113">
        <v>8.8354764441103434E-2</v>
      </c>
      <c r="I50" s="110">
        <v>9.9124828932591905E-2</v>
      </c>
      <c r="J50" s="111">
        <v>6.7198897886454736E-2</v>
      </c>
      <c r="K50" s="112">
        <v>7.7754117005178841E-2</v>
      </c>
      <c r="L50" s="113">
        <v>8.1245654589824981E-2</v>
      </c>
      <c r="M50" s="110">
        <v>3.6239663575627031E-2</v>
      </c>
      <c r="N50" s="111">
        <v>6.2862258034530535E-3</v>
      </c>
      <c r="O50" s="112">
        <v>5.5067785614117834E-2</v>
      </c>
      <c r="P50" s="113">
        <v>3.1843311660709556E-2</v>
      </c>
      <c r="Q50" s="110">
        <v>5.2759309275969495E-2</v>
      </c>
      <c r="R50" s="111">
        <v>2.9954589332531426E-2</v>
      </c>
      <c r="S50" s="112">
        <v>1.4511723563712286E-2</v>
      </c>
      <c r="T50" s="113">
        <v>4.104094507373892E-2</v>
      </c>
      <c r="U50" s="114">
        <v>6.2848195816426172E-2</v>
      </c>
    </row>
    <row r="51" spans="2:21" ht="20.5" customHeight="1">
      <c r="B51" s="353"/>
      <c r="C51" s="350"/>
      <c r="D51" s="115" t="s">
        <v>30</v>
      </c>
      <c r="E51" s="116">
        <v>2.5074215850250962E-3</v>
      </c>
      <c r="F51" s="117">
        <v>4.7867011074016065E-2</v>
      </c>
      <c r="G51" s="118">
        <v>3.4298413992034683E-2</v>
      </c>
      <c r="H51" s="119">
        <v>3.4089669303838936E-2</v>
      </c>
      <c r="I51" s="116">
        <v>6.4311233934904538E-2</v>
      </c>
      <c r="J51" s="117">
        <v>4.846705650825036E-2</v>
      </c>
      <c r="K51" s="118">
        <v>6.5787625855350584E-2</v>
      </c>
      <c r="L51" s="119">
        <v>5.8970106274391448E-2</v>
      </c>
      <c r="M51" s="116">
        <v>3.2233506849370638E-2</v>
      </c>
      <c r="N51" s="117">
        <v>5.7265144046004324E-3</v>
      </c>
      <c r="O51" s="118">
        <v>5.4486917216243609E-2</v>
      </c>
      <c r="P51" s="119">
        <v>3.002912526849388E-2</v>
      </c>
      <c r="Q51" s="116">
        <v>3.7467067977536281E-2</v>
      </c>
      <c r="R51" s="117">
        <v>5.1484496982308076E-3</v>
      </c>
      <c r="S51" s="118">
        <v>5.7955509442635675E-3</v>
      </c>
      <c r="T51" s="119">
        <v>2.4449248957638166E-2</v>
      </c>
      <c r="U51" s="119">
        <v>4.2537902882118964E-2</v>
      </c>
    </row>
    <row r="52" spans="2:21" ht="20.5" customHeight="1" thickBot="1">
      <c r="B52" s="354"/>
      <c r="C52" s="351"/>
      <c r="D52" s="120" t="s">
        <v>31</v>
      </c>
      <c r="E52" s="121">
        <v>1.2325113282421538E-2</v>
      </c>
      <c r="F52" s="122">
        <v>8.9962553192031988E-2</v>
      </c>
      <c r="G52" s="123">
        <v>4.5940426748265678E-2</v>
      </c>
      <c r="H52" s="124">
        <v>5.426509513726447E-2</v>
      </c>
      <c r="I52" s="121">
        <v>3.481359499768736E-2</v>
      </c>
      <c r="J52" s="122">
        <v>1.873184137820439E-2</v>
      </c>
      <c r="K52" s="123">
        <v>1.1966491149828232E-2</v>
      </c>
      <c r="L52" s="124">
        <v>2.227554831543354E-2</v>
      </c>
      <c r="M52" s="121">
        <v>4.006156726256393E-3</v>
      </c>
      <c r="N52" s="122">
        <v>5.5971139885262243E-4</v>
      </c>
      <c r="O52" s="123">
        <v>5.8086839787422435E-4</v>
      </c>
      <c r="P52" s="124">
        <v>1.8141863922156768E-3</v>
      </c>
      <c r="Q52" s="121">
        <v>1.5292241298433245E-2</v>
      </c>
      <c r="R52" s="122">
        <v>2.4806139634300617E-2</v>
      </c>
      <c r="S52" s="123">
        <v>8.716172619448714E-3</v>
      </c>
      <c r="T52" s="124">
        <v>1.6591696116100767E-2</v>
      </c>
      <c r="U52" s="124">
        <v>2.0310292934307212E-2</v>
      </c>
    </row>
    <row r="55" spans="2:21" ht="19" thickBot="1">
      <c r="B55" s="101"/>
      <c r="C55" s="101"/>
      <c r="D55" s="101"/>
      <c r="E55" s="126">
        <v>2021</v>
      </c>
      <c r="F55" s="101"/>
      <c r="G55" s="101"/>
      <c r="H55" s="101"/>
      <c r="I55" s="101"/>
      <c r="J55" s="101"/>
      <c r="K55" s="101"/>
      <c r="L55" s="101"/>
      <c r="M55" s="101"/>
      <c r="N55" s="101"/>
      <c r="O55" s="101"/>
      <c r="P55" s="101"/>
      <c r="Q55" s="101"/>
      <c r="R55" s="101"/>
      <c r="S55" s="101"/>
      <c r="T55" s="101"/>
      <c r="U55" s="101"/>
    </row>
    <row r="56" spans="2:21" ht="20.5" customHeight="1" thickBot="1">
      <c r="B56" s="103"/>
      <c r="C56" s="101"/>
      <c r="D56" s="101"/>
      <c r="E56" s="104" t="s">
        <v>13</v>
      </c>
      <c r="F56" s="105" t="s">
        <v>14</v>
      </c>
      <c r="G56" s="106" t="s">
        <v>15</v>
      </c>
      <c r="H56" s="107" t="s">
        <v>16</v>
      </c>
      <c r="I56" s="104" t="s">
        <v>17</v>
      </c>
      <c r="J56" s="105" t="s">
        <v>18</v>
      </c>
      <c r="K56" s="106" t="s">
        <v>19</v>
      </c>
      <c r="L56" s="107" t="s">
        <v>20</v>
      </c>
      <c r="M56" s="104" t="s">
        <v>21</v>
      </c>
      <c r="N56" s="105" t="s">
        <v>22</v>
      </c>
      <c r="O56" s="106" t="s">
        <v>23</v>
      </c>
      <c r="P56" s="107" t="s">
        <v>24</v>
      </c>
      <c r="Q56" s="104" t="s">
        <v>25</v>
      </c>
      <c r="R56" s="105" t="s">
        <v>26</v>
      </c>
      <c r="S56" s="106" t="s">
        <v>27</v>
      </c>
      <c r="T56" s="107" t="s">
        <v>28</v>
      </c>
      <c r="U56" s="108">
        <v>2021</v>
      </c>
    </row>
    <row r="57" spans="2:21" ht="20.5" customHeight="1">
      <c r="B57" s="346" t="s">
        <v>0</v>
      </c>
      <c r="C57" s="349" t="s">
        <v>12</v>
      </c>
      <c r="D57" s="109" t="s">
        <v>51</v>
      </c>
      <c r="E57" s="110">
        <v>5.2837553850333584E-2</v>
      </c>
      <c r="F57" s="111">
        <v>0.10457309440805787</v>
      </c>
      <c r="G57" s="112">
        <v>0.12214038255728234</v>
      </c>
      <c r="H57" s="113">
        <v>9.6005367608358844E-2</v>
      </c>
      <c r="I57" s="110">
        <v>2.5477746777817712E-2</v>
      </c>
      <c r="J57" s="111">
        <v>0.11516879791791955</v>
      </c>
      <c r="K57" s="112">
        <v>2.366588371920288E-2</v>
      </c>
      <c r="L57" s="113">
        <v>6.0561747065670246E-2</v>
      </c>
      <c r="M57" s="110">
        <v>1.1871142667943717E-2</v>
      </c>
      <c r="N57" s="111">
        <v>7.0978242257057941E-2</v>
      </c>
      <c r="O57" s="112">
        <v>5.8631982964569646E-2</v>
      </c>
      <c r="P57" s="113">
        <v>5.4138744087375658E-2</v>
      </c>
      <c r="Q57" s="110">
        <v>8.3540847384004524E-2</v>
      </c>
      <c r="R57" s="111">
        <v>6.1550902154298995E-2</v>
      </c>
      <c r="S57" s="112">
        <v>5.6107802939573272E-2</v>
      </c>
      <c r="T57" s="113">
        <v>6.6307901714756631E-2</v>
      </c>
      <c r="U57" s="114">
        <v>7.3853899572282292E-2</v>
      </c>
    </row>
    <row r="58" spans="2:21" ht="20.5" customHeight="1">
      <c r="B58" s="347"/>
      <c r="C58" s="350"/>
      <c r="D58" s="115" t="s">
        <v>30</v>
      </c>
      <c r="E58" s="116">
        <v>2.6858706450678092E-2</v>
      </c>
      <c r="F58" s="117">
        <v>5.2799814787196891E-2</v>
      </c>
      <c r="G58" s="118">
        <v>8.4190577237953479E-2</v>
      </c>
      <c r="H58" s="119">
        <v>5.5497141299443213E-2</v>
      </c>
      <c r="I58" s="116">
        <v>2.1229144921628536E-2</v>
      </c>
      <c r="J58" s="117">
        <v>9.2167451449870361E-2</v>
      </c>
      <c r="K58" s="118">
        <v>2.3316119149689327E-2</v>
      </c>
      <c r="L58" s="119">
        <v>5.0007240232910311E-2</v>
      </c>
      <c r="M58" s="116">
        <v>1.1871142667943717E-2</v>
      </c>
      <c r="N58" s="117">
        <v>3.8947578177337627E-2</v>
      </c>
      <c r="O58" s="118">
        <v>3.6172113518298181E-2</v>
      </c>
      <c r="P58" s="119">
        <v>3.237307687294716E-2</v>
      </c>
      <c r="Q58" s="116">
        <v>5.2828296685409844E-2</v>
      </c>
      <c r="R58" s="117">
        <v>3.2087949735946718E-2</v>
      </c>
      <c r="S58" s="118">
        <v>1.8197540816583275E-2</v>
      </c>
      <c r="T58" s="119">
        <v>3.3197227432158485E-2</v>
      </c>
      <c r="U58" s="119">
        <v>4.4188623789116067E-2</v>
      </c>
    </row>
    <row r="59" spans="2:21" ht="20.5" customHeight="1" thickBot="1">
      <c r="B59" s="347"/>
      <c r="C59" s="351"/>
      <c r="D59" s="120" t="s">
        <v>31</v>
      </c>
      <c r="E59" s="121">
        <v>2.597899050862592E-2</v>
      </c>
      <c r="F59" s="122">
        <v>5.177381593510761E-2</v>
      </c>
      <c r="G59" s="123">
        <v>3.7950187273537876E-2</v>
      </c>
      <c r="H59" s="124">
        <v>4.0508608355357301E-2</v>
      </c>
      <c r="I59" s="121">
        <v>4.2486285894133453E-3</v>
      </c>
      <c r="J59" s="122">
        <v>2.3001574392985353E-2</v>
      </c>
      <c r="K59" s="123">
        <v>3.4976862329788892E-4</v>
      </c>
      <c r="L59" s="124">
        <v>1.0554606820692746E-2</v>
      </c>
      <c r="M59" s="121">
        <v>0</v>
      </c>
      <c r="N59" s="122">
        <v>3.2030691835635387E-2</v>
      </c>
      <c r="O59" s="123">
        <v>2.2459928835995614E-2</v>
      </c>
      <c r="P59" s="124">
        <v>2.1765701871880979E-2</v>
      </c>
      <c r="Q59" s="121">
        <v>3.0712656025525528E-2</v>
      </c>
      <c r="R59" s="122">
        <v>2.9463105873649642E-2</v>
      </c>
      <c r="S59" s="123">
        <v>3.7910358792533717E-2</v>
      </c>
      <c r="T59" s="124">
        <v>3.3110790829550887E-2</v>
      </c>
      <c r="U59" s="124">
        <v>2.9665470338348501E-2</v>
      </c>
    </row>
    <row r="60" spans="2:21" ht="6.75" customHeight="1" thickBot="1">
      <c r="B60" s="347"/>
      <c r="C60" s="101"/>
      <c r="D60" s="101"/>
      <c r="E60" s="101"/>
      <c r="F60" s="101"/>
      <c r="G60" s="101"/>
      <c r="H60" s="101"/>
      <c r="I60" s="101"/>
      <c r="J60" s="101"/>
      <c r="K60" s="101"/>
      <c r="L60" s="101"/>
      <c r="M60" s="101"/>
      <c r="N60" s="101"/>
      <c r="O60" s="101"/>
      <c r="P60" s="101"/>
      <c r="Q60" s="101"/>
      <c r="R60" s="101"/>
      <c r="S60" s="101"/>
      <c r="T60" s="101"/>
      <c r="U60" s="125"/>
    </row>
    <row r="61" spans="2:21" ht="20.5" customHeight="1">
      <c r="B61" s="347"/>
      <c r="C61" s="349" t="s">
        <v>1</v>
      </c>
      <c r="D61" s="109" t="s">
        <v>51</v>
      </c>
      <c r="E61" s="110">
        <v>5.3060786798213661E-2</v>
      </c>
      <c r="F61" s="111">
        <v>0.10190676354758663</v>
      </c>
      <c r="G61" s="112">
        <v>0.12828005265265122</v>
      </c>
      <c r="H61" s="113">
        <v>9.6543767770753089E-2</v>
      </c>
      <c r="I61" s="110">
        <v>2.0905596337109186E-2</v>
      </c>
      <c r="J61" s="111">
        <v>0.11825723128081955</v>
      </c>
      <c r="K61" s="112">
        <v>2.4371682253889013E-2</v>
      </c>
      <c r="L61" s="113">
        <v>6.0788498026207186E-2</v>
      </c>
      <c r="M61" s="110">
        <v>4.8164834947305854E-3</v>
      </c>
      <c r="N61" s="111">
        <v>7.1151059510842163E-2</v>
      </c>
      <c r="O61" s="112">
        <v>5.4636062388119834E-2</v>
      </c>
      <c r="P61" s="113">
        <v>5.0865050819630997E-2</v>
      </c>
      <c r="Q61" s="110">
        <v>8.0178714481674407E-2</v>
      </c>
      <c r="R61" s="111">
        <v>6.0817974494875734E-2</v>
      </c>
      <c r="S61" s="112">
        <v>5.4430497201114418E-2</v>
      </c>
      <c r="T61" s="113">
        <v>6.4323718912518202E-2</v>
      </c>
      <c r="U61" s="114">
        <v>7.286022458914572E-2</v>
      </c>
    </row>
    <row r="62" spans="2:21" ht="20.5" customHeight="1">
      <c r="B62" s="347"/>
      <c r="C62" s="350"/>
      <c r="D62" s="115" t="s">
        <v>30</v>
      </c>
      <c r="E62" s="116">
        <v>2.9213129343243608E-2</v>
      </c>
      <c r="F62" s="117">
        <v>5.363080442346399E-2</v>
      </c>
      <c r="G62" s="118">
        <v>9.3110354693450276E-2</v>
      </c>
      <c r="H62" s="119">
        <v>5.9026419108935038E-2</v>
      </c>
      <c r="I62" s="116">
        <v>1.6509744954785202E-2</v>
      </c>
      <c r="J62" s="117">
        <v>9.7131237711688134E-2</v>
      </c>
      <c r="K62" s="118">
        <v>2.4006165840414186E-2</v>
      </c>
      <c r="L62" s="119">
        <v>5.0867925706234524E-2</v>
      </c>
      <c r="M62" s="116">
        <v>4.8164834947305854E-3</v>
      </c>
      <c r="N62" s="117">
        <v>3.6735430720904627E-2</v>
      </c>
      <c r="O62" s="118">
        <v>3.2961093276381012E-2</v>
      </c>
      <c r="P62" s="119">
        <v>2.8565253230063061E-2</v>
      </c>
      <c r="Q62" s="116">
        <v>4.9191282552299632E-2</v>
      </c>
      <c r="R62" s="117">
        <v>3.4021165416246918E-2</v>
      </c>
      <c r="S62" s="118">
        <v>1.6930450737204231E-2</v>
      </c>
      <c r="T62" s="119">
        <v>3.203675252312916E-2</v>
      </c>
      <c r="U62" s="119">
        <v>4.4640051879293971E-2</v>
      </c>
    </row>
    <row r="63" spans="2:21" ht="20.5" customHeight="1" thickBot="1">
      <c r="B63" s="347"/>
      <c r="C63" s="351"/>
      <c r="D63" s="120" t="s">
        <v>31</v>
      </c>
      <c r="E63" s="121">
        <v>2.3847812474033867E-2</v>
      </c>
      <c r="F63" s="122">
        <v>4.8276516303832187E-2</v>
      </c>
      <c r="G63" s="123">
        <v>3.5170096996044467E-2</v>
      </c>
      <c r="H63" s="124">
        <v>3.751774642240667E-2</v>
      </c>
      <c r="I63" s="121">
        <v>4.3958421484801028E-3</v>
      </c>
      <c r="J63" s="122">
        <v>2.1126227669063507E-2</v>
      </c>
      <c r="K63" s="123">
        <v>3.6552144587178475E-4</v>
      </c>
      <c r="L63" s="124">
        <v>9.9206643847203572E-3</v>
      </c>
      <c r="M63" s="121">
        <v>0</v>
      </c>
      <c r="N63" s="122">
        <v>3.4415659835521542E-2</v>
      </c>
      <c r="O63" s="123">
        <v>2.1675024444239546E-2</v>
      </c>
      <c r="P63" s="124">
        <v>2.2299831349866225E-2</v>
      </c>
      <c r="Q63" s="121">
        <v>3.0987516639982986E-2</v>
      </c>
      <c r="R63" s="122">
        <v>2.6796965818179311E-2</v>
      </c>
      <c r="S63" s="123">
        <v>3.7500137791552236E-2</v>
      </c>
      <c r="T63" s="124">
        <v>3.228707517590166E-2</v>
      </c>
      <c r="U63" s="124">
        <v>2.8220367358541956E-2</v>
      </c>
    </row>
    <row r="64" spans="2:21" ht="6.75" customHeight="1" thickBot="1">
      <c r="B64" s="347"/>
      <c r="C64" s="101"/>
      <c r="D64" s="101"/>
      <c r="E64" s="101"/>
      <c r="F64" s="101"/>
      <c r="G64" s="101"/>
      <c r="H64" s="101"/>
      <c r="I64" s="101"/>
      <c r="J64" s="101"/>
      <c r="K64" s="101"/>
      <c r="L64" s="101"/>
      <c r="M64" s="101"/>
      <c r="N64" s="101"/>
      <c r="O64" s="101"/>
      <c r="P64" s="101"/>
      <c r="Q64" s="101"/>
      <c r="R64" s="101"/>
      <c r="S64" s="101"/>
      <c r="T64" s="101"/>
      <c r="U64" s="125"/>
    </row>
    <row r="65" spans="2:21" ht="20.5" customHeight="1">
      <c r="B65" s="347"/>
      <c r="C65" s="349" t="s">
        <v>8</v>
      </c>
      <c r="D65" s="109" t="s">
        <v>51</v>
      </c>
      <c r="E65" s="110">
        <v>5.1816485987711644E-2</v>
      </c>
      <c r="F65" s="111">
        <v>0.11534875661875223</v>
      </c>
      <c r="G65" s="112">
        <v>9.765943136421798E-2</v>
      </c>
      <c r="H65" s="113">
        <v>9.376696209402384E-2</v>
      </c>
      <c r="I65" s="110">
        <v>4.7361956077087056E-2</v>
      </c>
      <c r="J65" s="111">
        <v>0.1006276295825986</v>
      </c>
      <c r="K65" s="112">
        <v>2.0742198690933474E-2</v>
      </c>
      <c r="L65" s="113">
        <v>5.9529388332290399E-2</v>
      </c>
      <c r="M65" s="110">
        <v>5.940124870543969E-2</v>
      </c>
      <c r="N65" s="111">
        <v>7.0021661695635604E-2</v>
      </c>
      <c r="O65" s="112">
        <v>7.5127260010831545E-2</v>
      </c>
      <c r="P65" s="113">
        <v>7.0727167343079198E-2</v>
      </c>
      <c r="Q65" s="110">
        <v>9.7331221516037195E-2</v>
      </c>
      <c r="R65" s="111">
        <v>6.4424496335427101E-2</v>
      </c>
      <c r="S65" s="112">
        <v>6.3756933036447666E-2</v>
      </c>
      <c r="T65" s="113">
        <v>7.4660258839070723E-2</v>
      </c>
      <c r="U65" s="114">
        <v>7.8184650650139298E-2</v>
      </c>
    </row>
    <row r="66" spans="2:21" ht="20.5" customHeight="1">
      <c r="B66" s="347"/>
      <c r="C66" s="350"/>
      <c r="D66" s="115" t="s">
        <v>30</v>
      </c>
      <c r="E66" s="116">
        <v>1.6089572353506828E-2</v>
      </c>
      <c r="F66" s="117">
        <v>4.9441468021707353E-2</v>
      </c>
      <c r="G66" s="118">
        <v>4.8624393200514045E-2</v>
      </c>
      <c r="H66" s="119">
        <v>4.0824123974782557E-2</v>
      </c>
      <c r="I66" s="116">
        <v>4.3818151556624468E-2</v>
      </c>
      <c r="J66" s="117">
        <v>6.8796621280518583E-2</v>
      </c>
      <c r="K66" s="118">
        <v>2.0457684229055383E-2</v>
      </c>
      <c r="L66" s="119">
        <v>4.6088684990728108E-2</v>
      </c>
      <c r="M66" s="116">
        <v>5.940124870543969E-2</v>
      </c>
      <c r="N66" s="117">
        <v>5.1192288757894132E-2</v>
      </c>
      <c r="O66" s="118">
        <v>4.9427299020167376E-2</v>
      </c>
      <c r="P66" s="119">
        <v>5.1668039810855527E-2</v>
      </c>
      <c r="Q66" s="116">
        <v>6.7746144098385669E-2</v>
      </c>
      <c r="R66" s="117">
        <v>2.4508378603156755E-2</v>
      </c>
      <c r="S66" s="118">
        <v>2.3975936871276343E-2</v>
      </c>
      <c r="T66" s="119">
        <v>3.8082211246696862E-2</v>
      </c>
      <c r="U66" s="119">
        <v>4.2221156839371873E-2</v>
      </c>
    </row>
    <row r="67" spans="2:21" ht="20.5" customHeight="1" thickBot="1">
      <c r="B67" s="348"/>
      <c r="C67" s="351"/>
      <c r="D67" s="120" t="s">
        <v>31</v>
      </c>
      <c r="E67" s="121">
        <v>3.5727002266385539E-2</v>
      </c>
      <c r="F67" s="122">
        <v>6.5907740585974747E-2</v>
      </c>
      <c r="G67" s="123">
        <v>4.9035352003643173E-2</v>
      </c>
      <c r="H67" s="124">
        <v>5.2943154833914159E-2</v>
      </c>
      <c r="I67" s="121">
        <v>3.5440034070000686E-3</v>
      </c>
      <c r="J67" s="122">
        <v>3.1831207153487404E-2</v>
      </c>
      <c r="K67" s="123">
        <v>2.8451446187809033E-4</v>
      </c>
      <c r="L67" s="124">
        <v>1.3440839402415538E-2</v>
      </c>
      <c r="M67" s="121">
        <v>0</v>
      </c>
      <c r="N67" s="122">
        <v>1.8829382484628447E-2</v>
      </c>
      <c r="O67" s="123">
        <v>2.570003712872538E-2</v>
      </c>
      <c r="P67" s="124">
        <v>1.9059166735724251E-2</v>
      </c>
      <c r="Q67" s="121">
        <v>2.9585267306026636E-2</v>
      </c>
      <c r="R67" s="122">
        <v>3.9916258310973077E-2</v>
      </c>
      <c r="S67" s="123">
        <v>3.9781117195749643E-2</v>
      </c>
      <c r="T67" s="124">
        <v>3.6578196806663937E-2</v>
      </c>
      <c r="U67" s="124">
        <v>3.596368795841131E-2</v>
      </c>
    </row>
    <row r="68" spans="2:21" ht="6.75" customHeight="1" thickBot="1">
      <c r="B68" s="101"/>
      <c r="C68" s="101"/>
      <c r="D68" s="101"/>
      <c r="E68" s="101"/>
      <c r="F68" s="101"/>
      <c r="G68" s="101"/>
      <c r="H68" s="101"/>
      <c r="I68" s="101"/>
      <c r="J68" s="101"/>
      <c r="K68" s="101"/>
      <c r="L68" s="101"/>
      <c r="M68" s="101"/>
      <c r="N68" s="101"/>
      <c r="O68" s="101"/>
      <c r="P68" s="101"/>
      <c r="Q68" s="101"/>
      <c r="R68" s="101"/>
      <c r="S68" s="101"/>
      <c r="T68" s="101"/>
      <c r="U68" s="101"/>
    </row>
    <row r="69" spans="2:21" ht="20.5" customHeight="1">
      <c r="B69" s="352" t="s">
        <v>9</v>
      </c>
      <c r="C69" s="349" t="s">
        <v>8</v>
      </c>
      <c r="D69" s="109" t="s">
        <v>51</v>
      </c>
      <c r="E69" s="110">
        <v>3.4645613597619647E-2</v>
      </c>
      <c r="F69" s="111">
        <v>7.9164359920233934E-2</v>
      </c>
      <c r="G69" s="112">
        <v>6.4620038044198996E-2</v>
      </c>
      <c r="H69" s="113">
        <v>6.3699476187665652E-2</v>
      </c>
      <c r="I69" s="110">
        <v>2.9170781457474829E-2</v>
      </c>
      <c r="J69" s="111">
        <v>2.922883099011523E-2</v>
      </c>
      <c r="K69" s="112">
        <v>3.2220865982673701E-2</v>
      </c>
      <c r="L69" s="113">
        <v>3.0179986861784698E-2</v>
      </c>
      <c r="M69" s="110">
        <v>1.4393758948077374E-5</v>
      </c>
      <c r="N69" s="111">
        <v>2.7246533572026912E-2</v>
      </c>
      <c r="O69" s="112">
        <v>1.4405680892986264E-2</v>
      </c>
      <c r="P69" s="113">
        <v>1.2381909780536682E-2</v>
      </c>
      <c r="Q69" s="110">
        <v>2.858136832467131E-2</v>
      </c>
      <c r="R69" s="111">
        <v>2.561229824700521E-2</v>
      </c>
      <c r="S69" s="112">
        <v>8.0854271677074652E-3</v>
      </c>
      <c r="T69" s="113">
        <v>2.514234233433273E-2</v>
      </c>
      <c r="U69" s="114">
        <v>2.8553731375028403E-2</v>
      </c>
    </row>
    <row r="70" spans="2:21" ht="20.5" customHeight="1">
      <c r="B70" s="353"/>
      <c r="C70" s="350"/>
      <c r="D70" s="115" t="s">
        <v>30</v>
      </c>
      <c r="E70" s="116">
        <v>3.0345407158938638E-3</v>
      </c>
      <c r="F70" s="117">
        <v>3.825321155595237E-2</v>
      </c>
      <c r="G70" s="118">
        <v>4.8343614545903066E-2</v>
      </c>
      <c r="H70" s="119">
        <v>3.7462322751756552E-2</v>
      </c>
      <c r="I70" s="116">
        <v>2.8482294445252396E-2</v>
      </c>
      <c r="J70" s="117">
        <v>2.5889423249797039E-2</v>
      </c>
      <c r="K70" s="118">
        <v>3.2220865982673701E-2</v>
      </c>
      <c r="L70" s="119">
        <v>2.8802558965861577E-2</v>
      </c>
      <c r="M70" s="116">
        <v>1.4393758948077374E-5</v>
      </c>
      <c r="N70" s="117">
        <v>2.4748045223003782E-2</v>
      </c>
      <c r="O70" s="118">
        <v>1.4398681737424923E-2</v>
      </c>
      <c r="P70" s="119">
        <v>1.1556490703845656E-2</v>
      </c>
      <c r="Q70" s="116">
        <v>2.1572618006091792E-2</v>
      </c>
      <c r="R70" s="117">
        <v>8.0148809003804979E-3</v>
      </c>
      <c r="S70" s="118">
        <v>7.4631146567344234E-4</v>
      </c>
      <c r="T70" s="119">
        <v>1.5172859345399343E-2</v>
      </c>
      <c r="U70" s="119">
        <v>2.3083034991669794E-2</v>
      </c>
    </row>
    <row r="71" spans="2:21" ht="20.5" customHeight="1" thickBot="1">
      <c r="B71" s="354"/>
      <c r="C71" s="351"/>
      <c r="D71" s="120" t="s">
        <v>31</v>
      </c>
      <c r="E71" s="121">
        <v>3.1611072881725794E-2</v>
      </c>
      <c r="F71" s="122">
        <v>4.0911324900998344E-2</v>
      </c>
      <c r="G71" s="123">
        <v>1.6276620638928794E-2</v>
      </c>
      <c r="H71" s="124">
        <v>2.6237310125210401E-2</v>
      </c>
      <c r="I71" s="121">
        <v>6.8848701222242446E-4</v>
      </c>
      <c r="J71" s="122">
        <v>3.3395506189813164E-3</v>
      </c>
      <c r="K71" s="123">
        <v>0</v>
      </c>
      <c r="L71" s="124">
        <v>1.3774770634368081E-3</v>
      </c>
      <c r="M71" s="121">
        <v>0</v>
      </c>
      <c r="N71" s="122">
        <v>2.498488349023126E-3</v>
      </c>
      <c r="O71" s="123">
        <v>6.9991555613398151E-6</v>
      </c>
      <c r="P71" s="124">
        <v>8.2541907669102742E-4</v>
      </c>
      <c r="Q71" s="121">
        <v>7.0087503185795328E-3</v>
      </c>
      <c r="R71" s="122">
        <v>1.7598223753798516E-2</v>
      </c>
      <c r="S71" s="123">
        <v>7.3391157020340232E-3</v>
      </c>
      <c r="T71" s="124">
        <v>9.9697052541268903E-3</v>
      </c>
      <c r="U71" s="124">
        <v>5.470761338171027E-3</v>
      </c>
    </row>
    <row r="74" spans="2:21" ht="19" thickBot="1">
      <c r="B74" s="101"/>
      <c r="C74" s="101"/>
      <c r="D74" s="101"/>
      <c r="E74" s="126">
        <v>2022</v>
      </c>
      <c r="F74" s="101"/>
      <c r="G74" s="101"/>
      <c r="H74" s="101"/>
      <c r="I74" s="101"/>
      <c r="J74" s="101"/>
      <c r="K74" s="101"/>
      <c r="L74" s="101"/>
      <c r="M74" s="101"/>
      <c r="N74" s="101"/>
      <c r="O74" s="101"/>
      <c r="P74" s="101"/>
      <c r="Q74" s="101"/>
      <c r="R74" s="101"/>
      <c r="S74" s="101"/>
      <c r="T74" s="101"/>
      <c r="U74" s="101"/>
    </row>
    <row r="75" spans="2:21" ht="20.5" customHeight="1" thickBot="1">
      <c r="B75" s="103"/>
      <c r="C75" s="101"/>
      <c r="D75" s="101"/>
      <c r="E75" s="104" t="s">
        <v>13</v>
      </c>
      <c r="F75" s="105" t="s">
        <v>14</v>
      </c>
      <c r="G75" s="106" t="s">
        <v>15</v>
      </c>
      <c r="H75" s="107" t="s">
        <v>16</v>
      </c>
      <c r="I75" s="104" t="s">
        <v>17</v>
      </c>
      <c r="J75" s="105" t="s">
        <v>18</v>
      </c>
      <c r="K75" s="106" t="s">
        <v>19</v>
      </c>
      <c r="L75" s="107" t="s">
        <v>20</v>
      </c>
      <c r="M75" s="104" t="s">
        <v>21</v>
      </c>
      <c r="N75" s="105" t="s">
        <v>22</v>
      </c>
      <c r="O75" s="106" t="s">
        <v>23</v>
      </c>
      <c r="P75" s="107" t="s">
        <v>24</v>
      </c>
      <c r="Q75" s="104" t="s">
        <v>25</v>
      </c>
      <c r="R75" s="105" t="s">
        <v>26</v>
      </c>
      <c r="S75" s="106" t="s">
        <v>27</v>
      </c>
      <c r="T75" s="107" t="s">
        <v>28</v>
      </c>
      <c r="U75" s="108">
        <v>2022</v>
      </c>
    </row>
    <row r="76" spans="2:21" ht="20.5" customHeight="1">
      <c r="B76" s="346" t="s">
        <v>0</v>
      </c>
      <c r="C76" s="349" t="s">
        <v>12</v>
      </c>
      <c r="D76" s="109" t="s">
        <v>51</v>
      </c>
      <c r="E76" s="110">
        <v>8.9467274810806144E-2</v>
      </c>
      <c r="F76" s="111">
        <v>8.0990166369149186E-2</v>
      </c>
      <c r="G76" s="112">
        <v>7.1426242660634798E-2</v>
      </c>
      <c r="H76" s="113">
        <v>8.0914906417875951E-2</v>
      </c>
      <c r="I76" s="110">
        <v>5.6974939394010868E-2</v>
      </c>
      <c r="J76" s="111">
        <v>9.4267769850177666E-2</v>
      </c>
      <c r="K76" s="112">
        <v>0.10749234000359295</v>
      </c>
      <c r="L76" s="113">
        <v>8.5897759407233182E-2</v>
      </c>
      <c r="M76" s="110">
        <v>4.9663149126381041E-2</v>
      </c>
      <c r="N76" s="111">
        <v>4.6480128189120826E-2</v>
      </c>
      <c r="O76" s="112">
        <v>7.2268782388976049E-2</v>
      </c>
      <c r="P76" s="113">
        <v>5.7532131047358062E-2</v>
      </c>
      <c r="Q76" s="110">
        <v>0.12209949142534599</v>
      </c>
      <c r="R76" s="111">
        <v>9.6662434061812338E-2</v>
      </c>
      <c r="S76" s="112">
        <v>7.930414211971383E-2</v>
      </c>
      <c r="T76" s="113">
        <v>0.10101831010201641</v>
      </c>
      <c r="U76" s="114">
        <v>8.5175113319916423E-2</v>
      </c>
    </row>
    <row r="77" spans="2:21" ht="20.5" customHeight="1">
      <c r="B77" s="347"/>
      <c r="C77" s="350"/>
      <c r="D77" s="115" t="s">
        <v>30</v>
      </c>
      <c r="E77" s="116">
        <v>1.6169361139726175E-2</v>
      </c>
      <c r="F77" s="117">
        <v>4.0571255481915119E-2</v>
      </c>
      <c r="G77" s="118">
        <v>4.4026386658059878E-2</v>
      </c>
      <c r="H77" s="119">
        <v>3.4303635099612005E-2</v>
      </c>
      <c r="I77" s="116">
        <v>3.3616728523232664E-2</v>
      </c>
      <c r="J77" s="117">
        <v>7.7428392146271813E-2</v>
      </c>
      <c r="K77" s="118">
        <v>0.1016172916537339</v>
      </c>
      <c r="L77" s="119">
        <v>7.0256846478194551E-2</v>
      </c>
      <c r="M77" s="116">
        <v>4.6099022033189767E-2</v>
      </c>
      <c r="N77" s="117">
        <v>4.46824276916521E-2</v>
      </c>
      <c r="O77" s="118">
        <v>5.5762420784170444E-2</v>
      </c>
      <c r="P77" s="119">
        <v>4.9446060091775074E-2</v>
      </c>
      <c r="Q77" s="116">
        <v>6.4199792767701255E-2</v>
      </c>
      <c r="R77" s="117">
        <v>6.3651129279559612E-2</v>
      </c>
      <c r="S77" s="118">
        <v>2.1392997202123846E-2</v>
      </c>
      <c r="T77" s="119">
        <v>5.2275837708273036E-2</v>
      </c>
      <c r="U77" s="119">
        <v>5.0199672308790078E-2</v>
      </c>
    </row>
    <row r="78" spans="2:21" ht="20.5" customHeight="1" thickBot="1">
      <c r="B78" s="347"/>
      <c r="C78" s="351"/>
      <c r="D78" s="120" t="s">
        <v>31</v>
      </c>
      <c r="E78" s="121">
        <v>7.3298014958325108E-2</v>
      </c>
      <c r="F78" s="122">
        <v>4.0419130337592674E-2</v>
      </c>
      <c r="G78" s="123">
        <v>2.7400142054177033E-2</v>
      </c>
      <c r="H78" s="124">
        <v>4.6611473850163045E-2</v>
      </c>
      <c r="I78" s="121">
        <v>2.3358416896613297E-2</v>
      </c>
      <c r="J78" s="122">
        <v>1.6839539518244722E-2</v>
      </c>
      <c r="K78" s="123">
        <v>5.8751966153155174E-3</v>
      </c>
      <c r="L78" s="124">
        <v>1.5641085321138691E-2</v>
      </c>
      <c r="M78" s="121">
        <v>3.5641718332288038E-3</v>
      </c>
      <c r="N78" s="122">
        <v>1.7977251364763589E-3</v>
      </c>
      <c r="O78" s="123">
        <v>1.6506520173052819E-2</v>
      </c>
      <c r="P78" s="124">
        <v>8.0861540972616899E-3</v>
      </c>
      <c r="Q78" s="121">
        <v>5.7899932344686621E-2</v>
      </c>
      <c r="R78" s="122">
        <v>3.3011695590632342E-2</v>
      </c>
      <c r="S78" s="123">
        <v>5.7911323497491209E-2</v>
      </c>
      <c r="T78" s="124">
        <v>4.8742748820190904E-2</v>
      </c>
      <c r="U78" s="124">
        <v>3.4975643778793093E-2</v>
      </c>
    </row>
    <row r="79" spans="2:21" ht="6.75" customHeight="1" thickBot="1">
      <c r="B79" s="347"/>
      <c r="C79" s="101"/>
      <c r="D79" s="101"/>
      <c r="E79" s="101"/>
      <c r="F79" s="101"/>
      <c r="G79" s="101"/>
      <c r="H79" s="101"/>
      <c r="I79" s="101"/>
      <c r="J79" s="101"/>
      <c r="K79" s="101"/>
      <c r="L79" s="101"/>
      <c r="M79" s="101"/>
      <c r="N79" s="101"/>
      <c r="O79" s="101"/>
      <c r="P79" s="101"/>
      <c r="Q79" s="101"/>
      <c r="R79" s="101"/>
      <c r="S79" s="101"/>
      <c r="T79" s="101"/>
      <c r="U79" s="125"/>
    </row>
    <row r="80" spans="2:21" ht="20.5" customHeight="1">
      <c r="B80" s="347"/>
      <c r="C80" s="349" t="s">
        <v>1</v>
      </c>
      <c r="D80" s="109" t="s">
        <v>51</v>
      </c>
      <c r="E80" s="110">
        <v>9.0503427903726438E-2</v>
      </c>
      <c r="F80" s="111">
        <v>8.1204548865310935E-2</v>
      </c>
      <c r="G80" s="112">
        <v>7.4394471361897183E-2</v>
      </c>
      <c r="H80" s="113">
        <v>8.207380341428791E-2</v>
      </c>
      <c r="I80" s="110">
        <v>5.5015949324070272E-2</v>
      </c>
      <c r="J80" s="111">
        <v>0.10156973499898808</v>
      </c>
      <c r="K80" s="112">
        <v>0.10115784041778357</v>
      </c>
      <c r="L80" s="113">
        <v>8.5825912196934875E-2</v>
      </c>
      <c r="M80" s="110">
        <v>3.1593188009659032E-2</v>
      </c>
      <c r="N80" s="111">
        <v>3.5372022549595733E-2</v>
      </c>
      <c r="O80" s="112">
        <v>7.0291100297602493E-2</v>
      </c>
      <c r="P80" s="113">
        <v>4.8077557187260214E-2</v>
      </c>
      <c r="Q80" s="110">
        <v>0.11807537434466457</v>
      </c>
      <c r="R80" s="111">
        <v>9.2796424172423495E-2</v>
      </c>
      <c r="S80" s="112">
        <v>7.4541294142239603E-2</v>
      </c>
      <c r="T80" s="113">
        <v>9.6732432715832622E-2</v>
      </c>
      <c r="U80" s="114">
        <v>8.282537987040467E-2</v>
      </c>
    </row>
    <row r="81" spans="2:21" ht="20.5" customHeight="1">
      <c r="B81" s="347"/>
      <c r="C81" s="350"/>
      <c r="D81" s="115" t="s">
        <v>30</v>
      </c>
      <c r="E81" s="116">
        <v>1.730535861366319E-2</v>
      </c>
      <c r="F81" s="117">
        <v>4.3539966682908937E-2</v>
      </c>
      <c r="G81" s="118">
        <v>4.8124003148495791E-2</v>
      </c>
      <c r="H81" s="119">
        <v>3.7134514288086749E-2</v>
      </c>
      <c r="I81" s="116">
        <v>3.0926131583164394E-2</v>
      </c>
      <c r="J81" s="117">
        <v>8.5777366864190199E-2</v>
      </c>
      <c r="K81" s="118">
        <v>9.6033831011792831E-2</v>
      </c>
      <c r="L81" s="119">
        <v>7.0513957374014488E-2</v>
      </c>
      <c r="M81" s="116">
        <v>2.7177730292845627E-2</v>
      </c>
      <c r="N81" s="117">
        <v>3.3263885468164563E-2</v>
      </c>
      <c r="O81" s="118">
        <v>5.266262123867118E-2</v>
      </c>
      <c r="P81" s="119">
        <v>3.9109747308869645E-2</v>
      </c>
      <c r="Q81" s="116">
        <v>6.0710135648351531E-2</v>
      </c>
      <c r="R81" s="117">
        <v>5.8788955746038631E-2</v>
      </c>
      <c r="S81" s="118">
        <v>1.6813685533540179E-2</v>
      </c>
      <c r="T81" s="119">
        <v>4.7862099250966197E-2</v>
      </c>
      <c r="U81" s="119">
        <v>4.8234423288859372E-2</v>
      </c>
    </row>
    <row r="82" spans="2:21" ht="20.5" customHeight="1" thickBot="1">
      <c r="B82" s="347"/>
      <c r="C82" s="351"/>
      <c r="D82" s="120" t="s">
        <v>31</v>
      </c>
      <c r="E82" s="121">
        <v>7.3198187873555573E-2</v>
      </c>
      <c r="F82" s="122">
        <v>3.7664764634614212E-2</v>
      </c>
      <c r="G82" s="123">
        <v>2.6270758181120922E-2</v>
      </c>
      <c r="H82" s="124">
        <v>4.4939482021440984E-2</v>
      </c>
      <c r="I82" s="121">
        <v>2.4090065215750488E-2</v>
      </c>
      <c r="J82" s="122">
        <v>1.5792528926325711E-2</v>
      </c>
      <c r="K82" s="123">
        <v>5.1241011142527946E-3</v>
      </c>
      <c r="L82" s="124">
        <v>1.5312123558526791E-2</v>
      </c>
      <c r="M82" s="121">
        <v>4.4154940253774326E-3</v>
      </c>
      <c r="N82" s="122">
        <v>2.108168169138286E-3</v>
      </c>
      <c r="O82" s="123">
        <v>1.7628654829797311E-2</v>
      </c>
      <c r="P82" s="124">
        <v>8.9678999594539673E-3</v>
      </c>
      <c r="Q82" s="121">
        <v>5.7365500990216922E-2</v>
      </c>
      <c r="R82" s="122">
        <v>3.40077949585176E-2</v>
      </c>
      <c r="S82" s="123">
        <v>5.7727750969194018E-2</v>
      </c>
      <c r="T82" s="124">
        <v>4.8870586225241985E-2</v>
      </c>
      <c r="U82" s="124">
        <v>3.4591149132863097E-2</v>
      </c>
    </row>
    <row r="83" spans="2:21" ht="6.75" customHeight="1" thickBot="1">
      <c r="B83" s="347"/>
      <c r="C83" s="101"/>
      <c r="D83" s="101"/>
      <c r="E83" s="101"/>
      <c r="F83" s="101"/>
      <c r="G83" s="101"/>
      <c r="H83" s="101"/>
      <c r="I83" s="101"/>
      <c r="J83" s="101"/>
      <c r="K83" s="101"/>
      <c r="L83" s="101"/>
      <c r="M83" s="101"/>
      <c r="N83" s="101"/>
      <c r="O83" s="101"/>
      <c r="P83" s="101"/>
      <c r="Q83" s="101"/>
      <c r="R83" s="101"/>
      <c r="S83" s="101"/>
      <c r="T83" s="101"/>
      <c r="U83" s="125"/>
    </row>
    <row r="84" spans="2:21" ht="20.5" customHeight="1">
      <c r="B84" s="347"/>
      <c r="C84" s="349" t="s">
        <v>8</v>
      </c>
      <c r="D84" s="109" t="s">
        <v>51</v>
      </c>
      <c r="E84" s="110">
        <v>8.590178787074966E-2</v>
      </c>
      <c r="F84" s="111">
        <v>8.018694525622197E-2</v>
      </c>
      <c r="G84" s="112">
        <v>6.0458498691663282E-2</v>
      </c>
      <c r="H84" s="113">
        <v>7.6697938619763317E-2</v>
      </c>
      <c r="I84" s="110">
        <v>6.4603586430546908E-2</v>
      </c>
      <c r="J84" s="111">
        <v>6.674275842994222E-2</v>
      </c>
      <c r="K84" s="112">
        <v>0.13086906579174082</v>
      </c>
      <c r="L84" s="113">
        <v>8.6169725499684185E-2</v>
      </c>
      <c r="M84" s="110">
        <v>0.11388057144832195</v>
      </c>
      <c r="N84" s="111">
        <v>8.89216626623065E-2</v>
      </c>
      <c r="O84" s="112">
        <v>8.0584986704999265E-2</v>
      </c>
      <c r="P84" s="113">
        <v>9.4146980317817458E-2</v>
      </c>
      <c r="Q84" s="110">
        <v>0.13814038990549482</v>
      </c>
      <c r="R84" s="111">
        <v>0.11265002792910465</v>
      </c>
      <c r="S84" s="112">
        <v>0.10008431212407484</v>
      </c>
      <c r="T84" s="113">
        <v>0.11876207545735509</v>
      </c>
      <c r="U84" s="114">
        <v>9.4242927339160121E-2</v>
      </c>
    </row>
    <row r="85" spans="2:21" ht="20.5" customHeight="1">
      <c r="B85" s="347"/>
      <c r="C85" s="350"/>
      <c r="D85" s="115" t="s">
        <v>30</v>
      </c>
      <c r="E85" s="116">
        <v>1.2260301576093301E-2</v>
      </c>
      <c r="F85" s="117">
        <v>2.9448465340275905E-2</v>
      </c>
      <c r="G85" s="118">
        <v>2.8885501950966567E-2</v>
      </c>
      <c r="H85" s="119">
        <v>2.4002696866870881E-2</v>
      </c>
      <c r="I85" s="116">
        <v>4.4094379578386717E-2</v>
      </c>
      <c r="J85" s="117">
        <v>4.5956641764749034E-2</v>
      </c>
      <c r="K85" s="118">
        <v>0.1222223965412579</v>
      </c>
      <c r="L85" s="119">
        <v>6.9283594414948219E-2</v>
      </c>
      <c r="M85" s="116">
        <v>0.11334192171169873</v>
      </c>
      <c r="N85" s="117">
        <v>8.8310069446091474E-2</v>
      </c>
      <c r="O85" s="118">
        <v>6.8797158000782815E-2</v>
      </c>
      <c r="P85" s="119">
        <v>8.947563098080602E-2</v>
      </c>
      <c r="Q85" s="116">
        <v>7.8110231867683413E-2</v>
      </c>
      <c r="R85" s="117">
        <v>8.3758283164391018E-2</v>
      </c>
      <c r="S85" s="118">
        <v>4.1372403520818501E-2</v>
      </c>
      <c r="T85" s="119">
        <v>7.0548954848476508E-2</v>
      </c>
      <c r="U85" s="119">
        <v>5.7783729393193865E-2</v>
      </c>
    </row>
    <row r="86" spans="2:21" ht="20.5" customHeight="1" thickBot="1">
      <c r="B86" s="348"/>
      <c r="C86" s="351"/>
      <c r="D86" s="120" t="s">
        <v>31</v>
      </c>
      <c r="E86" s="121">
        <v>7.3641528064109368E-2</v>
      </c>
      <c r="F86" s="122">
        <v>5.0738837986261359E-2</v>
      </c>
      <c r="G86" s="123">
        <v>3.1573268322062316E-2</v>
      </c>
      <c r="H86" s="124">
        <v>5.2695479350446051E-2</v>
      </c>
      <c r="I86" s="121">
        <v>2.0509251468361685E-2</v>
      </c>
      <c r="J86" s="122">
        <v>2.0786282335054619E-2</v>
      </c>
      <c r="K86" s="123">
        <v>8.6470262336147876E-3</v>
      </c>
      <c r="L86" s="124">
        <v>1.6886317317905873E-2</v>
      </c>
      <c r="M86" s="121">
        <v>5.387244406149926E-4</v>
      </c>
      <c r="N86" s="122">
        <v>6.1159321621494993E-4</v>
      </c>
      <c r="O86" s="123">
        <v>1.1787914935003634E-2</v>
      </c>
      <c r="P86" s="124">
        <v>4.6714056044448561E-3</v>
      </c>
      <c r="Q86" s="121">
        <v>6.0030277692442818E-2</v>
      </c>
      <c r="R86" s="122">
        <v>2.8892401382689403E-2</v>
      </c>
      <c r="S86" s="123">
        <v>5.8712245207396062E-2</v>
      </c>
      <c r="T86" s="124">
        <v>4.8213495014149989E-2</v>
      </c>
      <c r="U86" s="124">
        <v>3.6459440139360665E-2</v>
      </c>
    </row>
    <row r="87" spans="2:21" ht="6.75" customHeight="1" thickBot="1">
      <c r="B87" s="101"/>
      <c r="C87" s="101"/>
      <c r="D87" s="101"/>
      <c r="E87" s="101"/>
      <c r="F87" s="101"/>
      <c r="G87" s="101"/>
      <c r="H87" s="101"/>
      <c r="I87" s="101"/>
      <c r="J87" s="101"/>
      <c r="K87" s="101"/>
      <c r="L87" s="101"/>
      <c r="M87" s="101"/>
      <c r="N87" s="101"/>
      <c r="O87" s="101"/>
      <c r="P87" s="101"/>
      <c r="Q87" s="101"/>
      <c r="R87" s="101"/>
      <c r="S87" s="101"/>
      <c r="T87" s="101"/>
      <c r="U87" s="101"/>
    </row>
    <row r="88" spans="2:21" ht="20.5" customHeight="1">
      <c r="B88" s="352" t="s">
        <v>9</v>
      </c>
      <c r="C88" s="349" t="s">
        <v>8</v>
      </c>
      <c r="D88" s="109" t="s">
        <v>51</v>
      </c>
      <c r="E88" s="110">
        <v>3.4718670529648707E-2</v>
      </c>
      <c r="F88" s="111">
        <v>2.8074902668385762E-2</v>
      </c>
      <c r="G88" s="112">
        <v>4.47513990500139E-2</v>
      </c>
      <c r="H88" s="113">
        <v>3.9923543055777687E-2</v>
      </c>
      <c r="I88" s="110">
        <v>6.448197892120458E-2</v>
      </c>
      <c r="J88" s="111">
        <v>3.4217555421060954E-2</v>
      </c>
      <c r="K88" s="112">
        <v>6.2992698782163042E-2</v>
      </c>
      <c r="L88" s="113">
        <v>5.3693580020472816E-2</v>
      </c>
      <c r="M88" s="110">
        <v>4.0994493138764604E-2</v>
      </c>
      <c r="N88" s="111">
        <v>4.1665060738122393E-2</v>
      </c>
      <c r="O88" s="112">
        <v>2.4912942839378265E-2</v>
      </c>
      <c r="P88" s="113">
        <v>3.7275134231059472E-2</v>
      </c>
      <c r="Q88" s="110">
        <v>8.1072777156507694E-2</v>
      </c>
      <c r="R88" s="111">
        <v>1.8569652978621107E-2</v>
      </c>
      <c r="S88" s="112">
        <v>7.5173811201083351E-2</v>
      </c>
      <c r="T88" s="113">
        <v>6.1418465175621335E-2</v>
      </c>
      <c r="U88" s="114">
        <v>4.6466570983498358E-2</v>
      </c>
    </row>
    <row r="89" spans="2:21" ht="20.5" customHeight="1">
      <c r="B89" s="353"/>
      <c r="C89" s="350"/>
      <c r="D89" s="115" t="s">
        <v>30</v>
      </c>
      <c r="E89" s="116">
        <v>6.3498360121556187E-3</v>
      </c>
      <c r="F89" s="117">
        <v>1.7816049276751532E-2</v>
      </c>
      <c r="G89" s="118">
        <v>2.5436546539353247E-2</v>
      </c>
      <c r="H89" s="119">
        <v>2.1508289284705412E-2</v>
      </c>
      <c r="I89" s="116">
        <v>6.3370964073933125E-2</v>
      </c>
      <c r="J89" s="117">
        <v>3.1054445087243313E-2</v>
      </c>
      <c r="K89" s="118">
        <v>6.0120808188489146E-2</v>
      </c>
      <c r="L89" s="119">
        <v>5.1293264979123648E-2</v>
      </c>
      <c r="M89" s="116">
        <v>4.0994493138764604E-2</v>
      </c>
      <c r="N89" s="117">
        <v>4.165841551656034E-2</v>
      </c>
      <c r="O89" s="118">
        <v>2.4896735612601039E-2</v>
      </c>
      <c r="P89" s="119">
        <v>3.7268522580532856E-2</v>
      </c>
      <c r="Q89" s="116">
        <v>6.0310641645711253E-2</v>
      </c>
      <c r="R89" s="117">
        <v>1.5312904142130948E-2</v>
      </c>
      <c r="S89" s="118">
        <v>5.9996083595325884E-2</v>
      </c>
      <c r="T89" s="119">
        <v>4.6838467758935222E-2</v>
      </c>
      <c r="U89" s="119">
        <v>4.0943163967469179E-2</v>
      </c>
    </row>
    <row r="90" spans="2:21" ht="20.5" customHeight="1" thickBot="1">
      <c r="B90" s="354"/>
      <c r="C90" s="351"/>
      <c r="D90" s="120" t="s">
        <v>31</v>
      </c>
      <c r="E90" s="121">
        <v>2.8368834517493103E-2</v>
      </c>
      <c r="F90" s="122">
        <v>1.025904627073084E-2</v>
      </c>
      <c r="G90" s="123">
        <v>1.9314852510660632E-2</v>
      </c>
      <c r="H90" s="124">
        <v>1.8415295830298717E-2</v>
      </c>
      <c r="I90" s="121">
        <v>1.1109574334506346E-3</v>
      </c>
      <c r="J90" s="122">
        <v>3.1636028766911812E-3</v>
      </c>
      <c r="K90" s="123">
        <v>2.8717798701811239E-3</v>
      </c>
      <c r="L90" s="124">
        <v>2.400426663142391E-3</v>
      </c>
      <c r="M90" s="121">
        <v>0</v>
      </c>
      <c r="N90" s="122">
        <v>6.6452215620534016E-6</v>
      </c>
      <c r="O90" s="123">
        <v>1.6207226777227255E-5</v>
      </c>
      <c r="P90" s="124">
        <v>6.6116505266158557E-6</v>
      </c>
      <c r="Q90" s="121">
        <v>2.0762000517295133E-2</v>
      </c>
      <c r="R90" s="122">
        <v>3.2567488364901552E-3</v>
      </c>
      <c r="S90" s="123">
        <v>1.5178142479133953E-2</v>
      </c>
      <c r="T90" s="124">
        <v>1.4579997416686169E-2</v>
      </c>
      <c r="U90" s="124">
        <v>5.5234571536788802E-3</v>
      </c>
    </row>
    <row r="93" spans="2:21" ht="19" thickBot="1">
      <c r="B93" s="101"/>
      <c r="C93" s="101"/>
      <c r="D93" s="101"/>
      <c r="E93" s="126">
        <v>2023</v>
      </c>
      <c r="F93" s="101"/>
      <c r="G93" s="101"/>
      <c r="H93" s="101"/>
      <c r="I93" s="101"/>
      <c r="J93" s="101"/>
      <c r="K93" s="101"/>
      <c r="L93" s="101"/>
      <c r="M93" s="101"/>
      <c r="N93" s="101"/>
      <c r="O93" s="101"/>
      <c r="P93" s="101"/>
      <c r="Q93" s="101"/>
      <c r="R93" s="101"/>
      <c r="S93" s="101"/>
      <c r="T93" s="101"/>
      <c r="U93" s="101"/>
    </row>
    <row r="94" spans="2:21" ht="20.5" customHeight="1" thickBot="1">
      <c r="B94" s="103"/>
      <c r="C94" s="101"/>
      <c r="D94" s="101"/>
      <c r="E94" s="104" t="s">
        <v>13</v>
      </c>
      <c r="F94" s="105" t="s">
        <v>14</v>
      </c>
      <c r="G94" s="106" t="s">
        <v>15</v>
      </c>
      <c r="H94" s="107" t="s">
        <v>16</v>
      </c>
      <c r="I94" s="104" t="s">
        <v>17</v>
      </c>
      <c r="J94" s="105" t="s">
        <v>18</v>
      </c>
      <c r="K94" s="106" t="s">
        <v>19</v>
      </c>
      <c r="L94" s="107" t="s">
        <v>20</v>
      </c>
      <c r="M94" s="104" t="s">
        <v>21</v>
      </c>
      <c r="N94" s="105" t="s">
        <v>22</v>
      </c>
      <c r="O94" s="106" t="s">
        <v>23</v>
      </c>
      <c r="P94" s="107" t="s">
        <v>24</v>
      </c>
      <c r="Q94" s="104" t="s">
        <v>25</v>
      </c>
      <c r="R94" s="105" t="s">
        <v>26</v>
      </c>
      <c r="S94" s="106" t="s">
        <v>27</v>
      </c>
      <c r="T94" s="107" t="s">
        <v>28</v>
      </c>
      <c r="U94" s="108">
        <v>2023</v>
      </c>
    </row>
    <row r="95" spans="2:21" ht="20.5" customHeight="1">
      <c r="B95" s="346" t="s">
        <v>0</v>
      </c>
      <c r="C95" s="349" t="s">
        <v>12</v>
      </c>
      <c r="D95" s="109" t="s">
        <v>51</v>
      </c>
      <c r="E95" s="110">
        <v>0.10802919512285815</v>
      </c>
      <c r="F95" s="111">
        <v>5.5742943263355223E-2</v>
      </c>
      <c r="G95" s="112">
        <v>6.8890775844249713E-2</v>
      </c>
      <c r="H95" s="113">
        <v>7.9150356837930258E-2</v>
      </c>
      <c r="I95" s="110">
        <v>7.2919833129118719E-2</v>
      </c>
      <c r="J95" s="111">
        <v>3.3049486319440179E-2</v>
      </c>
      <c r="K95" s="112">
        <v>3.6109563881594732E-2</v>
      </c>
      <c r="L95" s="113">
        <v>5.2612993866432006E-2</v>
      </c>
      <c r="M95" s="110">
        <v>0.14377734056169483</v>
      </c>
      <c r="N95" s="111" t="s">
        <v>388</v>
      </c>
      <c r="O95" s="112" t="s">
        <v>388</v>
      </c>
      <c r="P95" s="113">
        <v>0.14377734056169483</v>
      </c>
      <c r="Q95" s="110" t="s">
        <v>388</v>
      </c>
      <c r="R95" s="111" t="s">
        <v>388</v>
      </c>
      <c r="S95" s="112" t="s">
        <v>388</v>
      </c>
      <c r="T95" s="113" t="s">
        <v>388</v>
      </c>
      <c r="U95" s="114">
        <v>8.009250794033497E-2</v>
      </c>
    </row>
    <row r="96" spans="2:21" ht="20.5" customHeight="1">
      <c r="B96" s="347"/>
      <c r="C96" s="350"/>
      <c r="D96" s="115" t="s">
        <v>30</v>
      </c>
      <c r="E96" s="116">
        <v>4.3216860638960693E-2</v>
      </c>
      <c r="F96" s="117">
        <v>3.5557142927251317E-2</v>
      </c>
      <c r="G96" s="118">
        <v>3.7875185848759665E-2</v>
      </c>
      <c r="H96" s="119">
        <v>3.9107958214954185E-2</v>
      </c>
      <c r="I96" s="116">
        <v>4.1634276938054715E-2</v>
      </c>
      <c r="J96" s="117">
        <v>2.9101476021342491E-2</v>
      </c>
      <c r="K96" s="118">
        <v>3.089416533453071E-2</v>
      </c>
      <c r="L96" s="119">
        <v>3.546547266269378E-2</v>
      </c>
      <c r="M96" s="116">
        <v>9.4494225329363676E-2</v>
      </c>
      <c r="N96" s="117" t="s">
        <v>388</v>
      </c>
      <c r="O96" s="118" t="s">
        <v>388</v>
      </c>
      <c r="P96" s="119">
        <v>9.4494225329363676E-2</v>
      </c>
      <c r="Q96" s="116" t="s">
        <v>388</v>
      </c>
      <c r="R96" s="117" t="s">
        <v>388</v>
      </c>
      <c r="S96" s="118" t="s">
        <v>388</v>
      </c>
      <c r="T96" s="119" t="s">
        <v>388</v>
      </c>
      <c r="U96" s="119">
        <v>4.5846169048542405E-2</v>
      </c>
    </row>
    <row r="97" spans="2:21" ht="20.5" customHeight="1" thickBot="1">
      <c r="B97" s="347"/>
      <c r="C97" s="351"/>
      <c r="D97" s="120" t="s">
        <v>31</v>
      </c>
      <c r="E97" s="121">
        <v>6.4812694950547325E-2</v>
      </c>
      <c r="F97" s="122">
        <v>2.0186002725535043E-2</v>
      </c>
      <c r="G97" s="123">
        <v>3.1015727999926124E-2</v>
      </c>
      <c r="H97" s="124">
        <v>4.0042639438431553E-2</v>
      </c>
      <c r="I97" s="121">
        <v>3.1285838264065613E-2</v>
      </c>
      <c r="J97" s="122">
        <v>3.9480361658259583E-3</v>
      </c>
      <c r="K97" s="123">
        <v>5.215386474169091E-3</v>
      </c>
      <c r="L97" s="124">
        <v>1.7147657918134825E-2</v>
      </c>
      <c r="M97" s="121">
        <v>4.9283614903195883E-2</v>
      </c>
      <c r="N97" s="122" t="s">
        <v>388</v>
      </c>
      <c r="O97" s="123" t="s">
        <v>388</v>
      </c>
      <c r="P97" s="124">
        <v>4.9283614903195883E-2</v>
      </c>
      <c r="Q97" s="121" t="s">
        <v>388</v>
      </c>
      <c r="R97" s="122" t="s">
        <v>388</v>
      </c>
      <c r="S97" s="123" t="s">
        <v>388</v>
      </c>
      <c r="T97" s="124" t="s">
        <v>388</v>
      </c>
      <c r="U97" s="124">
        <v>3.4246584161257219E-2</v>
      </c>
    </row>
    <row r="98" spans="2:21" ht="6.75" customHeight="1" thickBot="1">
      <c r="B98" s="347"/>
      <c r="C98" s="101"/>
      <c r="D98" s="101"/>
      <c r="E98" s="101"/>
      <c r="F98" s="101"/>
      <c r="G98" s="101"/>
      <c r="H98" s="101"/>
      <c r="I98" s="101"/>
      <c r="J98" s="101"/>
      <c r="K98" s="101"/>
      <c r="L98" s="101"/>
      <c r="M98" s="101"/>
      <c r="N98" s="101"/>
      <c r="O98" s="101"/>
      <c r="P98" s="101"/>
      <c r="Q98" s="101"/>
      <c r="R98" s="101"/>
      <c r="S98" s="101"/>
      <c r="T98" s="101"/>
      <c r="U98" s="125"/>
    </row>
    <row r="99" spans="2:21" ht="20.5" customHeight="1">
      <c r="B99" s="347"/>
      <c r="C99" s="349" t="s">
        <v>1</v>
      </c>
      <c r="D99" s="109" t="s">
        <v>51</v>
      </c>
      <c r="E99" s="110">
        <v>9.9444728939771604E-2</v>
      </c>
      <c r="F99" s="111">
        <v>4.8583936855648747E-2</v>
      </c>
      <c r="G99" s="112">
        <v>6.1077661685446233E-2</v>
      </c>
      <c r="H99" s="113">
        <v>7.1084184995967095E-2</v>
      </c>
      <c r="I99" s="110">
        <v>5.9764349694082231E-2</v>
      </c>
      <c r="J99" s="111">
        <v>2.8671198522775537E-2</v>
      </c>
      <c r="K99" s="112">
        <v>3.2939358410021713E-2</v>
      </c>
      <c r="L99" s="113">
        <v>4.4271182649148651E-2</v>
      </c>
      <c r="M99" s="110">
        <v>0.11507627172015868</v>
      </c>
      <c r="N99" s="111" t="s">
        <v>388</v>
      </c>
      <c r="O99" s="112" t="s">
        <v>388</v>
      </c>
      <c r="P99" s="113">
        <v>0.11507627172015868</v>
      </c>
      <c r="Q99" s="110" t="s">
        <v>388</v>
      </c>
      <c r="R99" s="111" t="s">
        <v>388</v>
      </c>
      <c r="S99" s="112" t="s">
        <v>388</v>
      </c>
      <c r="T99" s="113" t="s">
        <v>388</v>
      </c>
      <c r="U99" s="114">
        <v>6.902388695069174E-2</v>
      </c>
    </row>
    <row r="100" spans="2:21" ht="20.5" customHeight="1">
      <c r="B100" s="347"/>
      <c r="C100" s="350"/>
      <c r="D100" s="115" t="s">
        <v>30</v>
      </c>
      <c r="E100" s="116">
        <v>3.3805329968577852E-2</v>
      </c>
      <c r="F100" s="117">
        <v>2.780355327218937E-2</v>
      </c>
      <c r="G100" s="118">
        <v>3.211304628832333E-2</v>
      </c>
      <c r="H100" s="119">
        <v>3.1377647629865862E-2</v>
      </c>
      <c r="I100" s="116">
        <v>3.1480982254755818E-2</v>
      </c>
      <c r="J100" s="117">
        <v>2.4493595110939671E-2</v>
      </c>
      <c r="K100" s="118">
        <v>2.762373655528232E-2</v>
      </c>
      <c r="L100" s="119">
        <v>2.8564123648991552E-2</v>
      </c>
      <c r="M100" s="116">
        <v>6.8468184239116492E-2</v>
      </c>
      <c r="N100" s="117" t="s">
        <v>388</v>
      </c>
      <c r="O100" s="118" t="s">
        <v>388</v>
      </c>
      <c r="P100" s="119">
        <v>6.8468184239116492E-2</v>
      </c>
      <c r="Q100" s="116" t="s">
        <v>388</v>
      </c>
      <c r="R100" s="117" t="s">
        <v>388</v>
      </c>
      <c r="S100" s="118" t="s">
        <v>388</v>
      </c>
      <c r="T100" s="119" t="s">
        <v>388</v>
      </c>
      <c r="U100" s="119">
        <v>3.5847472817070312E-2</v>
      </c>
    </row>
    <row r="101" spans="2:21" ht="20.5" customHeight="1" thickBot="1">
      <c r="B101" s="347"/>
      <c r="C101" s="351"/>
      <c r="D101" s="120" t="s">
        <v>31</v>
      </c>
      <c r="E101" s="121">
        <v>6.5639519605077468E-2</v>
      </c>
      <c r="F101" s="122">
        <v>2.0780558295887399E-2</v>
      </c>
      <c r="G101" s="123">
        <v>2.896471243751858E-2</v>
      </c>
      <c r="H101" s="124">
        <v>3.9706667284577703E-2</v>
      </c>
      <c r="I101" s="121">
        <v>2.8283527752864062E-2</v>
      </c>
      <c r="J101" s="122">
        <v>4.1776258597776214E-3</v>
      </c>
      <c r="K101" s="123">
        <v>5.3156254894409167E-3</v>
      </c>
      <c r="L101" s="124">
        <v>1.5707140799250587E-2</v>
      </c>
      <c r="M101" s="121">
        <v>4.6608207704291769E-2</v>
      </c>
      <c r="N101" s="122" t="s">
        <v>388</v>
      </c>
      <c r="O101" s="123" t="s">
        <v>388</v>
      </c>
      <c r="P101" s="124">
        <v>4.6608207704291769E-2</v>
      </c>
      <c r="Q101" s="121" t="s">
        <v>388</v>
      </c>
      <c r="R101" s="122" t="s">
        <v>388</v>
      </c>
      <c r="S101" s="123" t="s">
        <v>388</v>
      </c>
      <c r="T101" s="124" t="s">
        <v>388</v>
      </c>
      <c r="U101" s="124">
        <v>3.3176527563306711E-2</v>
      </c>
    </row>
    <row r="102" spans="2:21" ht="6.75" customHeight="1" thickBot="1">
      <c r="B102" s="347"/>
      <c r="C102" s="101"/>
      <c r="D102" s="101"/>
      <c r="E102" s="101"/>
      <c r="F102" s="101"/>
      <c r="G102" s="101"/>
      <c r="H102" s="101"/>
      <c r="I102" s="101"/>
      <c r="J102" s="101"/>
      <c r="K102" s="101"/>
      <c r="L102" s="101"/>
      <c r="M102" s="101"/>
      <c r="N102" s="101"/>
      <c r="O102" s="101"/>
      <c r="P102" s="101"/>
      <c r="Q102" s="101"/>
      <c r="R102" s="101"/>
      <c r="S102" s="101"/>
      <c r="T102" s="101"/>
      <c r="U102" s="125"/>
    </row>
    <row r="103" spans="2:21" ht="20.5" customHeight="1">
      <c r="B103" s="347"/>
      <c r="C103" s="349" t="s">
        <v>8</v>
      </c>
      <c r="D103" s="109" t="s">
        <v>51</v>
      </c>
      <c r="E103" s="110">
        <v>0.14088825927113299</v>
      </c>
      <c r="F103" s="111">
        <v>8.279282293385834E-2</v>
      </c>
      <c r="G103" s="112">
        <v>0.11084827465616283</v>
      </c>
      <c r="H103" s="113">
        <v>0.11304231922850289</v>
      </c>
      <c r="I103" s="110">
        <v>0.1309736301664656</v>
      </c>
      <c r="J103" s="111">
        <v>5.4770918966812861E-2</v>
      </c>
      <c r="K103" s="112">
        <v>5.1630626322751137E-2</v>
      </c>
      <c r="L103" s="113">
        <v>9.1605355988695139E-2</v>
      </c>
      <c r="M103" s="110">
        <v>0.28233793390523648</v>
      </c>
      <c r="N103" s="111" t="s">
        <v>388</v>
      </c>
      <c r="O103" s="112" t="s">
        <v>388</v>
      </c>
      <c r="P103" s="113">
        <v>0.28233793390523648</v>
      </c>
      <c r="Q103" s="110" t="s">
        <v>388</v>
      </c>
      <c r="R103" s="111" t="s">
        <v>388</v>
      </c>
      <c r="S103" s="112" t="s">
        <v>388</v>
      </c>
      <c r="T103" s="113" t="s">
        <v>388</v>
      </c>
      <c r="U103" s="114">
        <v>0.12906914171137437</v>
      </c>
    </row>
    <row r="104" spans="2:21" ht="20.5" customHeight="1">
      <c r="B104" s="347"/>
      <c r="C104" s="350"/>
      <c r="D104" s="115" t="s">
        <v>30</v>
      </c>
      <c r="E104" s="116">
        <v>7.9241708711731085E-2</v>
      </c>
      <c r="F104" s="117">
        <v>6.4853620013523114E-2</v>
      </c>
      <c r="G104" s="118">
        <v>6.881866867099358E-2</v>
      </c>
      <c r="H104" s="119">
        <v>7.1588718698412962E-2</v>
      </c>
      <c r="I104" s="116">
        <v>8.6439723405709656E-2</v>
      </c>
      <c r="J104" s="117">
        <v>5.1961959272047623E-2</v>
      </c>
      <c r="K104" s="118">
        <v>4.690591275823279E-2</v>
      </c>
      <c r="L104" s="119">
        <v>6.7724641908439062E-2</v>
      </c>
      <c r="M104" s="116">
        <v>0.22014054588133514</v>
      </c>
      <c r="N104" s="117" t="s">
        <v>388</v>
      </c>
      <c r="O104" s="118" t="s">
        <v>388</v>
      </c>
      <c r="P104" s="119">
        <v>0.22014054588133514</v>
      </c>
      <c r="Q104" s="116" t="s">
        <v>388</v>
      </c>
      <c r="R104" s="117" t="s">
        <v>388</v>
      </c>
      <c r="S104" s="118" t="s">
        <v>388</v>
      </c>
      <c r="T104" s="119" t="s">
        <v>388</v>
      </c>
      <c r="U104" s="119">
        <v>9.0088580454159184E-2</v>
      </c>
    </row>
    <row r="105" spans="2:21" ht="20.5" customHeight="1" thickBot="1">
      <c r="B105" s="348"/>
      <c r="C105" s="351"/>
      <c r="D105" s="120" t="s">
        <v>31</v>
      </c>
      <c r="E105" s="121">
        <v>6.1647829042387699E-2</v>
      </c>
      <c r="F105" s="122">
        <v>1.793950988567377E-2</v>
      </c>
      <c r="G105" s="123">
        <v>4.2029963972144806E-2</v>
      </c>
      <c r="H105" s="124">
        <v>4.1454307305891162E-2</v>
      </c>
      <c r="I105" s="121">
        <v>4.4534726145768436E-2</v>
      </c>
      <c r="J105" s="122">
        <v>2.809002528637786E-3</v>
      </c>
      <c r="K105" s="123">
        <v>4.7246245885372963E-3</v>
      </c>
      <c r="L105" s="124">
        <v>2.3881107486796064E-2</v>
      </c>
      <c r="M105" s="121">
        <v>6.2199719559879192E-2</v>
      </c>
      <c r="N105" s="122" t="s">
        <v>388</v>
      </c>
      <c r="O105" s="123" t="s">
        <v>388</v>
      </c>
      <c r="P105" s="124">
        <v>6.2199719559879192E-2</v>
      </c>
      <c r="Q105" s="121" t="s">
        <v>388</v>
      </c>
      <c r="R105" s="122" t="s">
        <v>388</v>
      </c>
      <c r="S105" s="123" t="s">
        <v>388</v>
      </c>
      <c r="T105" s="124" t="s">
        <v>388</v>
      </c>
      <c r="U105" s="124">
        <v>3.8981389893712401E-2</v>
      </c>
    </row>
    <row r="106" spans="2:21" ht="6.75" customHeight="1" thickBot="1">
      <c r="B106" s="101"/>
      <c r="C106" s="101"/>
      <c r="D106" s="101"/>
      <c r="E106" s="101"/>
      <c r="F106" s="101"/>
      <c r="G106" s="101"/>
      <c r="H106" s="101"/>
      <c r="I106" s="101"/>
      <c r="J106" s="101"/>
      <c r="K106" s="101"/>
      <c r="L106" s="101"/>
      <c r="M106" s="101"/>
      <c r="N106" s="101"/>
      <c r="O106" s="101"/>
      <c r="P106" s="101"/>
      <c r="Q106" s="101"/>
      <c r="R106" s="101"/>
      <c r="S106" s="101"/>
      <c r="T106" s="101"/>
      <c r="U106" s="101"/>
    </row>
    <row r="107" spans="2:21" ht="20.5" customHeight="1">
      <c r="B107" s="355" t="s">
        <v>9</v>
      </c>
      <c r="C107" s="349" t="s">
        <v>12</v>
      </c>
      <c r="D107" s="109" t="s">
        <v>51</v>
      </c>
      <c r="E107" s="110" t="s">
        <v>388</v>
      </c>
      <c r="F107" s="111" t="s">
        <v>388</v>
      </c>
      <c r="G107" s="112" t="s">
        <v>388</v>
      </c>
      <c r="H107" s="113" t="s">
        <v>388</v>
      </c>
      <c r="I107" s="110">
        <v>2.8816505276436175E-2</v>
      </c>
      <c r="J107" s="111">
        <v>3.9035599892831764E-2</v>
      </c>
      <c r="K107" s="112">
        <v>0.10589658226490553</v>
      </c>
      <c r="L107" s="113">
        <v>6.4938941794301264E-2</v>
      </c>
      <c r="M107" s="110">
        <v>0.11287656150288519</v>
      </c>
      <c r="N107" s="111" t="s">
        <v>388</v>
      </c>
      <c r="O107" s="112" t="s">
        <v>388</v>
      </c>
      <c r="P107" s="113">
        <v>0.11287656150288519</v>
      </c>
      <c r="Q107" s="110" t="s">
        <v>388</v>
      </c>
      <c r="R107" s="111" t="s">
        <v>388</v>
      </c>
      <c r="S107" s="112" t="s">
        <v>388</v>
      </c>
      <c r="T107" s="113" t="s">
        <v>388</v>
      </c>
      <c r="U107" s="114">
        <v>7.7665810191599918E-2</v>
      </c>
    </row>
    <row r="108" spans="2:21" ht="20.5" customHeight="1">
      <c r="B108" s="356"/>
      <c r="C108" s="350"/>
      <c r="D108" s="115" t="s">
        <v>30</v>
      </c>
      <c r="E108" s="116" t="s">
        <v>388</v>
      </c>
      <c r="F108" s="117" t="s">
        <v>388</v>
      </c>
      <c r="G108" s="118" t="s">
        <v>388</v>
      </c>
      <c r="H108" s="119" t="s">
        <v>388</v>
      </c>
      <c r="I108" s="116">
        <v>2.4618635033284698E-2</v>
      </c>
      <c r="J108" s="117">
        <v>3.884075628077429E-2</v>
      </c>
      <c r="K108" s="118">
        <v>0.10480090615221486</v>
      </c>
      <c r="L108" s="119">
        <v>6.3548076431413289E-2</v>
      </c>
      <c r="M108" s="116">
        <v>7.42843048161657E-2</v>
      </c>
      <c r="N108" s="117" t="s">
        <v>388</v>
      </c>
      <c r="O108" s="118" t="s">
        <v>388</v>
      </c>
      <c r="P108" s="119">
        <v>7.42843048161657E-2</v>
      </c>
      <c r="Q108" s="116" t="s">
        <v>388</v>
      </c>
      <c r="R108" s="117" t="s">
        <v>388</v>
      </c>
      <c r="S108" s="118" t="s">
        <v>388</v>
      </c>
      <c r="T108" s="119" t="s">
        <v>388</v>
      </c>
      <c r="U108" s="119">
        <v>6.6398417490621517E-2</v>
      </c>
    </row>
    <row r="109" spans="2:21" ht="20.5" customHeight="1" thickBot="1">
      <c r="B109" s="356"/>
      <c r="C109" s="351"/>
      <c r="D109" s="120" t="s">
        <v>31</v>
      </c>
      <c r="E109" s="121" t="s">
        <v>388</v>
      </c>
      <c r="F109" s="122" t="s">
        <v>388</v>
      </c>
      <c r="G109" s="123" t="s">
        <v>388</v>
      </c>
      <c r="H109" s="124" t="s">
        <v>388</v>
      </c>
      <c r="I109" s="121">
        <v>4.1983903313523915E-3</v>
      </c>
      <c r="J109" s="122">
        <v>1.9485537797607819E-4</v>
      </c>
      <c r="K109" s="123">
        <v>1.0956761126906284E-3</v>
      </c>
      <c r="L109" s="124">
        <v>1.3909761845746951E-3</v>
      </c>
      <c r="M109" s="121">
        <v>3.8592551027018494E-2</v>
      </c>
      <c r="N109" s="122" t="s">
        <v>388</v>
      </c>
      <c r="O109" s="123" t="s">
        <v>388</v>
      </c>
      <c r="P109" s="124">
        <v>3.8592551027018494E-2</v>
      </c>
      <c r="Q109" s="121" t="s">
        <v>388</v>
      </c>
      <c r="R109" s="122" t="s">
        <v>388</v>
      </c>
      <c r="S109" s="123" t="s">
        <v>388</v>
      </c>
      <c r="T109" s="124" t="s">
        <v>388</v>
      </c>
      <c r="U109" s="124">
        <v>1.1267552244675958E-2</v>
      </c>
    </row>
    <row r="110" spans="2:21" ht="6.75" customHeight="1" thickBot="1">
      <c r="B110" s="356"/>
      <c r="C110" s="101"/>
      <c r="D110" s="101"/>
      <c r="E110" s="101"/>
      <c r="F110" s="101"/>
      <c r="G110" s="101"/>
      <c r="H110" s="101"/>
      <c r="I110" s="101"/>
      <c r="J110" s="101"/>
      <c r="K110" s="101"/>
      <c r="L110" s="101"/>
      <c r="M110" s="101"/>
      <c r="N110" s="101"/>
      <c r="O110" s="101"/>
      <c r="P110" s="101"/>
      <c r="Q110" s="101"/>
      <c r="R110" s="101"/>
      <c r="S110" s="101"/>
      <c r="T110" s="101"/>
      <c r="U110" s="101"/>
    </row>
    <row r="111" spans="2:21" ht="20.5" customHeight="1">
      <c r="B111" s="356"/>
      <c r="C111" s="349" t="s">
        <v>1</v>
      </c>
      <c r="D111" s="109" t="s">
        <v>51</v>
      </c>
      <c r="E111" s="110" t="s">
        <v>388</v>
      </c>
      <c r="F111" s="111" t="s">
        <v>388</v>
      </c>
      <c r="G111" s="112" t="s">
        <v>388</v>
      </c>
      <c r="H111" s="113" t="s">
        <v>388</v>
      </c>
      <c r="I111" s="110">
        <v>1.3149489530311297E-3</v>
      </c>
      <c r="J111" s="111">
        <v>4.5924878123357271E-2</v>
      </c>
      <c r="K111" s="112">
        <v>0.13299525232827725</v>
      </c>
      <c r="L111" s="113">
        <v>7.4892111419318008E-2</v>
      </c>
      <c r="M111" s="110">
        <v>0.10464363620326723</v>
      </c>
      <c r="N111" s="111" t="s">
        <v>388</v>
      </c>
      <c r="O111" s="112" t="s">
        <v>388</v>
      </c>
      <c r="P111" s="113">
        <v>0.10464363620326723</v>
      </c>
      <c r="Q111" s="110" t="s">
        <v>388</v>
      </c>
      <c r="R111" s="111" t="s">
        <v>388</v>
      </c>
      <c r="S111" s="112" t="s">
        <v>388</v>
      </c>
      <c r="T111" s="113" t="s">
        <v>388</v>
      </c>
      <c r="U111" s="114">
        <v>8.3130555748634219E-2</v>
      </c>
    </row>
    <row r="112" spans="2:21" ht="20.5" customHeight="1">
      <c r="B112" s="356"/>
      <c r="C112" s="350"/>
      <c r="D112" s="115" t="s">
        <v>30</v>
      </c>
      <c r="E112" s="116" t="s">
        <v>388</v>
      </c>
      <c r="F112" s="117" t="s">
        <v>388</v>
      </c>
      <c r="G112" s="118" t="s">
        <v>388</v>
      </c>
      <c r="H112" s="119" t="s">
        <v>388</v>
      </c>
      <c r="I112" s="116">
        <v>0</v>
      </c>
      <c r="J112" s="117">
        <v>4.5876592713487992E-2</v>
      </c>
      <c r="K112" s="118">
        <v>0.13194297832170782</v>
      </c>
      <c r="L112" s="119">
        <v>7.4170277558336994E-2</v>
      </c>
      <c r="M112" s="116">
        <v>6.4969210096413127E-2</v>
      </c>
      <c r="N112" s="117" t="s">
        <v>388</v>
      </c>
      <c r="O112" s="118" t="s">
        <v>388</v>
      </c>
      <c r="P112" s="119">
        <v>6.4969210096413127E-2</v>
      </c>
      <c r="Q112" s="116" t="s">
        <v>388</v>
      </c>
      <c r="R112" s="117" t="s">
        <v>388</v>
      </c>
      <c r="S112" s="118" t="s">
        <v>388</v>
      </c>
      <c r="T112" s="119" t="s">
        <v>388</v>
      </c>
      <c r="U112" s="119">
        <v>7.1622425553916777E-2</v>
      </c>
    </row>
    <row r="113" spans="2:21" ht="20.5" customHeight="1" thickBot="1">
      <c r="B113" s="356"/>
      <c r="C113" s="351"/>
      <c r="D113" s="120" t="s">
        <v>31</v>
      </c>
      <c r="E113" s="121" t="s">
        <v>388</v>
      </c>
      <c r="F113" s="122" t="s">
        <v>388</v>
      </c>
      <c r="G113" s="123" t="s">
        <v>388</v>
      </c>
      <c r="H113" s="124" t="s">
        <v>388</v>
      </c>
      <c r="I113" s="121">
        <v>1.3149489530311297E-3</v>
      </c>
      <c r="J113" s="122">
        <v>4.8285409869277037E-5</v>
      </c>
      <c r="K113" s="123">
        <v>1.052274006569367E-3</v>
      </c>
      <c r="L113" s="124">
        <v>7.2183386098101127E-4</v>
      </c>
      <c r="M113" s="121">
        <v>3.9674333584481254E-2</v>
      </c>
      <c r="N113" s="122" t="s">
        <v>388</v>
      </c>
      <c r="O113" s="123" t="s">
        <v>388</v>
      </c>
      <c r="P113" s="124">
        <v>3.9674333584481254E-2</v>
      </c>
      <c r="Q113" s="121" t="s">
        <v>388</v>
      </c>
      <c r="R113" s="122" t="s">
        <v>388</v>
      </c>
      <c r="S113" s="123" t="s">
        <v>388</v>
      </c>
      <c r="T113" s="124" t="s">
        <v>388</v>
      </c>
      <c r="U113" s="124">
        <v>1.1508104574503892E-2</v>
      </c>
    </row>
    <row r="114" spans="2:21" ht="6.75" customHeight="1" thickBot="1">
      <c r="B114" s="356"/>
      <c r="C114" s="101"/>
      <c r="D114" s="101"/>
      <c r="E114" s="101"/>
      <c r="F114" s="101"/>
      <c r="G114" s="101"/>
      <c r="H114" s="101"/>
      <c r="I114" s="101"/>
      <c r="J114" s="101"/>
      <c r="K114" s="101"/>
      <c r="L114" s="101"/>
      <c r="M114" s="101"/>
      <c r="N114" s="101"/>
      <c r="O114" s="101"/>
      <c r="P114" s="101"/>
      <c r="Q114" s="101"/>
      <c r="R114" s="101"/>
      <c r="S114" s="101"/>
      <c r="T114" s="101"/>
      <c r="U114" s="101"/>
    </row>
    <row r="115" spans="2:21" ht="20.5" customHeight="1">
      <c r="B115" s="356"/>
      <c r="C115" s="349" t="s">
        <v>8</v>
      </c>
      <c r="D115" s="109" t="s">
        <v>51</v>
      </c>
      <c r="E115" s="110">
        <v>0.12486359937234812</v>
      </c>
      <c r="F115" s="111">
        <v>5.6787975417550249E-2</v>
      </c>
      <c r="G115" s="112">
        <v>7.1902942306890524E-2</v>
      </c>
      <c r="H115" s="113">
        <v>7.6683985316653519E-2</v>
      </c>
      <c r="I115" s="110">
        <v>9.2857255692813057E-2</v>
      </c>
      <c r="J115" s="111">
        <v>1.7788494875221071E-2</v>
      </c>
      <c r="K115" s="112">
        <v>1.4352278462042557E-2</v>
      </c>
      <c r="L115" s="113">
        <v>3.4973121716329943E-2</v>
      </c>
      <c r="M115" s="110">
        <v>0.14486742060413796</v>
      </c>
      <c r="N115" s="111" t="s">
        <v>388</v>
      </c>
      <c r="O115" s="112" t="s">
        <v>388</v>
      </c>
      <c r="P115" s="113">
        <v>0.14486742060413796</v>
      </c>
      <c r="Q115" s="110" t="s">
        <v>388</v>
      </c>
      <c r="R115" s="111" t="s">
        <v>388</v>
      </c>
      <c r="S115" s="112" t="s">
        <v>388</v>
      </c>
      <c r="T115" s="113" t="s">
        <v>388</v>
      </c>
      <c r="U115" s="114">
        <v>6.3429880262409297E-2</v>
      </c>
    </row>
    <row r="116" spans="2:21" ht="20.5" customHeight="1">
      <c r="B116" s="356"/>
      <c r="C116" s="350"/>
      <c r="D116" s="115" t="s">
        <v>30</v>
      </c>
      <c r="E116" s="116">
        <v>7.7499285619989894E-2</v>
      </c>
      <c r="F116" s="117">
        <v>5.2019210625705227E-2</v>
      </c>
      <c r="G116" s="118">
        <v>5.0397639651689072E-2</v>
      </c>
      <c r="H116" s="119">
        <v>5.5268649474622462E-2</v>
      </c>
      <c r="I116" s="116">
        <v>8.1946149273513555E-2</v>
      </c>
      <c r="J116" s="117">
        <v>1.7141653621482133E-2</v>
      </c>
      <c r="K116" s="118">
        <v>1.3109982032592555E-2</v>
      </c>
      <c r="L116" s="119">
        <v>3.1568015828268139E-2</v>
      </c>
      <c r="M116" s="116">
        <v>0.11048017345938578</v>
      </c>
      <c r="N116" s="117" t="s">
        <v>388</v>
      </c>
      <c r="O116" s="118" t="s">
        <v>388</v>
      </c>
      <c r="P116" s="119">
        <v>0.11048017345938578</v>
      </c>
      <c r="Q116" s="116" t="s">
        <v>388</v>
      </c>
      <c r="R116" s="117" t="s">
        <v>388</v>
      </c>
      <c r="S116" s="118" t="s">
        <v>388</v>
      </c>
      <c r="T116" s="119" t="s">
        <v>388</v>
      </c>
      <c r="U116" s="119">
        <v>5.075269362653078E-2</v>
      </c>
    </row>
    <row r="117" spans="2:21" ht="20.5" customHeight="1" thickBot="1">
      <c r="B117" s="357"/>
      <c r="C117" s="351"/>
      <c r="D117" s="120" t="s">
        <v>31</v>
      </c>
      <c r="E117" s="121">
        <v>4.7363979539488073E-2</v>
      </c>
      <c r="F117" s="122">
        <v>4.7687647918449949E-3</v>
      </c>
      <c r="G117" s="123">
        <v>2.1505588199629062E-2</v>
      </c>
      <c r="H117" s="124">
        <v>2.1415445615853099E-2</v>
      </c>
      <c r="I117" s="121">
        <v>1.0912837596730257E-2</v>
      </c>
      <c r="J117" s="122">
        <v>6.4688930672562666E-4</v>
      </c>
      <c r="K117" s="123">
        <v>1.242296429450007E-3</v>
      </c>
      <c r="L117" s="124">
        <v>3.4055503585107383E-3</v>
      </c>
      <c r="M117" s="121">
        <v>3.4389044725855009E-2</v>
      </c>
      <c r="N117" s="122" t="s">
        <v>388</v>
      </c>
      <c r="O117" s="123" t="s">
        <v>388</v>
      </c>
      <c r="P117" s="124">
        <v>3.4389044725855009E-2</v>
      </c>
      <c r="Q117" s="121" t="s">
        <v>388</v>
      </c>
      <c r="R117" s="122" t="s">
        <v>388</v>
      </c>
      <c r="S117" s="123" t="s">
        <v>388</v>
      </c>
      <c r="T117" s="124" t="s">
        <v>388</v>
      </c>
      <c r="U117" s="124">
        <v>1.2677811943849546E-2</v>
      </c>
    </row>
    <row r="119" spans="2:21">
      <c r="B119" s="293" t="s">
        <v>40</v>
      </c>
    </row>
    <row r="120" spans="2:21">
      <c r="B120" s="345" t="s">
        <v>421</v>
      </c>
    </row>
    <row r="121" spans="2:21">
      <c r="B121" s="345" t="s">
        <v>420</v>
      </c>
    </row>
    <row r="122" spans="2:21">
      <c r="B122" s="1" t="s">
        <v>351</v>
      </c>
    </row>
    <row r="123" spans="2:21">
      <c r="B123" s="345" t="s">
        <v>419</v>
      </c>
    </row>
  </sheetData>
  <mergeCells count="36">
    <mergeCell ref="C111:C113"/>
    <mergeCell ref="C115:C117"/>
    <mergeCell ref="B107:B117"/>
    <mergeCell ref="B95:B105"/>
    <mergeCell ref="C95:C97"/>
    <mergeCell ref="C99:C101"/>
    <mergeCell ref="C103:C105"/>
    <mergeCell ref="C107:C109"/>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P36"/>
  <sheetViews>
    <sheetView showGridLines="0" zoomScaleNormal="100" workbookViewId="0">
      <pane xSplit="2" ySplit="4" topLeftCell="AE5" activePane="bottomRight" state="frozen"/>
      <selection pane="topRight" activeCell="C1" sqref="C1"/>
      <selection pane="bottomLeft" activeCell="A5" sqref="A5"/>
      <selection pane="bottomRight" activeCell="AM3" sqref="AM3:AO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39" width="6.58203125" style="1" bestFit="1" customWidth="1"/>
    <col min="40" max="40" width="5.83203125" style="1" bestFit="1" customWidth="1"/>
    <col min="41" max="41" width="6.58203125" style="1" bestFit="1" customWidth="1"/>
    <col min="42" max="42" width="1.08203125" style="1" customWidth="1"/>
    <col min="43" max="16384" width="8" style="1"/>
  </cols>
  <sheetData>
    <row r="1" spans="2:41" ht="7.5" customHeight="1"/>
    <row r="2" spans="2:41" ht="21.5" thickBot="1">
      <c r="C2" s="364" t="s">
        <v>10</v>
      </c>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4"/>
      <c r="AO2" s="364"/>
    </row>
    <row r="3" spans="2:41" ht="18" customHeight="1" thickTop="1" thickBot="1">
      <c r="B3" s="2"/>
      <c r="C3" s="358">
        <v>2011</v>
      </c>
      <c r="D3" s="359"/>
      <c r="E3" s="360"/>
      <c r="F3" s="358">
        <v>2012</v>
      </c>
      <c r="G3" s="359"/>
      <c r="H3" s="360"/>
      <c r="I3" s="358">
        <v>2013</v>
      </c>
      <c r="J3" s="359"/>
      <c r="K3" s="360"/>
      <c r="L3" s="358">
        <v>2014</v>
      </c>
      <c r="M3" s="359"/>
      <c r="N3" s="360"/>
      <c r="O3" s="358">
        <v>2015</v>
      </c>
      <c r="P3" s="359"/>
      <c r="Q3" s="360"/>
      <c r="R3" s="358">
        <v>2016</v>
      </c>
      <c r="S3" s="359"/>
      <c r="T3" s="360"/>
      <c r="U3" s="358">
        <v>2017</v>
      </c>
      <c r="V3" s="359"/>
      <c r="W3" s="360"/>
      <c r="X3" s="358">
        <v>2018</v>
      </c>
      <c r="Y3" s="359"/>
      <c r="Z3" s="360"/>
      <c r="AA3" s="358">
        <v>2019</v>
      </c>
      <c r="AB3" s="359"/>
      <c r="AC3" s="360"/>
      <c r="AD3" s="358">
        <v>2020</v>
      </c>
      <c r="AE3" s="359"/>
      <c r="AF3" s="360"/>
      <c r="AG3" s="358">
        <v>2021</v>
      </c>
      <c r="AH3" s="359"/>
      <c r="AI3" s="360"/>
      <c r="AJ3" s="358">
        <v>2022</v>
      </c>
      <c r="AK3" s="359"/>
      <c r="AL3" s="360"/>
      <c r="AM3" s="358">
        <v>2023</v>
      </c>
      <c r="AN3" s="359"/>
      <c r="AO3" s="360"/>
    </row>
    <row r="4" spans="2:41"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row>
    <row r="5" spans="2:41"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7">
        <v>0.12308725241956413</v>
      </c>
      <c r="AE5" s="128">
        <v>9.0338378692840685E-2</v>
      </c>
      <c r="AF5" s="129">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row>
    <row r="6" spans="2:41">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row>
    <row r="7" spans="2:41">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row>
    <row r="8" spans="2:41"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row>
    <row r="9" spans="2:41">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row>
    <row r="10" spans="2:41">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row>
    <row r="11" spans="2:41">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row>
    <row r="12" spans="2:41"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row>
    <row r="13" spans="2:41">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row>
    <row r="14" spans="2:41">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t="s">
        <v>388</v>
      </c>
      <c r="AN14" s="9" t="s">
        <v>388</v>
      </c>
      <c r="AO14" s="10" t="s">
        <v>388</v>
      </c>
    </row>
    <row r="15" spans="2:41">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t="s">
        <v>388</v>
      </c>
      <c r="AN15" s="13" t="s">
        <v>388</v>
      </c>
      <c r="AO15" s="14" t="s">
        <v>388</v>
      </c>
    </row>
    <row r="16" spans="2:41"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0.28233793390523648</v>
      </c>
      <c r="AN16" s="17">
        <v>0.11507627172015868</v>
      </c>
      <c r="AO16" s="18">
        <v>0.14377734056169483</v>
      </c>
    </row>
    <row r="17" spans="2:42">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t="s">
        <v>388</v>
      </c>
      <c r="AN17" s="9" t="s">
        <v>388</v>
      </c>
      <c r="AO17" s="10" t="s">
        <v>388</v>
      </c>
    </row>
    <row r="18" spans="2:42">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t="s">
        <v>388</v>
      </c>
      <c r="AN18" s="9" t="s">
        <v>388</v>
      </c>
      <c r="AO18" s="10" t="s">
        <v>388</v>
      </c>
    </row>
    <row r="19" spans="2:42">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t="s">
        <v>388</v>
      </c>
      <c r="AN19" s="13" t="s">
        <v>388</v>
      </c>
      <c r="AO19" s="14" t="s">
        <v>388</v>
      </c>
    </row>
    <row r="20" spans="2:42"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t="s">
        <v>388</v>
      </c>
      <c r="AN20" s="21" t="s">
        <v>388</v>
      </c>
      <c r="AO20" s="22" t="s">
        <v>388</v>
      </c>
    </row>
    <row r="21" spans="2:42"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24">
        <v>0.12906914171137437</v>
      </c>
      <c r="AN21" s="25">
        <v>6.902388695069174E-2</v>
      </c>
      <c r="AO21" s="26">
        <v>8.009250794033497E-2</v>
      </c>
    </row>
    <row r="22" spans="2:42"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28">
        <v>9.0088580454159184E-2</v>
      </c>
      <c r="AN22" s="29">
        <v>3.5847472817070312E-2</v>
      </c>
      <c r="AO22" s="30">
        <v>4.5846169048542405E-2</v>
      </c>
    </row>
    <row r="23" spans="2:42"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2">
        <v>3.8981389893712401E-2</v>
      </c>
      <c r="AN23" s="33">
        <v>3.3176527563306711E-2</v>
      </c>
      <c r="AO23" s="34">
        <v>3.4246584161257219E-2</v>
      </c>
    </row>
    <row r="24" spans="2:42" ht="29.5" thickTop="1">
      <c r="B24" s="35" t="s">
        <v>32</v>
      </c>
      <c r="C24" s="36">
        <v>512.43799999999987</v>
      </c>
      <c r="D24" s="37">
        <v>1584.598</v>
      </c>
      <c r="E24" s="38">
        <v>2097.0360000000001</v>
      </c>
      <c r="F24" s="36">
        <v>599.64899999999989</v>
      </c>
      <c r="G24" s="37">
        <v>1703.48</v>
      </c>
      <c r="H24" s="38">
        <v>2303.1289999999999</v>
      </c>
      <c r="I24" s="36">
        <v>639.95399999999984</v>
      </c>
      <c r="J24" s="37">
        <v>1923.277</v>
      </c>
      <c r="K24" s="38">
        <v>2563.2309999999998</v>
      </c>
      <c r="L24" s="36">
        <v>729.13499999999988</v>
      </c>
      <c r="M24" s="37">
        <v>2266.4169999999995</v>
      </c>
      <c r="N24" s="38">
        <v>2995.5519999999992</v>
      </c>
      <c r="O24" s="36">
        <v>751.02499999999986</v>
      </c>
      <c r="P24" s="37">
        <v>2447.2669999999998</v>
      </c>
      <c r="Q24" s="38">
        <v>3198.2919999999995</v>
      </c>
      <c r="R24" s="36">
        <v>942.62299999999993</v>
      </c>
      <c r="S24" s="37">
        <v>2794.7559999999994</v>
      </c>
      <c r="T24" s="38">
        <v>3737.3789999999995</v>
      </c>
      <c r="U24" s="36">
        <v>1153.7179999999998</v>
      </c>
      <c r="V24" s="37">
        <v>3312.2639999999992</v>
      </c>
      <c r="W24" s="38">
        <v>4465.9819999999991</v>
      </c>
      <c r="X24" s="36">
        <v>1276.2539999999997</v>
      </c>
      <c r="Y24" s="37">
        <v>3667.0379999999996</v>
      </c>
      <c r="Z24" s="38">
        <v>4943.2919999999995</v>
      </c>
      <c r="AA24" s="36">
        <v>1276.2539999999997</v>
      </c>
      <c r="AB24" s="37">
        <v>4119.643</v>
      </c>
      <c r="AC24" s="38">
        <v>5395.8969999999999</v>
      </c>
      <c r="AD24" s="36">
        <v>1276.2539999999997</v>
      </c>
      <c r="AE24" s="37">
        <v>4299.8410000000003</v>
      </c>
      <c r="AF24" s="38">
        <v>5576.0950000000003</v>
      </c>
      <c r="AG24" s="36">
        <v>1350.5969999999998</v>
      </c>
      <c r="AH24" s="37">
        <v>4332.1909999999989</v>
      </c>
      <c r="AI24" s="38">
        <v>5682.7879999999986</v>
      </c>
      <c r="AJ24" s="36">
        <v>1350.5969999999998</v>
      </c>
      <c r="AK24" s="37">
        <v>4527.280999999999</v>
      </c>
      <c r="AL24" s="38">
        <v>5877.8779999999988</v>
      </c>
      <c r="AM24" s="36"/>
      <c r="AN24" s="37"/>
      <c r="AO24" s="38"/>
      <c r="AP24" s="300"/>
    </row>
    <row r="25" spans="2:42"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c r="AN25" s="41"/>
      <c r="AO25" s="42"/>
      <c r="AP25" s="294"/>
    </row>
    <row r="26" spans="2:42" ht="29">
      <c r="B26" s="43" t="s">
        <v>34</v>
      </c>
      <c r="C26" s="44">
        <f>C25*1000/365/24/AVERAGE(C24,C43)</f>
        <v>0.20997125473056885</v>
      </c>
      <c r="D26" s="45">
        <f>D25*1000/365/24/AVERAGE(D24,D43)</f>
        <v>0.30659396645080522</v>
      </c>
      <c r="E26" s="46">
        <f>E25*1000/365/24/AVERAGE(E24,E43)</f>
        <v>0.28298295111845301</v>
      </c>
      <c r="F26" s="44">
        <f t="shared" ref="F26:AC26" si="0">F25*1000/365/24/AVERAGE(F24,C24)</f>
        <v>0.20945479078952861</v>
      </c>
      <c r="G26" s="45">
        <f t="shared" si="0"/>
        <v>0.28484222267303921</v>
      </c>
      <c r="H26" s="46">
        <f t="shared" si="0"/>
        <v>0.26578898649643273</v>
      </c>
      <c r="I26" s="44">
        <f t="shared" si="0"/>
        <v>0.23183452663039053</v>
      </c>
      <c r="J26" s="45">
        <f t="shared" si="0"/>
        <v>0.29222309308338718</v>
      </c>
      <c r="K26" s="46">
        <f t="shared" si="0"/>
        <v>0.27684037414339224</v>
      </c>
      <c r="L26" s="44">
        <f t="shared" si="0"/>
        <v>0.24224087336067501</v>
      </c>
      <c r="M26" s="45">
        <f t="shared" si="0"/>
        <v>0.27877247860625043</v>
      </c>
      <c r="N26" s="46">
        <f t="shared" si="0"/>
        <v>0.26977500219926354</v>
      </c>
      <c r="O26" s="44">
        <f t="shared" si="0"/>
        <v>0.27806664829274286</v>
      </c>
      <c r="P26" s="45">
        <f t="shared" si="0"/>
        <v>0.31660734754668296</v>
      </c>
      <c r="Q26" s="46">
        <f t="shared" si="0"/>
        <v>0.30739717024681684</v>
      </c>
      <c r="R26" s="44">
        <f t="shared" si="0"/>
        <v>0.23255691548333574</v>
      </c>
      <c r="S26" s="45">
        <f t="shared" si="0"/>
        <v>0.26632934597802815</v>
      </c>
      <c r="T26" s="46">
        <f t="shared" si="0"/>
        <v>0.25808232714416551</v>
      </c>
      <c r="U26" s="44">
        <f t="shared" si="0"/>
        <v>0.22338346142355162</v>
      </c>
      <c r="V26" s="45">
        <f t="shared" si="0"/>
        <v>0.270249201910298</v>
      </c>
      <c r="W26" s="46">
        <f t="shared" si="0"/>
        <v>0.25827282134168389</v>
      </c>
      <c r="X26" s="44">
        <f t="shared" si="0"/>
        <v>0.22462517710804081</v>
      </c>
      <c r="Y26" s="45">
        <f t="shared" si="0"/>
        <v>0.28411097389913259</v>
      </c>
      <c r="Z26" s="46">
        <f t="shared" si="0"/>
        <v>0.26874859624916275</v>
      </c>
      <c r="AA26" s="44">
        <f t="shared" si="0"/>
        <v>0.22022331462797756</v>
      </c>
      <c r="AB26" s="45">
        <f t="shared" si="0"/>
        <v>0.27947989849913135</v>
      </c>
      <c r="AC26" s="46">
        <f t="shared" si="0"/>
        <v>0.26485081062930027</v>
      </c>
      <c r="AD26" s="44">
        <f t="shared" ref="AD26" si="1">AD25*1000/365/24/AVERAGE(AD24,AA24)</f>
        <v>0.23520809407093812</v>
      </c>
      <c r="AE26" s="45">
        <f t="shared" ref="AE26" si="2">AE25*1000/365/24/AVERAGE(AE24,AB24)</f>
        <v>0.3020327131556293</v>
      </c>
      <c r="AF26" s="46">
        <f t="shared" ref="AF26" si="3">AF25*1000/365/24/AVERAGE(AF24,AC24)</f>
        <v>0.28648673255241452</v>
      </c>
      <c r="AG26" s="44">
        <f t="shared" ref="AG26" si="4">AG25*1000/365/24/AVERAGE(AG24,AD24)</f>
        <v>0.18840805108369599</v>
      </c>
      <c r="AH26" s="45">
        <f t="shared" ref="AH26" si="5">AH25*1000/365/24/AVERAGE(AH24,AE24)</f>
        <v>0.25198241340348443</v>
      </c>
      <c r="AI26" s="46">
        <f t="shared" ref="AI26" si="6">AI25*1000/365/24/AVERAGE(AI24,AF24)</f>
        <v>0.23714964737917485</v>
      </c>
      <c r="AJ26" s="44">
        <f t="shared" ref="AJ26" si="7">AJ25*1000/365/24/AVERAGE(AJ24,AG24)</f>
        <v>0.23509025306965139</v>
      </c>
      <c r="AK26" s="45">
        <f t="shared" ref="AK26" si="8">AK25*1000/365/24/AVERAGE(AK24,AH24)</f>
        <v>0.28075490164135719</v>
      </c>
      <c r="AL26" s="46">
        <f t="shared" ref="AL26" si="9">AL25*1000/365/24/AVERAGE(AL24,AI24)</f>
        <v>0.2700851811655679</v>
      </c>
      <c r="AM26" s="44"/>
      <c r="AN26" s="45"/>
      <c r="AO26" s="46"/>
      <c r="AP26" s="300"/>
    </row>
    <row r="27" spans="2:42" ht="46.4" customHeight="1" thickBot="1">
      <c r="B27" s="47" t="s">
        <v>35</v>
      </c>
      <c r="C27" s="361">
        <v>0.5</v>
      </c>
      <c r="D27" s="362"/>
      <c r="E27" s="363"/>
      <c r="F27" s="361">
        <v>0.5</v>
      </c>
      <c r="G27" s="362"/>
      <c r="H27" s="363"/>
      <c r="I27" s="361">
        <v>0.5</v>
      </c>
      <c r="J27" s="362"/>
      <c r="K27" s="363"/>
      <c r="L27" s="361">
        <v>0.5</v>
      </c>
      <c r="M27" s="362"/>
      <c r="N27" s="363"/>
      <c r="O27" s="365" t="s">
        <v>36</v>
      </c>
      <c r="P27" s="362"/>
      <c r="Q27" s="363"/>
      <c r="R27" s="365" t="s">
        <v>37</v>
      </c>
      <c r="S27" s="362"/>
      <c r="T27" s="363"/>
      <c r="U27" s="365" t="s">
        <v>38</v>
      </c>
      <c r="V27" s="362"/>
      <c r="W27" s="363"/>
      <c r="X27" s="361" t="s">
        <v>39</v>
      </c>
      <c r="Y27" s="362"/>
      <c r="Z27" s="363"/>
      <c r="AA27" s="361">
        <v>0.65</v>
      </c>
      <c r="AB27" s="362"/>
      <c r="AC27" s="363"/>
      <c r="AD27" s="361">
        <v>0.65</v>
      </c>
      <c r="AE27" s="362"/>
      <c r="AF27" s="363"/>
      <c r="AG27" s="361" t="s">
        <v>366</v>
      </c>
      <c r="AH27" s="362"/>
      <c r="AI27" s="363"/>
      <c r="AJ27" s="361" t="s">
        <v>377</v>
      </c>
      <c r="AK27" s="362"/>
      <c r="AL27" s="363"/>
      <c r="AM27" s="361">
        <v>0.75</v>
      </c>
      <c r="AN27" s="362"/>
      <c r="AO27" s="363"/>
    </row>
    <row r="28" spans="2:42" ht="15" thickTop="1">
      <c r="B28" s="48" t="s">
        <v>40</v>
      </c>
    </row>
    <row r="29" spans="2:42">
      <c r="B29" s="1" t="s">
        <v>41</v>
      </c>
    </row>
    <row r="30" spans="2:42">
      <c r="B30" s="1" t="s">
        <v>42</v>
      </c>
    </row>
    <row r="31" spans="2:42">
      <c r="B31" s="1" t="s">
        <v>43</v>
      </c>
    </row>
    <row r="32" spans="2:42">
      <c r="B32" s="1" t="s">
        <v>44</v>
      </c>
    </row>
    <row r="33" spans="2:2">
      <c r="B33" s="1" t="s">
        <v>45</v>
      </c>
    </row>
    <row r="34" spans="2:2">
      <c r="B34" s="1" t="s">
        <v>46</v>
      </c>
    </row>
    <row r="35" spans="2:2">
      <c r="B35" s="1" t="s">
        <v>350</v>
      </c>
    </row>
    <row r="36" spans="2:2" ht="7.5" customHeight="1"/>
  </sheetData>
  <mergeCells count="27">
    <mergeCell ref="AM3:AO3"/>
    <mergeCell ref="AM27:AO27"/>
    <mergeCell ref="C2:AO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X3:Z3"/>
    <mergeCell ref="AA3:AC3"/>
    <mergeCell ref="AG27:AI27"/>
    <mergeCell ref="AD3:AF3"/>
    <mergeCell ref="AD27:AF27"/>
    <mergeCell ref="AG3:AI3"/>
  </mergeCells>
  <conditionalFormatting sqref="C5:AL23">
    <cfRule type="colorScale" priority="2">
      <colorScale>
        <cfvo type="min"/>
        <cfvo type="max"/>
        <color theme="0"/>
        <color theme="3" tint="0.59999389629810485"/>
      </colorScale>
    </cfRule>
  </conditionalFormatting>
  <conditionalFormatting sqref="AM5:AO23">
    <cfRule type="colorScale" priority="1">
      <colorScale>
        <cfvo type="min"/>
        <cfvo type="max"/>
        <color theme="0"/>
        <color theme="3" tint="0.59999389629810485"/>
      </colorScale>
    </cfRule>
  </conditionalFormatting>
  <pageMargins left="0.7" right="0.7" top="0.75" bottom="0.75" header="0.3" footer="0.3"/>
  <pageSetup paperSize="9"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CM232"/>
  <sheetViews>
    <sheetView zoomScaleNormal="100" workbookViewId="0">
      <pane xSplit="2" ySplit="3" topLeftCell="BG4" activePane="bottomRight" state="frozenSplit"/>
      <selection activeCell="AS3" sqref="AS3"/>
      <selection pane="topRight" activeCell="BM4" sqref="BM4:BR212"/>
      <selection pane="bottomLeft" activeCell="A4" sqref="A4"/>
      <selection pane="bottomRight" activeCell="BR3" sqref="BR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78" width="5.33203125" style="1" bestFit="1" customWidth="1"/>
    <col min="79" max="79" width="3.83203125" style="1" customWidth="1"/>
    <col min="80" max="81" width="3" style="1" customWidth="1"/>
    <col min="82" max="82" width="14.33203125" style="1" bestFit="1" customWidth="1"/>
    <col min="83" max="83" width="14.33203125" style="1" customWidth="1"/>
    <col min="84" max="84" width="8.33203125" style="1" bestFit="1" customWidth="1"/>
    <col min="85" max="85" width="17.58203125" style="1" bestFit="1" customWidth="1"/>
    <col min="86" max="86" width="27.08203125" style="1" bestFit="1" customWidth="1"/>
    <col min="87" max="87" width="9.58203125" style="1" bestFit="1" customWidth="1"/>
    <col min="88" max="88" width="3" style="1" customWidth="1"/>
    <col min="89" max="91" width="8.08203125" style="1" bestFit="1" customWidth="1"/>
    <col min="92" max="93" width="8.58203125" style="1"/>
    <col min="94" max="94" width="8.58203125" style="1" customWidth="1"/>
    <col min="95" max="16384" width="8.58203125" style="1"/>
  </cols>
  <sheetData>
    <row r="1" spans="1:87" ht="38.15" customHeight="1" thickBot="1">
      <c r="A1" s="366" t="s">
        <v>348</v>
      </c>
      <c r="B1" s="367"/>
      <c r="C1" s="367"/>
      <c r="D1" s="367"/>
      <c r="E1" s="367"/>
      <c r="F1" s="367"/>
      <c r="G1" s="367"/>
      <c r="H1" s="367"/>
      <c r="I1" s="367"/>
      <c r="J1" s="367"/>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7"/>
      <c r="AN1" s="367"/>
      <c r="AO1" s="367"/>
      <c r="AP1" s="367"/>
      <c r="AQ1" s="367"/>
      <c r="AR1" s="367"/>
      <c r="AS1" s="367"/>
      <c r="AT1" s="367"/>
      <c r="AU1" s="367"/>
      <c r="AV1" s="367"/>
      <c r="AW1" s="367"/>
      <c r="AX1" s="367"/>
      <c r="AY1" s="367"/>
      <c r="AZ1" s="367"/>
      <c r="BA1" s="367"/>
      <c r="BB1" s="367"/>
      <c r="BC1" s="367"/>
      <c r="BD1" s="367"/>
      <c r="BE1" s="367"/>
      <c r="BF1" s="367"/>
      <c r="BG1" s="367"/>
      <c r="BH1" s="367"/>
      <c r="BI1" s="367"/>
      <c r="BJ1" s="308"/>
      <c r="BK1" s="308"/>
      <c r="BL1" s="308"/>
      <c r="BM1" s="308"/>
      <c r="BN1" s="308"/>
      <c r="BO1" s="308"/>
      <c r="BP1" s="308"/>
      <c r="BQ1" s="308"/>
      <c r="BR1" s="308"/>
      <c r="BS1" s="308"/>
      <c r="BT1" s="308"/>
      <c r="BU1" s="308"/>
      <c r="BV1" s="308"/>
      <c r="BW1" s="308"/>
      <c r="BX1" s="308"/>
      <c r="BY1" s="308"/>
      <c r="BZ1" s="308"/>
    </row>
    <row r="2" spans="1:87" ht="31.4" customHeight="1" thickTop="1" thickBot="1">
      <c r="A2" s="375" t="s">
        <v>47</v>
      </c>
      <c r="B2" s="376"/>
      <c r="C2" s="371">
        <v>2016</v>
      </c>
      <c r="D2" s="372"/>
      <c r="E2" s="372"/>
      <c r="F2" s="372"/>
      <c r="G2" s="373"/>
      <c r="H2" s="371">
        <v>2017</v>
      </c>
      <c r="I2" s="372"/>
      <c r="J2" s="372"/>
      <c r="K2" s="372"/>
      <c r="L2" s="373"/>
      <c r="M2" s="371">
        <v>2018</v>
      </c>
      <c r="N2" s="372"/>
      <c r="O2" s="372"/>
      <c r="P2" s="372"/>
      <c r="Q2" s="373"/>
      <c r="R2" s="371">
        <v>2019</v>
      </c>
      <c r="S2" s="372"/>
      <c r="T2" s="372"/>
      <c r="U2" s="372"/>
      <c r="V2" s="373"/>
      <c r="W2" s="371">
        <v>2020</v>
      </c>
      <c r="X2" s="372"/>
      <c r="Y2" s="372"/>
      <c r="Z2" s="372"/>
      <c r="AA2" s="373"/>
      <c r="AB2" s="374" t="s">
        <v>349</v>
      </c>
      <c r="AC2" s="372"/>
      <c r="AD2" s="372"/>
      <c r="AE2" s="372"/>
      <c r="AF2" s="372"/>
      <c r="AG2" s="372"/>
      <c r="AH2" s="372"/>
      <c r="AI2" s="372"/>
      <c r="AJ2" s="372"/>
      <c r="AK2" s="372"/>
      <c r="AL2" s="372"/>
      <c r="AM2" s="372"/>
      <c r="AN2" s="372"/>
      <c r="AO2" s="372"/>
      <c r="AP2" s="372"/>
      <c r="AQ2" s="372"/>
      <c r="AR2" s="373"/>
      <c r="AS2" s="374">
        <v>2022</v>
      </c>
      <c r="AT2" s="372"/>
      <c r="AU2" s="372"/>
      <c r="AV2" s="372"/>
      <c r="AW2" s="372"/>
      <c r="AX2" s="372"/>
      <c r="AY2" s="372"/>
      <c r="AZ2" s="372"/>
      <c r="BA2" s="372"/>
      <c r="BB2" s="372"/>
      <c r="BC2" s="372"/>
      <c r="BD2" s="372"/>
      <c r="BE2" s="372"/>
      <c r="BF2" s="372"/>
      <c r="BG2" s="372"/>
      <c r="BH2" s="372"/>
      <c r="BI2" s="373"/>
      <c r="BJ2" s="374">
        <v>2023</v>
      </c>
      <c r="BK2" s="372"/>
      <c r="BL2" s="372"/>
      <c r="BM2" s="372"/>
      <c r="BN2" s="372"/>
      <c r="BO2" s="372"/>
      <c r="BP2" s="372"/>
      <c r="BQ2" s="372"/>
      <c r="BR2" s="372"/>
      <c r="BS2" s="372"/>
      <c r="BT2" s="372"/>
      <c r="BU2" s="372"/>
      <c r="BV2" s="372"/>
      <c r="BW2" s="372"/>
      <c r="BX2" s="372"/>
      <c r="BY2" s="372"/>
      <c r="BZ2" s="373"/>
      <c r="CD2" s="368" t="s">
        <v>354</v>
      </c>
      <c r="CE2" s="369"/>
      <c r="CF2" s="369"/>
      <c r="CG2" s="369"/>
      <c r="CH2" s="369"/>
      <c r="CI2" s="370"/>
    </row>
    <row r="3" spans="1:87" ht="15.5" thickTop="1" thickBot="1">
      <c r="A3" s="215"/>
      <c r="B3" s="216" t="s">
        <v>48</v>
      </c>
      <c r="C3" s="215" t="s">
        <v>16</v>
      </c>
      <c r="D3" s="217" t="s">
        <v>20</v>
      </c>
      <c r="E3" s="217" t="s">
        <v>24</v>
      </c>
      <c r="F3" s="216" t="s">
        <v>28</v>
      </c>
      <c r="G3" s="218">
        <v>2016</v>
      </c>
      <c r="H3" s="215" t="s">
        <v>16</v>
      </c>
      <c r="I3" s="217" t="s">
        <v>20</v>
      </c>
      <c r="J3" s="217" t="s">
        <v>24</v>
      </c>
      <c r="K3" s="216" t="s">
        <v>28</v>
      </c>
      <c r="L3" s="218">
        <v>2017</v>
      </c>
      <c r="M3" s="215" t="s">
        <v>16</v>
      </c>
      <c r="N3" s="217" t="s">
        <v>20</v>
      </c>
      <c r="O3" s="217" t="s">
        <v>24</v>
      </c>
      <c r="P3" s="216" t="s">
        <v>28</v>
      </c>
      <c r="Q3" s="219">
        <v>2018</v>
      </c>
      <c r="R3" s="215" t="s">
        <v>16</v>
      </c>
      <c r="S3" s="220" t="s">
        <v>20</v>
      </c>
      <c r="T3" s="220" t="s">
        <v>24</v>
      </c>
      <c r="U3" s="216" t="s">
        <v>28</v>
      </c>
      <c r="V3" s="219">
        <v>2019</v>
      </c>
      <c r="W3" s="215" t="s">
        <v>16</v>
      </c>
      <c r="X3" s="220" t="s">
        <v>20</v>
      </c>
      <c r="Y3" s="220" t="s">
        <v>24</v>
      </c>
      <c r="Z3" s="216" t="s">
        <v>28</v>
      </c>
      <c r="AA3" s="219">
        <v>2020</v>
      </c>
      <c r="AB3" s="215" t="s">
        <v>13</v>
      </c>
      <c r="AC3" s="220" t="s">
        <v>14</v>
      </c>
      <c r="AD3" s="220" t="s">
        <v>15</v>
      </c>
      <c r="AE3" s="278" t="s">
        <v>16</v>
      </c>
      <c r="AF3" s="273" t="s">
        <v>17</v>
      </c>
      <c r="AG3" s="220" t="s">
        <v>18</v>
      </c>
      <c r="AH3" s="220" t="s">
        <v>19</v>
      </c>
      <c r="AI3" s="278" t="s">
        <v>20</v>
      </c>
      <c r="AJ3" s="273" t="s">
        <v>21</v>
      </c>
      <c r="AK3" s="220" t="s">
        <v>22</v>
      </c>
      <c r="AL3" s="220" t="s">
        <v>23</v>
      </c>
      <c r="AM3" s="278" t="s">
        <v>24</v>
      </c>
      <c r="AN3" s="273" t="s">
        <v>25</v>
      </c>
      <c r="AO3" s="220" t="s">
        <v>26</v>
      </c>
      <c r="AP3" s="220" t="s">
        <v>27</v>
      </c>
      <c r="AQ3" s="286" t="s">
        <v>28</v>
      </c>
      <c r="AR3" s="221">
        <v>2021</v>
      </c>
      <c r="AS3" s="215" t="s">
        <v>13</v>
      </c>
      <c r="AT3" s="220" t="s">
        <v>14</v>
      </c>
      <c r="AU3" s="220" t="s">
        <v>15</v>
      </c>
      <c r="AV3" s="278" t="s">
        <v>16</v>
      </c>
      <c r="AW3" s="273" t="s">
        <v>17</v>
      </c>
      <c r="AX3" s="220" t="s">
        <v>18</v>
      </c>
      <c r="AY3" s="220" t="s">
        <v>19</v>
      </c>
      <c r="AZ3" s="278" t="s">
        <v>20</v>
      </c>
      <c r="BA3" s="273" t="s">
        <v>21</v>
      </c>
      <c r="BB3" s="220" t="s">
        <v>22</v>
      </c>
      <c r="BC3" s="220" t="s">
        <v>23</v>
      </c>
      <c r="BD3" s="278" t="s">
        <v>24</v>
      </c>
      <c r="BE3" s="273" t="s">
        <v>25</v>
      </c>
      <c r="BF3" s="220" t="s">
        <v>26</v>
      </c>
      <c r="BG3" s="220" t="s">
        <v>27</v>
      </c>
      <c r="BH3" s="286" t="s">
        <v>28</v>
      </c>
      <c r="BI3" s="221">
        <v>2022</v>
      </c>
      <c r="BJ3" s="215" t="s">
        <v>13</v>
      </c>
      <c r="BK3" s="220" t="s">
        <v>14</v>
      </c>
      <c r="BL3" s="220" t="s">
        <v>15</v>
      </c>
      <c r="BM3" s="278" t="s">
        <v>16</v>
      </c>
      <c r="BN3" s="273" t="s">
        <v>17</v>
      </c>
      <c r="BO3" s="220" t="s">
        <v>18</v>
      </c>
      <c r="BP3" s="220" t="s">
        <v>19</v>
      </c>
      <c r="BQ3" s="278" t="s">
        <v>20</v>
      </c>
      <c r="BR3" s="273" t="s">
        <v>21</v>
      </c>
      <c r="BS3" s="220" t="s">
        <v>22</v>
      </c>
      <c r="BT3" s="220" t="s">
        <v>23</v>
      </c>
      <c r="BU3" s="278" t="s">
        <v>24</v>
      </c>
      <c r="BV3" s="273" t="s">
        <v>25</v>
      </c>
      <c r="BW3" s="220" t="s">
        <v>26</v>
      </c>
      <c r="BX3" s="220" t="s">
        <v>27</v>
      </c>
      <c r="BY3" s="286" t="s">
        <v>28</v>
      </c>
      <c r="BZ3" s="221">
        <v>2023</v>
      </c>
      <c r="CD3" s="240" t="s">
        <v>353</v>
      </c>
      <c r="CE3" s="295" t="s">
        <v>67</v>
      </c>
      <c r="CF3" s="241" t="s">
        <v>68</v>
      </c>
      <c r="CG3" s="241" t="s">
        <v>69</v>
      </c>
      <c r="CH3" s="241" t="s">
        <v>70</v>
      </c>
      <c r="CI3" s="242" t="s">
        <v>71</v>
      </c>
    </row>
    <row r="4" spans="1:87" ht="15" thickTop="1">
      <c r="A4" s="49" t="s">
        <v>2</v>
      </c>
      <c r="B4" s="50">
        <v>611.59000000000015</v>
      </c>
      <c r="C4" s="51">
        <v>1.2735833652103347E-2</v>
      </c>
      <c r="D4" s="52">
        <v>3.669641503026207E-3</v>
      </c>
      <c r="E4" s="52">
        <v>2.5632659417331029E-2</v>
      </c>
      <c r="F4" s="53">
        <v>1.7583017062464915E-2</v>
      </c>
      <c r="G4" s="54">
        <v>1.5127920251429568E-2</v>
      </c>
      <c r="H4" s="51">
        <v>2.7279511336481523E-2</v>
      </c>
      <c r="I4" s="52">
        <v>3.9566782193449446E-2</v>
      </c>
      <c r="J4" s="52">
        <v>4.1575327507873308E-2</v>
      </c>
      <c r="K4" s="53">
        <v>5.3946440974712767E-2</v>
      </c>
      <c r="L4" s="54">
        <v>4.0953053228800655E-2</v>
      </c>
      <c r="M4" s="51">
        <v>4.9090478307239067E-2</v>
      </c>
      <c r="N4" s="52">
        <v>5.3856077157631091E-2</v>
      </c>
      <c r="O4" s="52">
        <v>2.6864184473020865E-2</v>
      </c>
      <c r="P4" s="53">
        <v>5.5950436129053045E-2</v>
      </c>
      <c r="Q4" s="55">
        <v>4.8302585510862597E-2</v>
      </c>
      <c r="R4" s="51">
        <v>5.2462478410701167E-2</v>
      </c>
      <c r="S4" s="56">
        <v>4.6245247830624246E-2</v>
      </c>
      <c r="T4" s="56">
        <v>4.8725721139417567E-2</v>
      </c>
      <c r="U4" s="53">
        <v>6.7767031700489588E-2</v>
      </c>
      <c r="V4" s="55">
        <v>5.5101673332761558E-2</v>
      </c>
      <c r="W4" s="51">
        <v>0.12346711763725034</v>
      </c>
      <c r="X4" s="56">
        <v>0.12291789599906017</v>
      </c>
      <c r="Y4" s="56">
        <v>7.4031936680557991E-2</v>
      </c>
      <c r="Z4" s="53">
        <v>0.10887838999512157</v>
      </c>
      <c r="AA4" s="55">
        <v>0.1102129342516498</v>
      </c>
      <c r="AB4" s="51">
        <v>3.8791340819732428E-2</v>
      </c>
      <c r="AC4" s="56">
        <v>6.3372456267508273E-2</v>
      </c>
      <c r="AD4" s="56">
        <v>5.9935684897687191E-2</v>
      </c>
      <c r="AE4" s="279">
        <v>5.5110706745165834E-2</v>
      </c>
      <c r="AF4" s="274">
        <v>7.5778236187990095E-3</v>
      </c>
      <c r="AG4" s="56">
        <v>5.7019342795912219E-2</v>
      </c>
      <c r="AH4" s="56">
        <v>6.0171654154724391E-3</v>
      </c>
      <c r="AI4" s="279">
        <v>2.741005664769262E-2</v>
      </c>
      <c r="AJ4" s="274">
        <v>0</v>
      </c>
      <c r="AK4" s="56">
        <v>7.754976686340441E-2</v>
      </c>
      <c r="AL4" s="56">
        <v>3.7351540964155848E-2</v>
      </c>
      <c r="AM4" s="279">
        <v>4.6523417205077681E-2</v>
      </c>
      <c r="AN4" s="274">
        <v>5.6473983492818923E-2</v>
      </c>
      <c r="AO4" s="56">
        <v>3.7835600835222125E-2</v>
      </c>
      <c r="AP4" s="56">
        <v>4.7715326844610967E-2</v>
      </c>
      <c r="AQ4" s="287">
        <v>4.7651626792888785E-2</v>
      </c>
      <c r="AR4" s="222">
        <v>4.6083455852558401E-2</v>
      </c>
      <c r="AS4" s="51">
        <v>0.11431210880896679</v>
      </c>
      <c r="AT4" s="56">
        <v>5.2580039188509571E-2</v>
      </c>
      <c r="AU4" s="56">
        <v>5.4385379871452907E-2</v>
      </c>
      <c r="AV4" s="279">
        <v>6.9506170218576302E-2</v>
      </c>
      <c r="AW4" s="274">
        <v>4.1730995353821E-2</v>
      </c>
      <c r="AX4" s="56">
        <v>2.8337022738814124E-2</v>
      </c>
      <c r="AY4" s="56">
        <v>1.8708386735249501E-2</v>
      </c>
      <c r="AZ4" s="279">
        <v>3.0273912706987677E-2</v>
      </c>
      <c r="BA4" s="274">
        <v>9.1199152372175782E-3</v>
      </c>
      <c r="BB4" s="56">
        <v>7.0181151543728029E-3</v>
      </c>
      <c r="BC4" s="56">
        <v>2.4725198641225445E-2</v>
      </c>
      <c r="BD4" s="279">
        <v>1.4879471393770242E-2</v>
      </c>
      <c r="BE4" s="274">
        <v>8.1675505612874261E-2</v>
      </c>
      <c r="BF4" s="56">
        <v>5.8421902831710504E-2</v>
      </c>
      <c r="BG4" s="56">
        <v>7.1203390898656127E-2</v>
      </c>
      <c r="BH4" s="287">
        <v>7.0384664882651229E-2</v>
      </c>
      <c r="BI4" s="222">
        <v>5.4574773116085676E-2</v>
      </c>
      <c r="BJ4" s="51">
        <v>8.0808276082591932E-2</v>
      </c>
      <c r="BK4" s="56">
        <v>3.3269290545419702E-2</v>
      </c>
      <c r="BL4" s="56">
        <v>5.43800064467976E-2</v>
      </c>
      <c r="BM4" s="279">
        <v>5.8213791741305816E-2</v>
      </c>
      <c r="BN4" s="274">
        <v>4.3553213318411353E-2</v>
      </c>
      <c r="BO4" s="56">
        <v>1.2505281990224932E-2</v>
      </c>
      <c r="BP4" s="56">
        <v>1.5226155563761957E-2</v>
      </c>
      <c r="BQ4" s="279">
        <v>2.7877662879302965E-2</v>
      </c>
      <c r="BR4" s="274">
        <v>0.11753202812972038</v>
      </c>
      <c r="BS4" s="56"/>
      <c r="BT4" s="56"/>
      <c r="BU4" s="279">
        <v>0.11753202812972038</v>
      </c>
      <c r="BV4" s="274"/>
      <c r="BW4" s="56"/>
      <c r="BX4" s="56"/>
      <c r="BY4" s="287"/>
      <c r="BZ4" s="222">
        <v>5.7942863239484894E-2</v>
      </c>
      <c r="CD4" s="228" t="s">
        <v>0</v>
      </c>
      <c r="CE4" s="296" t="s">
        <v>1</v>
      </c>
      <c r="CF4" s="229" t="s">
        <v>2</v>
      </c>
      <c r="CG4" s="229" t="s">
        <v>72</v>
      </c>
      <c r="CH4" s="229" t="s">
        <v>73</v>
      </c>
      <c r="CI4" s="232">
        <v>52</v>
      </c>
    </row>
    <row r="5" spans="1:87">
      <c r="A5" s="57" t="s">
        <v>30</v>
      </c>
      <c r="B5" s="58"/>
      <c r="C5" s="59">
        <v>0</v>
      </c>
      <c r="D5" s="60">
        <v>0</v>
      </c>
      <c r="E5" s="60">
        <v>1.9305815463410185E-4</v>
      </c>
      <c r="F5" s="61">
        <v>1.6888884377811418E-4</v>
      </c>
      <c r="G5" s="62">
        <v>8.667674247515137E-5</v>
      </c>
      <c r="H5" s="59">
        <v>3.3389370925254855E-4</v>
      </c>
      <c r="I5" s="60">
        <v>2.765705354298115E-3</v>
      </c>
      <c r="J5" s="60">
        <v>1.0129073217522086E-2</v>
      </c>
      <c r="K5" s="61">
        <v>1.7330424508141162E-2</v>
      </c>
      <c r="L5" s="62">
        <v>8.1668133354845206E-3</v>
      </c>
      <c r="M5" s="59">
        <v>1.3198695016771808E-2</v>
      </c>
      <c r="N5" s="60">
        <v>1.1255478404711841E-3</v>
      </c>
      <c r="O5" s="60">
        <v>8.0992993119307632E-3</v>
      </c>
      <c r="P5" s="61">
        <v>1.7897110765365644E-3</v>
      </c>
      <c r="Q5" s="63">
        <v>6.4176794189778636E-3</v>
      </c>
      <c r="R5" s="59">
        <v>1.6213781735123891E-3</v>
      </c>
      <c r="S5" s="64">
        <v>8.8092713550745119E-3</v>
      </c>
      <c r="T5" s="64">
        <v>2.4448173832542469E-2</v>
      </c>
      <c r="U5" s="61">
        <v>3.4911250146833231E-2</v>
      </c>
      <c r="V5" s="63">
        <v>1.8244948341419074E-2</v>
      </c>
      <c r="W5" s="59">
        <v>2.8945060819502304E-2</v>
      </c>
      <c r="X5" s="64">
        <v>2.5570195663082766E-2</v>
      </c>
      <c r="Y5" s="64">
        <v>4.4784646548044406E-2</v>
      </c>
      <c r="Z5" s="61">
        <v>6.3332110328353799E-2</v>
      </c>
      <c r="AA5" s="63">
        <v>4.1516057480156805E-2</v>
      </c>
      <c r="AB5" s="59">
        <v>3.78952991873816E-3</v>
      </c>
      <c r="AC5" s="64">
        <v>4.5611800065475626E-3</v>
      </c>
      <c r="AD5" s="64">
        <v>1.3391561055644992E-2</v>
      </c>
      <c r="AE5" s="280">
        <v>6.997184190601787E-3</v>
      </c>
      <c r="AF5" s="62">
        <v>2.0303562950039376E-3</v>
      </c>
      <c r="AG5" s="64">
        <v>2.7097950998717982E-2</v>
      </c>
      <c r="AH5" s="64">
        <v>5.8524565506944872E-3</v>
      </c>
      <c r="AI5" s="280">
        <v>1.3383835671563106E-2</v>
      </c>
      <c r="AJ5" s="62">
        <v>0</v>
      </c>
      <c r="AK5" s="64">
        <v>2.7668432636749025E-2</v>
      </c>
      <c r="AL5" s="64">
        <v>1.522371473660843E-3</v>
      </c>
      <c r="AM5" s="280">
        <v>1.2281466068733772E-2</v>
      </c>
      <c r="AN5" s="62">
        <v>1.6600752984760173E-2</v>
      </c>
      <c r="AO5" s="64">
        <v>3.805737672909391E-3</v>
      </c>
      <c r="AP5" s="64">
        <v>0</v>
      </c>
      <c r="AQ5" s="288">
        <v>6.3528244116452344E-3</v>
      </c>
      <c r="AR5" s="223">
        <v>8.767007172731581E-3</v>
      </c>
      <c r="AS5" s="59">
        <v>1.8759852018364456E-2</v>
      </c>
      <c r="AT5" s="64">
        <v>1.2254575552461019E-4</v>
      </c>
      <c r="AU5" s="64">
        <v>2.0570514167790994E-2</v>
      </c>
      <c r="AV5" s="280">
        <v>1.0662444624488288E-2</v>
      </c>
      <c r="AW5" s="62">
        <v>1.2007982901026008E-2</v>
      </c>
      <c r="AX5" s="64">
        <v>0</v>
      </c>
      <c r="AY5" s="64">
        <v>1.0553692427082408E-2</v>
      </c>
      <c r="AZ5" s="280">
        <v>7.2309015387379723E-3</v>
      </c>
      <c r="BA5" s="62">
        <v>1.1845050346654367E-3</v>
      </c>
      <c r="BB5" s="64">
        <v>4.1347203910547213E-3</v>
      </c>
      <c r="BC5" s="64">
        <v>3.8207416912219229E-3</v>
      </c>
      <c r="BD5" s="280">
        <v>3.1085669446853344E-3</v>
      </c>
      <c r="BE5" s="62">
        <v>0</v>
      </c>
      <c r="BF5" s="64">
        <v>1.0109223174151869E-2</v>
      </c>
      <c r="BG5" s="64">
        <v>9.0915334917377952E-4</v>
      </c>
      <c r="BH5" s="288">
        <v>3.832759291061986E-3</v>
      </c>
      <c r="BI5" s="223">
        <v>6.4393460923670605E-3</v>
      </c>
      <c r="BJ5" s="59">
        <v>5.2541805743572291E-3</v>
      </c>
      <c r="BK5" s="64">
        <v>2.7439664364805236E-3</v>
      </c>
      <c r="BL5" s="64">
        <v>1.5305735590424141E-2</v>
      </c>
      <c r="BM5" s="280">
        <v>7.97620514959178E-3</v>
      </c>
      <c r="BN5" s="62">
        <v>1.1495586729373487E-2</v>
      </c>
      <c r="BO5" s="64">
        <v>6.6011790616674329E-3</v>
      </c>
      <c r="BP5" s="64">
        <v>9.9176386709189691E-3</v>
      </c>
      <c r="BQ5" s="280">
        <v>9.8098396291252422E-3</v>
      </c>
      <c r="BR5" s="62">
        <v>5.9001956699476256E-2</v>
      </c>
      <c r="BS5" s="64"/>
      <c r="BT5" s="64"/>
      <c r="BU5" s="280">
        <v>5.9001956699476256E-2</v>
      </c>
      <c r="BV5" s="62"/>
      <c r="BW5" s="64"/>
      <c r="BX5" s="64"/>
      <c r="BY5" s="288"/>
      <c r="BZ5" s="223">
        <v>1.6255735690156099E-2</v>
      </c>
      <c r="CD5" s="228"/>
      <c r="CE5" s="296"/>
      <c r="CF5" s="229"/>
      <c r="CG5" s="229"/>
      <c r="CH5" s="229" t="s">
        <v>74</v>
      </c>
      <c r="CI5" s="232">
        <v>13.2</v>
      </c>
    </row>
    <row r="6" spans="1:87">
      <c r="A6" s="57" t="s">
        <v>31</v>
      </c>
      <c r="B6" s="58"/>
      <c r="C6" s="59">
        <v>1.2735833652103347E-2</v>
      </c>
      <c r="D6" s="60">
        <v>3.669641503026207E-3</v>
      </c>
      <c r="E6" s="60">
        <v>2.5439606208847641E-2</v>
      </c>
      <c r="F6" s="61">
        <v>1.7375853317505897E-2</v>
      </c>
      <c r="G6" s="62">
        <v>1.5031290245981046E-2</v>
      </c>
      <c r="H6" s="59">
        <v>2.6945617627228972E-2</v>
      </c>
      <c r="I6" s="60">
        <v>3.6800306241622692E-2</v>
      </c>
      <c r="J6" s="60">
        <v>3.1446104596203513E-2</v>
      </c>
      <c r="K6" s="61">
        <v>3.6615854846523542E-2</v>
      </c>
      <c r="L6" s="62">
        <v>3.2786011800343184E-2</v>
      </c>
      <c r="M6" s="59">
        <v>3.5891783290467244E-2</v>
      </c>
      <c r="N6" s="60">
        <v>5.2730529317159915E-2</v>
      </c>
      <c r="O6" s="60">
        <v>1.87468795112463E-2</v>
      </c>
      <c r="P6" s="61">
        <v>5.4160725052516456E-2</v>
      </c>
      <c r="Q6" s="63">
        <v>4.1881773866083341E-2</v>
      </c>
      <c r="R6" s="59">
        <v>5.0841100237188769E-2</v>
      </c>
      <c r="S6" s="64">
        <v>3.7435671158378252E-2</v>
      </c>
      <c r="T6" s="64">
        <v>2.4277526246329263E-2</v>
      </c>
      <c r="U6" s="61">
        <v>3.2855781553656406E-2</v>
      </c>
      <c r="V6" s="63">
        <v>3.6856658652052267E-2</v>
      </c>
      <c r="W6" s="59">
        <v>9.4522056817748071E-2</v>
      </c>
      <c r="X6" s="64">
        <v>9.7347700335977352E-2</v>
      </c>
      <c r="Y6" s="64">
        <v>2.9247290132513565E-2</v>
      </c>
      <c r="Z6" s="61">
        <v>4.5546279666767671E-2</v>
      </c>
      <c r="AA6" s="63">
        <v>6.8696876771492957E-2</v>
      </c>
      <c r="AB6" s="59">
        <v>3.5001875591432217E-2</v>
      </c>
      <c r="AC6" s="64">
        <v>5.8811354607879292E-2</v>
      </c>
      <c r="AD6" s="64">
        <v>4.6544207918650556E-2</v>
      </c>
      <c r="AE6" s="280">
        <v>4.8113598615093595E-2</v>
      </c>
      <c r="AF6" s="62">
        <v>5.5474673237950745E-3</v>
      </c>
      <c r="AG6" s="64">
        <v>2.9921518918678138E-2</v>
      </c>
      <c r="AH6" s="64">
        <v>1.6468240552256567E-4</v>
      </c>
      <c r="AI6" s="280">
        <v>1.4026265651112587E-2</v>
      </c>
      <c r="AJ6" s="62">
        <v>0</v>
      </c>
      <c r="AK6" s="64">
        <v>4.9881387580569266E-2</v>
      </c>
      <c r="AL6" s="64">
        <v>3.5829231306411129E-2</v>
      </c>
      <c r="AM6" s="280">
        <v>3.4241996354417166E-2</v>
      </c>
      <c r="AN6" s="62">
        <v>3.9873304907492219E-2</v>
      </c>
      <c r="AO6" s="64">
        <v>3.4029936997367914E-2</v>
      </c>
      <c r="AP6" s="64">
        <v>4.7715326844610967E-2</v>
      </c>
      <c r="AQ6" s="288">
        <v>4.1298847166004599E-2</v>
      </c>
      <c r="AR6" s="223">
        <v>3.7316504521381424E-2</v>
      </c>
      <c r="AS6" s="59">
        <v>9.5552300302020277E-2</v>
      </c>
      <c r="AT6" s="64">
        <v>5.2457493432984954E-2</v>
      </c>
      <c r="AU6" s="64">
        <v>3.3815205367303848E-2</v>
      </c>
      <c r="AV6" s="280">
        <v>5.8843829842119395E-2</v>
      </c>
      <c r="AW6" s="62">
        <v>2.9723234984820476E-2</v>
      </c>
      <c r="AX6" s="64">
        <v>2.8337022738814124E-2</v>
      </c>
      <c r="AY6" s="64">
        <v>8.1547179901639028E-3</v>
      </c>
      <c r="AZ6" s="280">
        <v>2.3043095943260931E-2</v>
      </c>
      <c r="BA6" s="62">
        <v>7.9354102025521386E-3</v>
      </c>
      <c r="BB6" s="64">
        <v>2.8834301895575322E-3</v>
      </c>
      <c r="BC6" s="64">
        <v>2.090445695000363E-2</v>
      </c>
      <c r="BD6" s="280">
        <v>1.1770914642912546E-2</v>
      </c>
      <c r="BE6" s="62">
        <v>8.1675505612874261E-2</v>
      </c>
      <c r="BF6" s="64">
        <v>4.8312742894416082E-2</v>
      </c>
      <c r="BG6" s="64">
        <v>7.029426272001503E-2</v>
      </c>
      <c r="BH6" s="288">
        <v>6.6551935319710112E-2</v>
      </c>
      <c r="BI6" s="223">
        <v>4.8135487257707783E-2</v>
      </c>
      <c r="BJ6" s="59">
        <v>7.5554156110669235E-2</v>
      </c>
      <c r="BK6" s="64">
        <v>3.0525363728616868E-2</v>
      </c>
      <c r="BL6" s="64">
        <v>3.9074259845805287E-2</v>
      </c>
      <c r="BM6" s="280">
        <v>5.0237616718127202E-2</v>
      </c>
      <c r="BN6" s="62">
        <v>3.205766223610286E-2</v>
      </c>
      <c r="BO6" s="64">
        <v>5.904155277320868E-3</v>
      </c>
      <c r="BP6" s="64">
        <v>5.3084921853460811E-3</v>
      </c>
      <c r="BQ6" s="280">
        <v>1.8067846769969281E-2</v>
      </c>
      <c r="BR6" s="62">
        <v>5.8529949601000587E-2</v>
      </c>
      <c r="BS6" s="64"/>
      <c r="BT6" s="64"/>
      <c r="BU6" s="280">
        <v>5.8529949601000587E-2</v>
      </c>
      <c r="BV6" s="62"/>
      <c r="BW6" s="64"/>
      <c r="BX6" s="64"/>
      <c r="BY6" s="288"/>
      <c r="BZ6" s="223">
        <v>4.1687132669840581E-2</v>
      </c>
      <c r="CD6" s="228"/>
      <c r="CE6" s="296"/>
      <c r="CF6" s="229"/>
      <c r="CG6" s="229"/>
      <c r="CH6" s="229" t="s">
        <v>75</v>
      </c>
      <c r="CI6" s="232">
        <v>37.9</v>
      </c>
    </row>
    <row r="7" spans="1:87">
      <c r="A7" s="65" t="s">
        <v>3</v>
      </c>
      <c r="B7" s="66">
        <v>166.42</v>
      </c>
      <c r="C7" s="67">
        <v>8.989005862966068E-3</v>
      </c>
      <c r="D7" s="68">
        <v>5.1741839515904138E-3</v>
      </c>
      <c r="E7" s="68">
        <v>1.9126306974125457E-2</v>
      </c>
      <c r="F7" s="69">
        <v>2.1474536257279145E-2</v>
      </c>
      <c r="G7" s="70">
        <v>1.4459075780965905E-2</v>
      </c>
      <c r="H7" s="67">
        <v>2.7134145958069043E-2</v>
      </c>
      <c r="I7" s="68">
        <v>2.5521785865593255E-2</v>
      </c>
      <c r="J7" s="68">
        <v>2.6696104437833261E-2</v>
      </c>
      <c r="K7" s="69">
        <v>4.6923590470075341E-2</v>
      </c>
      <c r="L7" s="70">
        <v>3.2663864455691756E-2</v>
      </c>
      <c r="M7" s="67">
        <v>3.2237246278688798E-2</v>
      </c>
      <c r="N7" s="68">
        <v>5.3181265421350023E-2</v>
      </c>
      <c r="O7" s="68">
        <v>2.7059035078412251E-2</v>
      </c>
      <c r="P7" s="69">
        <v>4.9947480302097121E-2</v>
      </c>
      <c r="Q7" s="71">
        <v>4.1240416108412364E-2</v>
      </c>
      <c r="R7" s="67">
        <v>4.9775865815785192E-2</v>
      </c>
      <c r="S7" s="72">
        <v>4.0938093145644103E-2</v>
      </c>
      <c r="T7" s="72">
        <v>2.6052444356871689E-2</v>
      </c>
      <c r="U7" s="69">
        <v>4.7745971464165919E-2</v>
      </c>
      <c r="V7" s="71">
        <v>4.2902143895190835E-2</v>
      </c>
      <c r="W7" s="67">
        <v>9.2268177500946028E-2</v>
      </c>
      <c r="X7" s="72">
        <v>9.7835320747004587E-2</v>
      </c>
      <c r="Y7" s="72">
        <v>3.231217711015829E-2</v>
      </c>
      <c r="Z7" s="69">
        <v>5.5957425816307409E-2</v>
      </c>
      <c r="AA7" s="71">
        <v>7.2526563594937102E-2</v>
      </c>
      <c r="AB7" s="67">
        <v>2.9162402580340519E-2</v>
      </c>
      <c r="AC7" s="72">
        <v>6.5607932407868885E-2</v>
      </c>
      <c r="AD7" s="72">
        <v>5.3978322724165785E-2</v>
      </c>
      <c r="AE7" s="281">
        <v>5.1908003621651884E-2</v>
      </c>
      <c r="AF7" s="275">
        <v>1.2838358819189934E-2</v>
      </c>
      <c r="AG7" s="72">
        <v>4.8464858866636561E-2</v>
      </c>
      <c r="AH7" s="72">
        <v>2.1106341762972474E-4</v>
      </c>
      <c r="AI7" s="281">
        <v>2.2940144887961225E-2</v>
      </c>
      <c r="AJ7" s="275">
        <v>0</v>
      </c>
      <c r="AK7" s="72">
        <v>3.0905113271825067E-2</v>
      </c>
      <c r="AL7" s="72">
        <v>3.2531372904902149E-2</v>
      </c>
      <c r="AM7" s="281">
        <v>2.6753584885279166E-2</v>
      </c>
      <c r="AN7" s="275">
        <v>3.0394706024595895E-2</v>
      </c>
      <c r="AO7" s="72">
        <v>2.985262444827402E-2</v>
      </c>
      <c r="AP7" s="72">
        <v>4.3452787517418948E-2</v>
      </c>
      <c r="AQ7" s="289">
        <v>3.5018178382143987E-2</v>
      </c>
      <c r="AR7" s="224">
        <v>3.8104246813889589E-2</v>
      </c>
      <c r="AS7" s="67">
        <v>8.601588464127935E-2</v>
      </c>
      <c r="AT7" s="72">
        <v>4.4997943128457889E-2</v>
      </c>
      <c r="AU7" s="72">
        <v>6.3581530727605667E-2</v>
      </c>
      <c r="AV7" s="281">
        <v>6.3029399372651188E-2</v>
      </c>
      <c r="AW7" s="275">
        <v>3.014931052225037E-2</v>
      </c>
      <c r="AX7" s="72">
        <v>3.393642164702039E-2</v>
      </c>
      <c r="AY7" s="72">
        <v>6.2093257311563784E-3</v>
      </c>
      <c r="AZ7" s="281">
        <v>2.4298216322837463E-2</v>
      </c>
      <c r="BA7" s="275">
        <v>4.6672692793766415E-3</v>
      </c>
      <c r="BB7" s="72">
        <v>1.6397304418581215E-3</v>
      </c>
      <c r="BC7" s="72">
        <v>1.6044382260321916E-2</v>
      </c>
      <c r="BD7" s="281">
        <v>8.3358322445419384E-3</v>
      </c>
      <c r="BE7" s="275">
        <v>5.7652713386008712E-2</v>
      </c>
      <c r="BF7" s="72">
        <v>3.1117534328041561E-2</v>
      </c>
      <c r="BG7" s="72">
        <v>6.8642107592448473E-2</v>
      </c>
      <c r="BH7" s="289">
        <v>5.1186731036020547E-2</v>
      </c>
      <c r="BI7" s="224">
        <v>4.3709105292319035E-2</v>
      </c>
      <c r="BJ7" s="67">
        <v>6.5340768566695434E-2</v>
      </c>
      <c r="BK7" s="72">
        <v>2.0747287302961982E-2</v>
      </c>
      <c r="BL7" s="72">
        <v>4.096733993563316E-2</v>
      </c>
      <c r="BM7" s="281">
        <v>4.404728322587681E-2</v>
      </c>
      <c r="BN7" s="275">
        <v>3.6567199325253846E-2</v>
      </c>
      <c r="BO7" s="72">
        <v>8.1630277859454925E-3</v>
      </c>
      <c r="BP7" s="72">
        <v>5.2177247955654893E-3</v>
      </c>
      <c r="BQ7" s="281">
        <v>2.0821329762891101E-2</v>
      </c>
      <c r="BR7" s="275">
        <v>0.10048238017588401</v>
      </c>
      <c r="BS7" s="72"/>
      <c r="BT7" s="72"/>
      <c r="BU7" s="281">
        <v>0.10048238017588401</v>
      </c>
      <c r="BV7" s="275"/>
      <c r="BW7" s="72"/>
      <c r="BX7" s="72"/>
      <c r="BY7" s="289"/>
      <c r="BZ7" s="224">
        <v>4.4804435158513477E-2</v>
      </c>
      <c r="CD7" s="228"/>
      <c r="CE7" s="296"/>
      <c r="CF7" s="229"/>
      <c r="CG7" s="229"/>
      <c r="CH7" s="229" t="s">
        <v>76</v>
      </c>
      <c r="CI7" s="232">
        <v>33</v>
      </c>
    </row>
    <row r="8" spans="1:87">
      <c r="A8" s="57" t="s">
        <v>30</v>
      </c>
      <c r="B8" s="58"/>
      <c r="C8" s="59">
        <v>0</v>
      </c>
      <c r="D8" s="60">
        <v>0</v>
      </c>
      <c r="E8" s="60">
        <v>0</v>
      </c>
      <c r="F8" s="61">
        <v>0</v>
      </c>
      <c r="G8" s="62">
        <v>0</v>
      </c>
      <c r="H8" s="59">
        <v>0</v>
      </c>
      <c r="I8" s="60">
        <v>0</v>
      </c>
      <c r="J8" s="60">
        <v>0</v>
      </c>
      <c r="K8" s="61">
        <v>0</v>
      </c>
      <c r="L8" s="62">
        <v>0</v>
      </c>
      <c r="M8" s="59">
        <v>0</v>
      </c>
      <c r="N8" s="60">
        <v>1.8537513122034201E-5</v>
      </c>
      <c r="O8" s="60">
        <v>7.2004911109338303E-4</v>
      </c>
      <c r="P8" s="61">
        <v>9.8825362427215884E-4</v>
      </c>
      <c r="Q8" s="63">
        <v>4.8124512470707072E-4</v>
      </c>
      <c r="R8" s="59">
        <v>8.0166452454799933E-4</v>
      </c>
      <c r="S8" s="64">
        <v>0</v>
      </c>
      <c r="T8" s="64">
        <v>1.9316210118976822E-3</v>
      </c>
      <c r="U8" s="61">
        <v>2.2342988244043703E-3</v>
      </c>
      <c r="V8" s="63">
        <v>1.2927300742730894E-3</v>
      </c>
      <c r="W8" s="59">
        <v>2.5876889675232916E-8</v>
      </c>
      <c r="X8" s="64">
        <v>0</v>
      </c>
      <c r="Y8" s="64">
        <v>0</v>
      </c>
      <c r="Z8" s="61">
        <v>1.5203151973123821E-3</v>
      </c>
      <c r="AA8" s="63">
        <v>4.4506085980474552E-4</v>
      </c>
      <c r="AB8" s="59">
        <v>0</v>
      </c>
      <c r="AC8" s="64">
        <v>0</v>
      </c>
      <c r="AD8" s="64">
        <v>0</v>
      </c>
      <c r="AE8" s="280">
        <v>0</v>
      </c>
      <c r="AF8" s="62">
        <v>2.7080261834699919E-3</v>
      </c>
      <c r="AG8" s="64">
        <v>0</v>
      </c>
      <c r="AH8" s="64">
        <v>0</v>
      </c>
      <c r="AI8" s="280">
        <v>8.6314696003804284E-4</v>
      </c>
      <c r="AJ8" s="62">
        <v>0</v>
      </c>
      <c r="AK8" s="64">
        <v>7.4924768077856002E-4</v>
      </c>
      <c r="AL8" s="64">
        <v>0</v>
      </c>
      <c r="AM8" s="280">
        <v>2.835523258856317E-4</v>
      </c>
      <c r="AN8" s="62">
        <v>0</v>
      </c>
      <c r="AO8" s="64">
        <v>0</v>
      </c>
      <c r="AP8" s="64">
        <v>0</v>
      </c>
      <c r="AQ8" s="288">
        <v>0</v>
      </c>
      <c r="AR8" s="223">
        <v>1.8341284961753804E-4</v>
      </c>
      <c r="AS8" s="59">
        <v>0</v>
      </c>
      <c r="AT8" s="64">
        <v>3.8614579213336491E-3</v>
      </c>
      <c r="AU8" s="64">
        <v>2.0986999607370167E-2</v>
      </c>
      <c r="AV8" s="280">
        <v>7.2124243717562537E-3</v>
      </c>
      <c r="AW8" s="62">
        <v>3.3108497915507072E-3</v>
      </c>
      <c r="AX8" s="64">
        <v>1.1481738757068297E-2</v>
      </c>
      <c r="AY8" s="64">
        <v>0</v>
      </c>
      <c r="AZ8" s="280">
        <v>5.2143136297979125E-3</v>
      </c>
      <c r="BA8" s="62">
        <v>2.4788795414645872E-5</v>
      </c>
      <c r="BB8" s="64">
        <v>0</v>
      </c>
      <c r="BC8" s="64">
        <v>0</v>
      </c>
      <c r="BD8" s="280">
        <v>7.400967339903033E-6</v>
      </c>
      <c r="BE8" s="62">
        <v>4.7910897518316266E-3</v>
      </c>
      <c r="BF8" s="64">
        <v>0</v>
      </c>
      <c r="BG8" s="64">
        <v>0</v>
      </c>
      <c r="BH8" s="288">
        <v>1.7517946033222319E-3</v>
      </c>
      <c r="BI8" s="223">
        <v>3.8188000510082499E-3</v>
      </c>
      <c r="BJ8" s="59">
        <v>0</v>
      </c>
      <c r="BK8" s="64">
        <v>0</v>
      </c>
      <c r="BL8" s="64">
        <v>0</v>
      </c>
      <c r="BM8" s="280">
        <v>0</v>
      </c>
      <c r="BN8" s="62">
        <v>0</v>
      </c>
      <c r="BO8" s="64">
        <v>2.4468621380802627E-3</v>
      </c>
      <c r="BP8" s="64">
        <v>0</v>
      </c>
      <c r="BQ8" s="280">
        <v>5.9398741461619384E-4</v>
      </c>
      <c r="BR8" s="62">
        <v>2.271717892429009E-2</v>
      </c>
      <c r="BS8" s="64"/>
      <c r="BT8" s="64"/>
      <c r="BU8" s="280">
        <v>2.271717892429009E-2</v>
      </c>
      <c r="BV8" s="62"/>
      <c r="BW8" s="64"/>
      <c r="BX8" s="64"/>
      <c r="BY8" s="288"/>
      <c r="BZ8" s="223">
        <v>3.2231849975796817E-3</v>
      </c>
      <c r="CD8" s="228"/>
      <c r="CE8" s="296"/>
      <c r="CF8" s="229"/>
      <c r="CG8" s="229"/>
      <c r="CH8" s="229" t="s">
        <v>77</v>
      </c>
      <c r="CI8" s="232">
        <v>33</v>
      </c>
    </row>
    <row r="9" spans="1:87">
      <c r="A9" s="57" t="s">
        <v>31</v>
      </c>
      <c r="B9" s="58"/>
      <c r="C9" s="59">
        <v>8.989005862966068E-3</v>
      </c>
      <c r="D9" s="60">
        <v>5.1741839515904138E-3</v>
      </c>
      <c r="E9" s="60">
        <v>1.9126306974125457E-2</v>
      </c>
      <c r="F9" s="61">
        <v>2.1473997436413483E-2</v>
      </c>
      <c r="G9" s="62">
        <v>1.445890761910406E-2</v>
      </c>
      <c r="H9" s="59">
        <v>2.7126982948511222E-2</v>
      </c>
      <c r="I9" s="60">
        <v>2.5521785865593255E-2</v>
      </c>
      <c r="J9" s="60">
        <v>2.6696104437833261E-2</v>
      </c>
      <c r="K9" s="61">
        <v>4.6923590470075341E-2</v>
      </c>
      <c r="L9" s="62">
        <v>3.2661637700581385E-2</v>
      </c>
      <c r="M9" s="59">
        <v>3.2237246278688798E-2</v>
      </c>
      <c r="N9" s="60">
        <v>5.3162727908227993E-2</v>
      </c>
      <c r="O9" s="60">
        <v>2.630943118869038E-2</v>
      </c>
      <c r="P9" s="61">
        <v>4.8957970495975597E-2</v>
      </c>
      <c r="Q9" s="63">
        <v>4.075386310885392E-2</v>
      </c>
      <c r="R9" s="59">
        <v>4.8974201291237196E-2</v>
      </c>
      <c r="S9" s="64">
        <v>4.0938093145644103E-2</v>
      </c>
      <c r="T9" s="64">
        <v>2.4120823344974004E-2</v>
      </c>
      <c r="U9" s="61">
        <v>4.5511672639761545E-2</v>
      </c>
      <c r="V9" s="63">
        <v>4.1609413820917734E-2</v>
      </c>
      <c r="W9" s="59">
        <v>9.2268151624056341E-2</v>
      </c>
      <c r="X9" s="64">
        <v>9.7835320747004587E-2</v>
      </c>
      <c r="Y9" s="64">
        <v>3.231217711015829E-2</v>
      </c>
      <c r="Z9" s="61">
        <v>5.4437110618995026E-2</v>
      </c>
      <c r="AA9" s="63">
        <v>7.208150273513235E-2</v>
      </c>
      <c r="AB9" s="59">
        <v>2.9162402580340519E-2</v>
      </c>
      <c r="AC9" s="64">
        <v>6.5607932407868885E-2</v>
      </c>
      <c r="AD9" s="64">
        <v>5.3978322724165785E-2</v>
      </c>
      <c r="AE9" s="280">
        <v>5.1908003621651884E-2</v>
      </c>
      <c r="AF9" s="62">
        <v>1.0130332635719948E-2</v>
      </c>
      <c r="AG9" s="64">
        <v>4.8464858866636561E-2</v>
      </c>
      <c r="AH9" s="64">
        <v>2.1106341762972474E-4</v>
      </c>
      <c r="AI9" s="280">
        <v>2.207699792792318E-2</v>
      </c>
      <c r="AJ9" s="62">
        <v>0</v>
      </c>
      <c r="AK9" s="64">
        <v>3.0155865591046532E-2</v>
      </c>
      <c r="AL9" s="64">
        <v>3.2531372904902149E-2</v>
      </c>
      <c r="AM9" s="280">
        <v>2.6470032559393546E-2</v>
      </c>
      <c r="AN9" s="62">
        <v>3.0394706024595895E-2</v>
      </c>
      <c r="AO9" s="64">
        <v>2.985262444827402E-2</v>
      </c>
      <c r="AP9" s="64">
        <v>4.3452787517418948E-2</v>
      </c>
      <c r="AQ9" s="288">
        <v>3.5018178382143987E-2</v>
      </c>
      <c r="AR9" s="223">
        <v>3.7920833964272052E-2</v>
      </c>
      <c r="AS9" s="59">
        <v>8.601588464127935E-2</v>
      </c>
      <c r="AT9" s="64">
        <v>4.1136666287471223E-2</v>
      </c>
      <c r="AU9" s="64">
        <v>4.2594718027436008E-2</v>
      </c>
      <c r="AV9" s="280">
        <v>5.5817099980090039E-2</v>
      </c>
      <c r="AW9" s="62">
        <v>2.6838424458146978E-2</v>
      </c>
      <c r="AX9" s="64">
        <v>2.2454647637778307E-2</v>
      </c>
      <c r="AY9" s="64">
        <v>6.2093257311563784E-3</v>
      </c>
      <c r="AZ9" s="280">
        <v>1.9083877683141567E-2</v>
      </c>
      <c r="BA9" s="62">
        <v>4.6424804839619955E-3</v>
      </c>
      <c r="BB9" s="64">
        <v>1.6397304418581215E-3</v>
      </c>
      <c r="BC9" s="64">
        <v>1.6044382260321916E-2</v>
      </c>
      <c r="BD9" s="280">
        <v>8.3284312772020346E-3</v>
      </c>
      <c r="BE9" s="62">
        <v>5.2861569611718867E-2</v>
      </c>
      <c r="BF9" s="64">
        <v>3.1117534328041561E-2</v>
      </c>
      <c r="BG9" s="64">
        <v>6.8642107592448473E-2</v>
      </c>
      <c r="BH9" s="288">
        <v>4.9434916680146046E-2</v>
      </c>
      <c r="BI9" s="223">
        <v>3.9890329893458129E-2</v>
      </c>
      <c r="BJ9" s="59">
        <v>6.5340768566695434E-2</v>
      </c>
      <c r="BK9" s="64">
        <v>2.0747287302961982E-2</v>
      </c>
      <c r="BL9" s="64">
        <v>4.096733993563316E-2</v>
      </c>
      <c r="BM9" s="280">
        <v>4.404728322587681E-2</v>
      </c>
      <c r="BN9" s="62">
        <v>3.6567199325253846E-2</v>
      </c>
      <c r="BO9" s="64">
        <v>5.7161656478652333E-3</v>
      </c>
      <c r="BP9" s="64">
        <v>5.2177247955654893E-3</v>
      </c>
      <c r="BQ9" s="280">
        <v>2.0227342348274908E-2</v>
      </c>
      <c r="BR9" s="62">
        <v>7.7765169855628063E-2</v>
      </c>
      <c r="BS9" s="64"/>
      <c r="BT9" s="64"/>
      <c r="BU9" s="280">
        <v>7.7765169855628063E-2</v>
      </c>
      <c r="BV9" s="62"/>
      <c r="BW9" s="64"/>
      <c r="BX9" s="64"/>
      <c r="BY9" s="288"/>
      <c r="BZ9" s="223">
        <v>4.1581245947317116E-2</v>
      </c>
      <c r="CD9" s="228"/>
      <c r="CE9" s="296"/>
      <c r="CF9" s="229"/>
      <c r="CG9" s="229"/>
      <c r="CH9" s="229" t="s">
        <v>78</v>
      </c>
      <c r="CI9" s="232">
        <v>9</v>
      </c>
    </row>
    <row r="10" spans="1:87">
      <c r="A10" s="65" t="s">
        <v>4</v>
      </c>
      <c r="B10" s="66">
        <v>353.93999999999994</v>
      </c>
      <c r="C10" s="67">
        <v>2.8262648844875379E-2</v>
      </c>
      <c r="D10" s="68">
        <v>1.7724855954757618E-2</v>
      </c>
      <c r="E10" s="68">
        <v>8.2274710674241691E-2</v>
      </c>
      <c r="F10" s="69">
        <v>2.8553507099875045E-2</v>
      </c>
      <c r="G10" s="70">
        <v>3.8458803488923533E-2</v>
      </c>
      <c r="H10" s="67">
        <v>2.8960100547338705E-2</v>
      </c>
      <c r="I10" s="68">
        <v>4.9691975961937293E-2</v>
      </c>
      <c r="J10" s="68">
        <v>5.0576516945700763E-2</v>
      </c>
      <c r="K10" s="69">
        <v>6.9158362205667664E-2</v>
      </c>
      <c r="L10" s="70">
        <v>4.9299914644542739E-2</v>
      </c>
      <c r="M10" s="67">
        <v>4.9222312832907934E-2</v>
      </c>
      <c r="N10" s="68">
        <v>9.3713997421863732E-2</v>
      </c>
      <c r="O10" s="68">
        <v>0.11111429186667934</v>
      </c>
      <c r="P10" s="69">
        <v>0.12912341185531892</v>
      </c>
      <c r="Q10" s="71">
        <v>9.3922797247946777E-2</v>
      </c>
      <c r="R10" s="67">
        <v>9.9226857330114104E-2</v>
      </c>
      <c r="S10" s="72">
        <v>8.8652172286904141E-2</v>
      </c>
      <c r="T10" s="72">
        <v>0.13742374877059851</v>
      </c>
      <c r="U10" s="69">
        <v>7.514905348917307E-2</v>
      </c>
      <c r="V10" s="71">
        <v>9.7832337877582262E-2</v>
      </c>
      <c r="W10" s="67">
        <v>0.13940343065692096</v>
      </c>
      <c r="X10" s="72">
        <v>0.17968747841118854</v>
      </c>
      <c r="Y10" s="72">
        <v>0.17548645796986437</v>
      </c>
      <c r="Z10" s="69">
        <v>0.14718774231473192</v>
      </c>
      <c r="AA10" s="71">
        <v>0.1553897669395527</v>
      </c>
      <c r="AB10" s="67">
        <v>5.2658133751231032E-2</v>
      </c>
      <c r="AC10" s="72">
        <v>0.13868911164016207</v>
      </c>
      <c r="AD10" s="72">
        <v>9.7987026279140702E-2</v>
      </c>
      <c r="AE10" s="281">
        <v>0.10381901832722036</v>
      </c>
      <c r="AF10" s="275">
        <v>2.4003531740525989E-2</v>
      </c>
      <c r="AG10" s="72">
        <v>0.2159328773420508</v>
      </c>
      <c r="AH10" s="72">
        <v>1.9757870118147513E-2</v>
      </c>
      <c r="AI10" s="281">
        <v>8.9483674593676663E-2</v>
      </c>
      <c r="AJ10" s="275">
        <v>1.4352312302110504E-2</v>
      </c>
      <c r="AK10" s="72">
        <v>5.4687891783197946E-2</v>
      </c>
      <c r="AL10" s="72">
        <v>8.0582120570994092E-2</v>
      </c>
      <c r="AM10" s="281">
        <v>6.2583543031996897E-2</v>
      </c>
      <c r="AN10" s="275">
        <v>8.5148792795946185E-2</v>
      </c>
      <c r="AO10" s="72">
        <v>7.0184734893316503E-2</v>
      </c>
      <c r="AP10" s="72">
        <v>9.7622074153992461E-2</v>
      </c>
      <c r="AQ10" s="289">
        <v>8.4762042514654454E-2</v>
      </c>
      <c r="AR10" s="224">
        <v>9.024565848414258E-2</v>
      </c>
      <c r="AS10" s="67">
        <v>9.7766549738443523E-2</v>
      </c>
      <c r="AT10" s="72">
        <v>9.6157836473053149E-2</v>
      </c>
      <c r="AU10" s="72">
        <v>7.0546134936164392E-2</v>
      </c>
      <c r="AV10" s="281">
        <v>9.0257724552272073E-2</v>
      </c>
      <c r="AW10" s="275">
        <v>6.672219664776663E-2</v>
      </c>
      <c r="AX10" s="72">
        <v>0.24791988199525175</v>
      </c>
      <c r="AY10" s="72">
        <v>0.18397089113245765</v>
      </c>
      <c r="AZ10" s="281">
        <v>0.17044223410910914</v>
      </c>
      <c r="BA10" s="275">
        <v>3.0153507562860896E-2</v>
      </c>
      <c r="BB10" s="72">
        <v>7.298710959689178E-2</v>
      </c>
      <c r="BC10" s="72">
        <v>0.13563320449601557</v>
      </c>
      <c r="BD10" s="281">
        <v>8.2026926598976521E-2</v>
      </c>
      <c r="BE10" s="275">
        <v>0.31358856682508873</v>
      </c>
      <c r="BF10" s="72">
        <v>0.24869207206980573</v>
      </c>
      <c r="BG10" s="72">
        <v>8.2398939685378925E-2</v>
      </c>
      <c r="BH10" s="289">
        <v>0.23049535400572232</v>
      </c>
      <c r="BI10" s="224">
        <v>0.14913603594351577</v>
      </c>
      <c r="BJ10" s="67">
        <v>0.15146135912633754</v>
      </c>
      <c r="BK10" s="72">
        <v>5.2929241340377069E-2</v>
      </c>
      <c r="BL10" s="72">
        <v>0.12269160024007313</v>
      </c>
      <c r="BM10" s="281">
        <v>0.10809761050533745</v>
      </c>
      <c r="BN10" s="275">
        <v>8.4762893099133471E-2</v>
      </c>
      <c r="BO10" s="72">
        <v>3.18157185705185E-2</v>
      </c>
      <c r="BP10" s="72">
        <v>8.7660181177286273E-2</v>
      </c>
      <c r="BQ10" s="281">
        <v>7.162231438222165E-2</v>
      </c>
      <c r="BR10" s="275">
        <v>0.21760883292499986</v>
      </c>
      <c r="BS10" s="72"/>
      <c r="BT10" s="72"/>
      <c r="BU10" s="281">
        <v>0.21760883292499986</v>
      </c>
      <c r="BV10" s="275"/>
      <c r="BW10" s="72"/>
      <c r="BX10" s="72"/>
      <c r="BY10" s="289"/>
      <c r="BZ10" s="224">
        <v>0.11188065849230855</v>
      </c>
      <c r="CD10" s="228"/>
      <c r="CE10" s="296"/>
      <c r="CF10" s="229"/>
      <c r="CG10" s="229" t="s">
        <v>79</v>
      </c>
      <c r="CH10" s="229" t="s">
        <v>80</v>
      </c>
      <c r="CI10" s="232">
        <v>9.99</v>
      </c>
    </row>
    <row r="11" spans="1:87">
      <c r="A11" s="57" t="s">
        <v>30</v>
      </c>
      <c r="B11" s="58"/>
      <c r="C11" s="59">
        <v>1.2853142472440009E-2</v>
      </c>
      <c r="D11" s="60">
        <v>1.4882606829677365E-2</v>
      </c>
      <c r="E11" s="60">
        <v>5.908540387589431E-2</v>
      </c>
      <c r="F11" s="61">
        <v>1.2445031024830907E-2</v>
      </c>
      <c r="G11" s="62">
        <v>2.3450255795982741E-2</v>
      </c>
      <c r="H11" s="59">
        <v>1.0870001864118153E-2</v>
      </c>
      <c r="I11" s="60">
        <v>1.5415224065781165E-2</v>
      </c>
      <c r="J11" s="60">
        <v>2.1946385209404583E-2</v>
      </c>
      <c r="K11" s="61">
        <v>2.161808057076375E-2</v>
      </c>
      <c r="L11" s="62">
        <v>1.7113938268105013E-2</v>
      </c>
      <c r="M11" s="59">
        <v>7.4472991646841336E-3</v>
      </c>
      <c r="N11" s="60">
        <v>3.336106801010106E-2</v>
      </c>
      <c r="O11" s="60">
        <v>9.4409294775235658E-2</v>
      </c>
      <c r="P11" s="61">
        <v>8.2972226443318087E-2</v>
      </c>
      <c r="Q11" s="63">
        <v>5.1911327544642602E-2</v>
      </c>
      <c r="R11" s="59">
        <v>4.7611732317782103E-2</v>
      </c>
      <c r="S11" s="64">
        <v>4.7183399517486332E-2</v>
      </c>
      <c r="T11" s="64">
        <v>0.11706354743958568</v>
      </c>
      <c r="U11" s="61">
        <v>2.8984709536375677E-2</v>
      </c>
      <c r="V11" s="63">
        <v>5.609929118331472E-2</v>
      </c>
      <c r="W11" s="59">
        <v>4.7994127044616523E-2</v>
      </c>
      <c r="X11" s="64">
        <v>9.6018603968979571E-2</v>
      </c>
      <c r="Y11" s="64">
        <v>0.1603741031348917</v>
      </c>
      <c r="Z11" s="61">
        <v>9.1531653620393214E-2</v>
      </c>
      <c r="AA11" s="63">
        <v>8.9078432234235477E-2</v>
      </c>
      <c r="AB11" s="59">
        <v>3.108409798302585E-2</v>
      </c>
      <c r="AC11" s="64">
        <v>7.3029311895035948E-2</v>
      </c>
      <c r="AD11" s="64">
        <v>5.1058232833581546E-2</v>
      </c>
      <c r="AE11" s="280">
        <v>5.5353340968621302E-2</v>
      </c>
      <c r="AF11" s="62">
        <v>1.8196277602218945E-2</v>
      </c>
      <c r="AG11" s="64">
        <v>0.1855610133826745</v>
      </c>
      <c r="AH11" s="64">
        <v>1.9604494755457835E-2</v>
      </c>
      <c r="AI11" s="280">
        <v>7.7077026094499179E-2</v>
      </c>
      <c r="AJ11" s="62">
        <v>1.4352312302110504E-2</v>
      </c>
      <c r="AK11" s="64">
        <v>1.5512302257094627E-2</v>
      </c>
      <c r="AL11" s="64">
        <v>6.9501437613757641E-2</v>
      </c>
      <c r="AM11" s="280">
        <v>4.4133410089723303E-2</v>
      </c>
      <c r="AN11" s="62">
        <v>3.752911635935359E-2</v>
      </c>
      <c r="AO11" s="64">
        <v>4.7848021821239373E-2</v>
      </c>
      <c r="AP11" s="64">
        <v>4.3601678665622444E-2</v>
      </c>
      <c r="AQ11" s="288">
        <v>4.294066846762875E-2</v>
      </c>
      <c r="AR11" s="223">
        <v>5.4865068014179626E-2</v>
      </c>
      <c r="AS11" s="59">
        <v>1.3828343965635807E-2</v>
      </c>
      <c r="AT11" s="64">
        <v>5.4592570101591971E-2</v>
      </c>
      <c r="AU11" s="64">
        <v>2.6186680906393808E-2</v>
      </c>
      <c r="AV11" s="280">
        <v>3.4335857377587389E-2</v>
      </c>
      <c r="AW11" s="62">
        <v>3.9744230156073576E-2</v>
      </c>
      <c r="AX11" s="64">
        <v>0.23384821916069226</v>
      </c>
      <c r="AY11" s="64">
        <v>0.18004616059438713</v>
      </c>
      <c r="AZ11" s="280">
        <v>0.15534959979318019</v>
      </c>
      <c r="BA11" s="62">
        <v>2.5760376078339347E-2</v>
      </c>
      <c r="BB11" s="64">
        <v>7.1589039555481043E-2</v>
      </c>
      <c r="BC11" s="64">
        <v>0.11294953235606547</v>
      </c>
      <c r="BD11" s="280">
        <v>7.2007071525942198E-2</v>
      </c>
      <c r="BE11" s="62">
        <v>0.26787145843316129</v>
      </c>
      <c r="BF11" s="64">
        <v>0.21998063370296281</v>
      </c>
      <c r="BG11" s="64">
        <v>2.0712179993426418E-3</v>
      </c>
      <c r="BH11" s="288">
        <v>0.1822559024673123</v>
      </c>
      <c r="BI11" s="223">
        <v>0.1119299809840999</v>
      </c>
      <c r="BJ11" s="59">
        <v>8.2877377143130759E-2</v>
      </c>
      <c r="BK11" s="64">
        <v>3.593256562279034E-2</v>
      </c>
      <c r="BL11" s="64">
        <v>7.908937688170406E-2</v>
      </c>
      <c r="BM11" s="280">
        <v>6.4581400385557153E-2</v>
      </c>
      <c r="BN11" s="62">
        <v>5.833744664208184E-2</v>
      </c>
      <c r="BO11" s="64">
        <v>2.5282188944975401E-2</v>
      </c>
      <c r="BP11" s="64">
        <v>8.3661586965989701E-2</v>
      </c>
      <c r="BQ11" s="280">
        <v>5.5926304712576626E-2</v>
      </c>
      <c r="BR11" s="62">
        <v>0.16018269976743774</v>
      </c>
      <c r="BS11" s="64"/>
      <c r="BT11" s="64"/>
      <c r="BU11" s="280">
        <v>0.16018269976743774</v>
      </c>
      <c r="BV11" s="62"/>
      <c r="BW11" s="64"/>
      <c r="BX11" s="64"/>
      <c r="BY11" s="288"/>
      <c r="BZ11" s="223">
        <v>7.5008033804237456E-2</v>
      </c>
      <c r="CD11" s="228"/>
      <c r="CE11" s="296"/>
      <c r="CF11" s="229"/>
      <c r="CG11" s="229" t="s">
        <v>385</v>
      </c>
      <c r="CH11" s="229" t="s">
        <v>386</v>
      </c>
      <c r="CI11" s="232">
        <v>34</v>
      </c>
    </row>
    <row r="12" spans="1:87">
      <c r="A12" s="57" t="s">
        <v>31</v>
      </c>
      <c r="B12" s="58"/>
      <c r="C12" s="59">
        <v>1.5381800813345999E-2</v>
      </c>
      <c r="D12" s="60">
        <v>2.8422788716923595E-3</v>
      </c>
      <c r="E12" s="60">
        <v>2.3188918829703996E-2</v>
      </c>
      <c r="F12" s="61">
        <v>1.6107593253069419E-2</v>
      </c>
      <c r="G12" s="62">
        <v>1.4999736075923396E-2</v>
      </c>
      <c r="H12" s="59">
        <v>1.8090094456866095E-2</v>
      </c>
      <c r="I12" s="60">
        <v>3.4252986403210089E-2</v>
      </c>
      <c r="J12" s="60">
        <v>2.8630131736296218E-2</v>
      </c>
      <c r="K12" s="61">
        <v>4.7540281634903918E-2</v>
      </c>
      <c r="L12" s="62">
        <v>3.2180793089763564E-2</v>
      </c>
      <c r="M12" s="59">
        <v>4.1775013668223802E-2</v>
      </c>
      <c r="N12" s="60">
        <v>6.0352929411762686E-2</v>
      </c>
      <c r="O12" s="60">
        <v>1.6673826530576735E-2</v>
      </c>
      <c r="P12" s="61">
        <v>4.6125777557985664E-2</v>
      </c>
      <c r="Q12" s="63">
        <v>4.1997801185400606E-2</v>
      </c>
      <c r="R12" s="59">
        <v>5.161512501233198E-2</v>
      </c>
      <c r="S12" s="64">
        <v>4.1468772769417732E-2</v>
      </c>
      <c r="T12" s="64">
        <v>2.0360201331012878E-2</v>
      </c>
      <c r="U12" s="61">
        <v>4.6164343952797296E-2</v>
      </c>
      <c r="V12" s="63">
        <v>4.1733046694267494E-2</v>
      </c>
      <c r="W12" s="59">
        <v>9.1409303612304454E-2</v>
      </c>
      <c r="X12" s="64">
        <v>8.3668874442208871E-2</v>
      </c>
      <c r="Y12" s="64">
        <v>1.5112354834972655E-2</v>
      </c>
      <c r="Z12" s="61">
        <v>5.5656088694338773E-2</v>
      </c>
      <c r="AA12" s="63">
        <v>6.6311334705317235E-2</v>
      </c>
      <c r="AB12" s="59">
        <v>2.1574152695499074E-2</v>
      </c>
      <c r="AC12" s="64">
        <v>6.5660506484539263E-2</v>
      </c>
      <c r="AD12" s="64">
        <v>4.6928981522969926E-2</v>
      </c>
      <c r="AE12" s="280">
        <v>4.8466069002364984E-2</v>
      </c>
      <c r="AF12" s="62">
        <v>5.8072541383070346E-3</v>
      </c>
      <c r="AG12" s="64">
        <v>3.0371996022852208E-2</v>
      </c>
      <c r="AH12" s="64">
        <v>1.5333759480918335E-4</v>
      </c>
      <c r="AI12" s="280">
        <v>1.2406681409229016E-2</v>
      </c>
      <c r="AJ12" s="62">
        <v>0</v>
      </c>
      <c r="AK12" s="64">
        <v>3.9175589526103276E-2</v>
      </c>
      <c r="AL12" s="64">
        <v>1.1080816752016208E-2</v>
      </c>
      <c r="AM12" s="280">
        <v>1.8450204291944241E-2</v>
      </c>
      <c r="AN12" s="62">
        <v>4.7619925329819575E-2</v>
      </c>
      <c r="AO12" s="64">
        <v>2.2337418707391588E-2</v>
      </c>
      <c r="AP12" s="64">
        <v>5.4020748250223807E-2</v>
      </c>
      <c r="AQ12" s="288">
        <v>4.1821804647068021E-2</v>
      </c>
      <c r="AR12" s="223">
        <v>3.5380881158397076E-2</v>
      </c>
      <c r="AS12" s="59">
        <v>8.3938370898452991E-2</v>
      </c>
      <c r="AT12" s="64">
        <v>4.1565764786950683E-2</v>
      </c>
      <c r="AU12" s="64">
        <v>4.4359918553354576E-2</v>
      </c>
      <c r="AV12" s="280">
        <v>5.5922249680722055E-2</v>
      </c>
      <c r="AW12" s="62">
        <v>2.6978094815482277E-2</v>
      </c>
      <c r="AX12" s="64">
        <v>1.4071796705166926E-2</v>
      </c>
      <c r="AY12" s="64">
        <v>3.9248646089224109E-3</v>
      </c>
      <c r="AZ12" s="280">
        <v>1.509276647492056E-2</v>
      </c>
      <c r="BA12" s="62">
        <v>4.3931764915032725E-3</v>
      </c>
      <c r="BB12" s="64">
        <v>1.3981801568797554E-3</v>
      </c>
      <c r="BC12" s="64">
        <v>2.2684935508960218E-2</v>
      </c>
      <c r="BD12" s="280">
        <v>1.0020360401649768E-2</v>
      </c>
      <c r="BE12" s="62">
        <v>4.5717932658793085E-2</v>
      </c>
      <c r="BF12" s="64">
        <v>2.8712160771309541E-2</v>
      </c>
      <c r="BG12" s="64">
        <v>8.0327721686036357E-2</v>
      </c>
      <c r="BH12" s="288">
        <v>4.8240027618816454E-2</v>
      </c>
      <c r="BI12" s="223">
        <v>3.7206454281514048E-2</v>
      </c>
      <c r="BJ12" s="59">
        <v>6.8583648564676233E-2</v>
      </c>
      <c r="BK12" s="64">
        <v>1.6997188620148422E-2</v>
      </c>
      <c r="BL12" s="64">
        <v>4.3602317151434707E-2</v>
      </c>
      <c r="BM12" s="280">
        <v>4.3516292093750408E-2</v>
      </c>
      <c r="BN12" s="62">
        <v>2.6425953427150452E-2</v>
      </c>
      <c r="BO12" s="64">
        <v>6.5335811530211054E-3</v>
      </c>
      <c r="BP12" s="64">
        <v>3.9984300092210413E-3</v>
      </c>
      <c r="BQ12" s="280">
        <v>1.5696232135767974E-2</v>
      </c>
      <c r="BR12" s="62">
        <v>5.7426223949076878E-2</v>
      </c>
      <c r="BS12" s="64"/>
      <c r="BT12" s="64"/>
      <c r="BU12" s="280">
        <v>5.7426223949076878E-2</v>
      </c>
      <c r="BV12" s="62"/>
      <c r="BW12" s="64"/>
      <c r="BX12" s="64"/>
      <c r="BY12" s="288"/>
      <c r="BZ12" s="223">
        <v>3.6872751034243381E-2</v>
      </c>
      <c r="CD12" s="228"/>
      <c r="CE12" s="296"/>
      <c r="CF12" s="229"/>
      <c r="CG12" s="229" t="s">
        <v>83</v>
      </c>
      <c r="CH12" s="229" t="s">
        <v>84</v>
      </c>
      <c r="CI12" s="232">
        <v>36</v>
      </c>
    </row>
    <row r="13" spans="1:87">
      <c r="A13" s="65" t="s">
        <v>5</v>
      </c>
      <c r="B13" s="66">
        <v>319.89999999999998</v>
      </c>
      <c r="C13" s="67">
        <v>2.4388622110265521E-2</v>
      </c>
      <c r="D13" s="68">
        <v>6.0451665363451621E-3</v>
      </c>
      <c r="E13" s="68">
        <v>2.5537446135620905E-2</v>
      </c>
      <c r="F13" s="69">
        <v>1.8110839822472004E-2</v>
      </c>
      <c r="G13" s="70">
        <v>1.9495012921591913E-2</v>
      </c>
      <c r="H13" s="67">
        <v>2.4805722325227986E-2</v>
      </c>
      <c r="I13" s="68">
        <v>3.2431633829054403E-2</v>
      </c>
      <c r="J13" s="68">
        <v>3.0907697927605688E-2</v>
      </c>
      <c r="K13" s="69">
        <v>4.6502095075729444E-2</v>
      </c>
      <c r="L13" s="70">
        <v>3.4012595548001186E-2</v>
      </c>
      <c r="M13" s="67">
        <v>3.9844253583270935E-2</v>
      </c>
      <c r="N13" s="68">
        <v>5.8682593775175255E-2</v>
      </c>
      <c r="O13" s="68">
        <v>2.6397557212695381E-2</v>
      </c>
      <c r="P13" s="69">
        <v>5.0996293789721127E-2</v>
      </c>
      <c r="Q13" s="71">
        <v>4.4366163180421025E-2</v>
      </c>
      <c r="R13" s="67">
        <v>4.5695031470076385E-2</v>
      </c>
      <c r="S13" s="72">
        <v>3.5296626602131405E-2</v>
      </c>
      <c r="T13" s="72">
        <v>2.9103765613899473E-2</v>
      </c>
      <c r="U13" s="69">
        <v>4.0182442786744973E-2</v>
      </c>
      <c r="V13" s="71">
        <v>3.8523201571644773E-2</v>
      </c>
      <c r="W13" s="67">
        <v>9.8793363677918036E-2</v>
      </c>
      <c r="X13" s="72">
        <v>0.15464444332087876</v>
      </c>
      <c r="Y13" s="72">
        <v>0.1121265792425943</v>
      </c>
      <c r="Z13" s="69">
        <v>6.9019715989191377E-2</v>
      </c>
      <c r="AA13" s="71">
        <v>0.10219247976514781</v>
      </c>
      <c r="AB13" s="67">
        <v>3.151904324704765E-2</v>
      </c>
      <c r="AC13" s="72">
        <v>5.6712345952666852E-2</v>
      </c>
      <c r="AD13" s="72">
        <v>5.5414586224486972E-2</v>
      </c>
      <c r="AE13" s="281">
        <v>4.8719399136953771E-2</v>
      </c>
      <c r="AF13" s="275">
        <v>5.8025930416641018E-3</v>
      </c>
      <c r="AG13" s="72">
        <v>7.1479720677330522E-2</v>
      </c>
      <c r="AH13" s="72">
        <v>6.1855135273190451E-4</v>
      </c>
      <c r="AI13" s="281">
        <v>3.1302430158627249E-2</v>
      </c>
      <c r="AJ13" s="275">
        <v>1.6937904225053834E-6</v>
      </c>
      <c r="AK13" s="72">
        <v>3.8749000839013975E-2</v>
      </c>
      <c r="AL13" s="72">
        <v>3.4256310430317558E-2</v>
      </c>
      <c r="AM13" s="281">
        <v>2.8563659404282286E-2</v>
      </c>
      <c r="AN13" s="275">
        <v>3.100618809480498E-2</v>
      </c>
      <c r="AO13" s="72">
        <v>3.5509499842486469E-2</v>
      </c>
      <c r="AP13" s="72">
        <v>5.3140559957285637E-2</v>
      </c>
      <c r="AQ13" s="289">
        <v>4.0636261411084208E-2</v>
      </c>
      <c r="AR13" s="224">
        <v>4.0011435801144905E-2</v>
      </c>
      <c r="AS13" s="67">
        <v>8.9325449338737886E-2</v>
      </c>
      <c r="AT13" s="72">
        <v>6.1229508670721557E-2</v>
      </c>
      <c r="AU13" s="72">
        <v>3.1059958492651554E-2</v>
      </c>
      <c r="AV13" s="281">
        <v>6.0215940641327147E-2</v>
      </c>
      <c r="AW13" s="275">
        <v>2.9486476355316833E-2</v>
      </c>
      <c r="AX13" s="72">
        <v>2.5046607807375498E-2</v>
      </c>
      <c r="AY13" s="72">
        <v>1.0093092712090626E-2</v>
      </c>
      <c r="AZ13" s="281">
        <v>2.1962800274215988E-2</v>
      </c>
      <c r="BA13" s="275">
        <v>4.8733454284994853E-3</v>
      </c>
      <c r="BB13" s="72">
        <v>2.5995529574992389E-3</v>
      </c>
      <c r="BC13" s="72">
        <v>2.051658858071807E-2</v>
      </c>
      <c r="BD13" s="281">
        <v>1.0892643798766831E-2</v>
      </c>
      <c r="BE13" s="275">
        <v>6.2532022985118257E-2</v>
      </c>
      <c r="BF13" s="72">
        <v>5.1308737688225289E-2</v>
      </c>
      <c r="BG13" s="72">
        <v>7.030037621611307E-2</v>
      </c>
      <c r="BH13" s="289">
        <v>6.0637545153535803E-2</v>
      </c>
      <c r="BI13" s="224">
        <v>4.483851074421466E-2</v>
      </c>
      <c r="BJ13" s="67">
        <v>7.0824740000273778E-2</v>
      </c>
      <c r="BK13" s="72">
        <v>3.5163643909780773E-2</v>
      </c>
      <c r="BL13" s="72">
        <v>2.512941607293993E-2</v>
      </c>
      <c r="BM13" s="281">
        <v>4.5225161844983611E-2</v>
      </c>
      <c r="BN13" s="275">
        <v>3.2726995293472255E-2</v>
      </c>
      <c r="BO13" s="72">
        <v>4.0610906459055424E-3</v>
      </c>
      <c r="BP13" s="72">
        <v>5.8865551132060451E-3</v>
      </c>
      <c r="BQ13" s="281">
        <v>1.7394361087597156E-2</v>
      </c>
      <c r="BR13" s="275">
        <v>5.7417600606211969E-2</v>
      </c>
      <c r="BS13" s="72"/>
      <c r="BT13" s="72"/>
      <c r="BU13" s="281">
        <v>5.7417600606211969E-2</v>
      </c>
      <c r="BV13" s="275"/>
      <c r="BW13" s="72"/>
      <c r="BX13" s="72"/>
      <c r="BY13" s="289"/>
      <c r="BZ13" s="224">
        <v>3.8907663699763041E-2</v>
      </c>
      <c r="CD13" s="228"/>
      <c r="CE13" s="296"/>
      <c r="CF13" s="229"/>
      <c r="CG13" s="229" t="s">
        <v>381</v>
      </c>
      <c r="CH13" s="229" t="s">
        <v>382</v>
      </c>
      <c r="CI13" s="232">
        <v>75.599999999999994</v>
      </c>
    </row>
    <row r="14" spans="1:87">
      <c r="A14" s="57" t="s">
        <v>30</v>
      </c>
      <c r="B14" s="58"/>
      <c r="C14" s="59">
        <v>0</v>
      </c>
      <c r="D14" s="60">
        <v>0</v>
      </c>
      <c r="E14" s="60">
        <v>0</v>
      </c>
      <c r="F14" s="61">
        <v>4.7576406555095165E-4</v>
      </c>
      <c r="G14" s="62">
        <v>1.3744538083255626E-4</v>
      </c>
      <c r="H14" s="59">
        <v>1.2016772220860048E-5</v>
      </c>
      <c r="I14" s="60">
        <v>0</v>
      </c>
      <c r="J14" s="60">
        <v>9.4726517743699129E-4</v>
      </c>
      <c r="K14" s="61">
        <v>5.9004594253705511E-4</v>
      </c>
      <c r="L14" s="62">
        <v>3.6327165378022112E-4</v>
      </c>
      <c r="M14" s="59">
        <v>0</v>
      </c>
      <c r="N14" s="60">
        <v>3.1039769454946442E-7</v>
      </c>
      <c r="O14" s="60">
        <v>4.1671015490976678E-3</v>
      </c>
      <c r="P14" s="61">
        <v>2.8938600986453788E-6</v>
      </c>
      <c r="Q14" s="63">
        <v>7.2228520559503224E-4</v>
      </c>
      <c r="R14" s="59">
        <v>6.1886469213418807E-4</v>
      </c>
      <c r="S14" s="64">
        <v>0</v>
      </c>
      <c r="T14" s="64">
        <v>2.010042184197276E-3</v>
      </c>
      <c r="U14" s="61">
        <v>6.0686520245670688E-3</v>
      </c>
      <c r="V14" s="63">
        <v>2.462429377072172E-3</v>
      </c>
      <c r="W14" s="59">
        <v>8.5628264333653774E-3</v>
      </c>
      <c r="X14" s="64">
        <v>5.048776306409275E-2</v>
      </c>
      <c r="Y14" s="64">
        <v>8.815482011401328E-2</v>
      </c>
      <c r="Z14" s="61">
        <v>1.5074884895252463E-2</v>
      </c>
      <c r="AA14" s="63">
        <v>3.2689879124058428E-2</v>
      </c>
      <c r="AB14" s="59">
        <v>0</v>
      </c>
      <c r="AC14" s="64">
        <v>0</v>
      </c>
      <c r="AD14" s="64">
        <v>1.0545161108086338E-2</v>
      </c>
      <c r="AE14" s="280">
        <v>3.1460010692785922E-3</v>
      </c>
      <c r="AF14" s="62">
        <v>0</v>
      </c>
      <c r="AG14" s="64">
        <v>3.6705654952307452E-2</v>
      </c>
      <c r="AH14" s="64">
        <v>0</v>
      </c>
      <c r="AI14" s="280">
        <v>1.5085260942757812E-2</v>
      </c>
      <c r="AJ14" s="62">
        <v>1.6937904225053834E-6</v>
      </c>
      <c r="AK14" s="64">
        <v>1.6546822691348511E-3</v>
      </c>
      <c r="AL14" s="64">
        <v>8.9983101634963177E-6</v>
      </c>
      <c r="AM14" s="280">
        <v>7.2169762278425785E-4</v>
      </c>
      <c r="AN14" s="62">
        <v>0</v>
      </c>
      <c r="AO14" s="64">
        <v>0</v>
      </c>
      <c r="AP14" s="64">
        <v>0</v>
      </c>
      <c r="AQ14" s="288">
        <v>0</v>
      </c>
      <c r="AR14" s="223">
        <v>4.0262791407306457E-3</v>
      </c>
      <c r="AS14" s="59">
        <v>1.6417775930179796E-3</v>
      </c>
      <c r="AT14" s="64">
        <v>2.2704079186223092E-3</v>
      </c>
      <c r="AU14" s="64">
        <v>0</v>
      </c>
      <c r="AV14" s="280">
        <v>1.4735111210571507E-3</v>
      </c>
      <c r="AW14" s="62">
        <v>1.3982078687440746E-3</v>
      </c>
      <c r="AX14" s="64">
        <v>0</v>
      </c>
      <c r="AY14" s="64">
        <v>7.6743028600896398E-5</v>
      </c>
      <c r="AZ14" s="280">
        <v>5.1596594096879362E-4</v>
      </c>
      <c r="BA14" s="62">
        <v>3.2187224390530981E-4</v>
      </c>
      <c r="BB14" s="64">
        <v>0</v>
      </c>
      <c r="BC14" s="64">
        <v>0</v>
      </c>
      <c r="BD14" s="280">
        <v>9.6365675617074903E-5</v>
      </c>
      <c r="BE14" s="62">
        <v>4.5375742750941371E-6</v>
      </c>
      <c r="BF14" s="64">
        <v>1.7789114357040429E-3</v>
      </c>
      <c r="BG14" s="64">
        <v>0</v>
      </c>
      <c r="BH14" s="288">
        <v>6.4064715896018014E-4</v>
      </c>
      <c r="BI14" s="223">
        <v>7.8289621015888221E-4</v>
      </c>
      <c r="BJ14" s="59">
        <v>8.7307634641506718E-4</v>
      </c>
      <c r="BK14" s="64">
        <v>0</v>
      </c>
      <c r="BL14" s="64">
        <v>1.0988881242667973E-4</v>
      </c>
      <c r="BM14" s="280">
        <v>3.7628118237459054E-4</v>
      </c>
      <c r="BN14" s="62">
        <v>0</v>
      </c>
      <c r="BO14" s="64">
        <v>0</v>
      </c>
      <c r="BP14" s="64">
        <v>1.7344173441734797E-3</v>
      </c>
      <c r="BQ14" s="280">
        <v>4.8265102186129929E-4</v>
      </c>
      <c r="BR14" s="62">
        <v>3.3096787274036342E-3</v>
      </c>
      <c r="BS14" s="64"/>
      <c r="BT14" s="64"/>
      <c r="BU14" s="280">
        <v>3.3096787274036342E-3</v>
      </c>
      <c r="BV14" s="62"/>
      <c r="BW14" s="64"/>
      <c r="BX14" s="64"/>
      <c r="BY14" s="288"/>
      <c r="BZ14" s="223">
        <v>8.5711598255925594E-4</v>
      </c>
      <c r="CD14" s="228"/>
      <c r="CE14" s="296"/>
      <c r="CF14" s="229"/>
      <c r="CG14" s="229" t="s">
        <v>85</v>
      </c>
      <c r="CH14" s="229" t="s">
        <v>85</v>
      </c>
      <c r="CI14" s="232">
        <v>36</v>
      </c>
    </row>
    <row r="15" spans="1:87">
      <c r="A15" s="57" t="s">
        <v>31</v>
      </c>
      <c r="B15" s="58"/>
      <c r="C15" s="59">
        <v>2.4388622110265521E-2</v>
      </c>
      <c r="D15" s="60">
        <v>6.036992384350179E-3</v>
      </c>
      <c r="E15" s="60">
        <v>2.5461816955494924E-2</v>
      </c>
      <c r="F15" s="61">
        <v>1.7631133115184341E-2</v>
      </c>
      <c r="G15" s="62">
        <v>1.9339136494026465E-2</v>
      </c>
      <c r="H15" s="59">
        <v>2.4793705553007125E-2</v>
      </c>
      <c r="I15" s="60">
        <v>3.2431633829054403E-2</v>
      </c>
      <c r="J15" s="60">
        <v>2.9960432750168693E-2</v>
      </c>
      <c r="K15" s="61">
        <v>4.5912049133192391E-2</v>
      </c>
      <c r="L15" s="62">
        <v>3.364932389422097E-2</v>
      </c>
      <c r="M15" s="59">
        <v>3.9844253583270935E-2</v>
      </c>
      <c r="N15" s="60">
        <v>5.8682283377480701E-2</v>
      </c>
      <c r="O15" s="60">
        <v>2.2178205617659732E-2</v>
      </c>
      <c r="P15" s="61">
        <v>5.0993399929622478E-2</v>
      </c>
      <c r="Q15" s="63">
        <v>4.3634833245232506E-2</v>
      </c>
      <c r="R15" s="59">
        <v>4.5075578686207103E-2</v>
      </c>
      <c r="S15" s="64">
        <v>3.5296626602131405E-2</v>
      </c>
      <c r="T15" s="64">
        <v>2.7093723429702194E-2</v>
      </c>
      <c r="U15" s="61">
        <v>3.4113790762177888E-2</v>
      </c>
      <c r="V15" s="63">
        <v>3.6060599517410433E-2</v>
      </c>
      <c r="W15" s="59">
        <v>9.0230537244552683E-2</v>
      </c>
      <c r="X15" s="64">
        <v>0.10415668025678622</v>
      </c>
      <c r="Y15" s="64">
        <v>2.3971759128580922E-2</v>
      </c>
      <c r="Z15" s="61">
        <v>5.3944831093939043E-2</v>
      </c>
      <c r="AA15" s="63">
        <v>6.9502600641089443E-2</v>
      </c>
      <c r="AB15" s="59">
        <v>3.151904324704765E-2</v>
      </c>
      <c r="AC15" s="64">
        <v>5.6712345952666852E-2</v>
      </c>
      <c r="AD15" s="64">
        <v>4.4869365461431748E-2</v>
      </c>
      <c r="AE15" s="280">
        <v>4.557338027045104E-2</v>
      </c>
      <c r="AF15" s="62">
        <v>5.8025930416641018E-3</v>
      </c>
      <c r="AG15" s="64">
        <v>3.4774276960858629E-2</v>
      </c>
      <c r="AH15" s="64">
        <v>6.1855135273190451E-4</v>
      </c>
      <c r="AI15" s="280">
        <v>1.6217256029405495E-2</v>
      </c>
      <c r="AJ15" s="62">
        <v>0</v>
      </c>
      <c r="AK15" s="64">
        <v>3.7094318569879117E-2</v>
      </c>
      <c r="AL15" s="64">
        <v>3.4247312120154055E-2</v>
      </c>
      <c r="AM15" s="280">
        <v>2.7841961781498028E-2</v>
      </c>
      <c r="AN15" s="62">
        <v>3.100618809480498E-2</v>
      </c>
      <c r="AO15" s="64">
        <v>3.5509499842486469E-2</v>
      </c>
      <c r="AP15" s="64">
        <v>5.3140559957285637E-2</v>
      </c>
      <c r="AQ15" s="288">
        <v>4.0636261411084208E-2</v>
      </c>
      <c r="AR15" s="223">
        <v>3.5985166648318807E-2</v>
      </c>
      <c r="AS15" s="59">
        <v>8.7683671745719921E-2</v>
      </c>
      <c r="AT15" s="64">
        <v>5.8959100752099279E-2</v>
      </c>
      <c r="AU15" s="64">
        <v>3.1059958492651554E-2</v>
      </c>
      <c r="AV15" s="280">
        <v>5.8742429520270006E-2</v>
      </c>
      <c r="AW15" s="62">
        <v>2.8088328844560206E-2</v>
      </c>
      <c r="AX15" s="64">
        <v>2.5046607807375498E-2</v>
      </c>
      <c r="AY15" s="64">
        <v>1.0016349683489731E-2</v>
      </c>
      <c r="AZ15" s="280">
        <v>2.144685557712285E-2</v>
      </c>
      <c r="BA15" s="62">
        <v>4.5514731845941745E-3</v>
      </c>
      <c r="BB15" s="64">
        <v>2.5995529574992389E-3</v>
      </c>
      <c r="BC15" s="64">
        <v>2.051658858071807E-2</v>
      </c>
      <c r="BD15" s="280">
        <v>1.0796278123149755E-2</v>
      </c>
      <c r="BE15" s="62">
        <v>6.2527503417090291E-2</v>
      </c>
      <c r="BF15" s="64">
        <v>4.9529826252521246E-2</v>
      </c>
      <c r="BG15" s="64">
        <v>7.030037621611307E-2</v>
      </c>
      <c r="BH15" s="288">
        <v>5.9996904579735513E-2</v>
      </c>
      <c r="BI15" s="223">
        <v>4.4055621184314872E-2</v>
      </c>
      <c r="BJ15" s="59">
        <v>6.9951663653858701E-2</v>
      </c>
      <c r="BK15" s="64">
        <v>3.5163643909780773E-2</v>
      </c>
      <c r="BL15" s="64">
        <v>2.5019496352352996E-2</v>
      </c>
      <c r="BM15" s="280">
        <v>4.4848869366153066E-2</v>
      </c>
      <c r="BN15" s="62">
        <v>3.2726995293472255E-2</v>
      </c>
      <c r="BO15" s="64">
        <v>4.0610906459055424E-3</v>
      </c>
      <c r="BP15" s="64">
        <v>4.1521377690325644E-3</v>
      </c>
      <c r="BQ15" s="280">
        <v>1.6911710065735858E-2</v>
      </c>
      <c r="BR15" s="62">
        <v>5.4107949034923851E-2</v>
      </c>
      <c r="BS15" s="64"/>
      <c r="BT15" s="64"/>
      <c r="BU15" s="280">
        <v>5.4107949034923851E-2</v>
      </c>
      <c r="BV15" s="62"/>
      <c r="BW15" s="64"/>
      <c r="BX15" s="64"/>
      <c r="BY15" s="288"/>
      <c r="BZ15" s="223">
        <v>3.8050545636345384E-2</v>
      </c>
      <c r="CD15" s="228"/>
      <c r="CE15" s="296"/>
      <c r="CF15" s="229"/>
      <c r="CG15" s="229" t="s">
        <v>86</v>
      </c>
      <c r="CH15" s="229" t="s">
        <v>87</v>
      </c>
      <c r="CI15" s="232">
        <v>39.6</v>
      </c>
    </row>
    <row r="16" spans="1:87">
      <c r="A16" s="65" t="s">
        <v>6</v>
      </c>
      <c r="B16" s="66">
        <v>1501.2709999999997</v>
      </c>
      <c r="C16" s="67">
        <v>6.2175164449463464E-2</v>
      </c>
      <c r="D16" s="68">
        <v>2.0582866551905936E-2</v>
      </c>
      <c r="E16" s="68">
        <v>6.8127398053307073E-2</v>
      </c>
      <c r="F16" s="69">
        <v>2.8636183945408938E-2</v>
      </c>
      <c r="G16" s="70">
        <v>4.7524733508562338E-2</v>
      </c>
      <c r="H16" s="67">
        <v>2.9682832764243151E-2</v>
      </c>
      <c r="I16" s="68">
        <v>5.2865257818527779E-2</v>
      </c>
      <c r="J16" s="68">
        <v>3.7522469535181811E-2</v>
      </c>
      <c r="K16" s="69">
        <v>5.0725224709162527E-2</v>
      </c>
      <c r="L16" s="70">
        <v>4.1751707225585986E-2</v>
      </c>
      <c r="M16" s="67">
        <v>3.0792684614678306E-2</v>
      </c>
      <c r="N16" s="68">
        <v>8.678331614632058E-2</v>
      </c>
      <c r="O16" s="68">
        <v>3.0661223005558399E-2</v>
      </c>
      <c r="P16" s="69">
        <v>7.3252830117550655E-2</v>
      </c>
      <c r="Q16" s="71">
        <v>5.578193050166759E-2</v>
      </c>
      <c r="R16" s="67">
        <v>9.3660602348965089E-2</v>
      </c>
      <c r="S16" s="72">
        <v>8.6208933875191851E-2</v>
      </c>
      <c r="T16" s="72">
        <v>8.1876893708984308E-2</v>
      </c>
      <c r="U16" s="69">
        <v>8.4897566240969127E-2</v>
      </c>
      <c r="V16" s="71">
        <v>8.7124901785383291E-2</v>
      </c>
      <c r="W16" s="67">
        <v>0.12258658958839586</v>
      </c>
      <c r="X16" s="72">
        <v>0.13522421318962322</v>
      </c>
      <c r="Y16" s="72">
        <v>9.7376254581464566E-2</v>
      </c>
      <c r="Z16" s="69">
        <v>0.1474954595405476</v>
      </c>
      <c r="AA16" s="71">
        <v>0.12818109900096197</v>
      </c>
      <c r="AB16" s="67">
        <v>7.0100862428977104E-2</v>
      </c>
      <c r="AC16" s="72">
        <v>0.12943032003480601</v>
      </c>
      <c r="AD16" s="72">
        <v>0.19430952806742249</v>
      </c>
      <c r="AE16" s="281">
        <v>0.1321293245276037</v>
      </c>
      <c r="AF16" s="275">
        <v>3.0611244391185E-2</v>
      </c>
      <c r="AG16" s="72">
        <v>0.12896606906896196</v>
      </c>
      <c r="AH16" s="72">
        <v>1.4854823967600581E-2</v>
      </c>
      <c r="AI16" s="281">
        <v>6.7854398202886176E-2</v>
      </c>
      <c r="AJ16" s="275">
        <v>7.7343565835634627E-3</v>
      </c>
      <c r="AK16" s="72">
        <v>5.8334753409727415E-2</v>
      </c>
      <c r="AL16" s="72">
        <v>6.6699696965522748E-2</v>
      </c>
      <c r="AM16" s="281">
        <v>4.8389005574622342E-2</v>
      </c>
      <c r="AN16" s="275">
        <v>0.10211213007376917</v>
      </c>
      <c r="AO16" s="72">
        <v>8.0509040634720877E-2</v>
      </c>
      <c r="AP16" s="72">
        <v>4.8696625033002316E-2</v>
      </c>
      <c r="AQ16" s="289">
        <v>7.3395157246837844E-2</v>
      </c>
      <c r="AR16" s="224">
        <v>8.841376429721759E-2</v>
      </c>
      <c r="AS16" s="67">
        <v>9.3332317880293975E-2</v>
      </c>
      <c r="AT16" s="72">
        <v>0.10616143339350319</v>
      </c>
      <c r="AU16" s="72">
        <v>0.10450917469575358</v>
      </c>
      <c r="AV16" s="281">
        <v>0.10211967478834452</v>
      </c>
      <c r="AW16" s="275">
        <v>6.5330182608430487E-2</v>
      </c>
      <c r="AX16" s="72">
        <v>5.7485159040650921E-2</v>
      </c>
      <c r="AY16" s="72">
        <v>9.2375389198699462E-2</v>
      </c>
      <c r="AZ16" s="281">
        <v>7.0845838305751738E-2</v>
      </c>
      <c r="BA16" s="275">
        <v>3.3875174366571788E-2</v>
      </c>
      <c r="BB16" s="72">
        <v>1.4418249163764206E-2</v>
      </c>
      <c r="BC16" s="72">
        <v>6.872582076107174E-2</v>
      </c>
      <c r="BD16" s="281">
        <v>4.3252387378765293E-2</v>
      </c>
      <c r="BE16" s="275">
        <v>9.5829753707994986E-2</v>
      </c>
      <c r="BF16" s="72">
        <v>6.9952668051502825E-2</v>
      </c>
      <c r="BG16" s="72">
        <v>6.7748651894082496E-2</v>
      </c>
      <c r="BH16" s="289">
        <v>7.8370126326605158E-2</v>
      </c>
      <c r="BI16" s="224">
        <v>7.900729408376124E-2</v>
      </c>
      <c r="BJ16" s="67">
        <v>9.6127391951637206E-2</v>
      </c>
      <c r="BK16" s="72">
        <v>3.3390319425395935E-2</v>
      </c>
      <c r="BL16" s="72">
        <v>3.8715945867491816E-2</v>
      </c>
      <c r="BM16" s="281">
        <v>5.7331375552550697E-2</v>
      </c>
      <c r="BN16" s="275">
        <v>4.5293571895050157E-2</v>
      </c>
      <c r="BO16" s="72">
        <v>2.6695903338283661E-2</v>
      </c>
      <c r="BP16" s="72">
        <v>2.4162705999248277E-2</v>
      </c>
      <c r="BQ16" s="281">
        <v>3.4681476501688693E-2</v>
      </c>
      <c r="BR16" s="275">
        <v>0.11354635727115266</v>
      </c>
      <c r="BS16" s="72"/>
      <c r="BT16" s="72"/>
      <c r="BU16" s="281">
        <v>0.11354635727115266</v>
      </c>
      <c r="BV16" s="275"/>
      <c r="BW16" s="72"/>
      <c r="BX16" s="72"/>
      <c r="BY16" s="289"/>
      <c r="BZ16" s="224">
        <v>5.8469694874288221E-2</v>
      </c>
      <c r="CD16" s="228"/>
      <c r="CE16" s="296"/>
      <c r="CF16" s="229"/>
      <c r="CG16" s="229"/>
      <c r="CH16" s="229" t="s">
        <v>88</v>
      </c>
      <c r="CI16" s="232">
        <v>36</v>
      </c>
    </row>
    <row r="17" spans="1:89">
      <c r="A17" s="57" t="s">
        <v>30</v>
      </c>
      <c r="B17" s="58"/>
      <c r="C17" s="59">
        <v>4.7455083158969617E-2</v>
      </c>
      <c r="D17" s="60">
        <v>1.6620320473373158E-2</v>
      </c>
      <c r="E17" s="60">
        <v>4.6497084705168244E-2</v>
      </c>
      <c r="F17" s="61">
        <v>1.2591715627675942E-2</v>
      </c>
      <c r="G17" s="62">
        <v>3.2674674924973682E-2</v>
      </c>
      <c r="H17" s="59">
        <v>6.5519968867037391E-3</v>
      </c>
      <c r="I17" s="60">
        <v>2.6428466136981601E-2</v>
      </c>
      <c r="J17" s="60">
        <v>1.1954906087766351E-2</v>
      </c>
      <c r="K17" s="61">
        <v>1.3098647130213505E-2</v>
      </c>
      <c r="L17" s="62">
        <v>1.3363675359219071E-2</v>
      </c>
      <c r="M17" s="59">
        <v>2.7997220178904219E-3</v>
      </c>
      <c r="N17" s="60">
        <v>5.2744263356589501E-2</v>
      </c>
      <c r="O17" s="60">
        <v>1.8267765089644346E-2</v>
      </c>
      <c r="P17" s="61">
        <v>2.8175771354167909E-2</v>
      </c>
      <c r="Q17" s="63">
        <v>2.3387124549500985E-2</v>
      </c>
      <c r="R17" s="59">
        <v>5.5944336016320657E-2</v>
      </c>
      <c r="S17" s="64">
        <v>5.645713249210535E-2</v>
      </c>
      <c r="T17" s="64">
        <v>6.0648192057218463E-2</v>
      </c>
      <c r="U17" s="61">
        <v>5.5547109165784543E-2</v>
      </c>
      <c r="V17" s="63">
        <v>5.691395675330127E-2</v>
      </c>
      <c r="W17" s="59">
        <v>3.7932195766181065E-2</v>
      </c>
      <c r="X17" s="64">
        <v>7.1799414064004821E-2</v>
      </c>
      <c r="Y17" s="64">
        <v>7.2785034999853476E-2</v>
      </c>
      <c r="Z17" s="61">
        <v>0.11012126579408558</v>
      </c>
      <c r="AA17" s="63">
        <v>7.303514198811234E-2</v>
      </c>
      <c r="AB17" s="59">
        <v>4.6541559043055264E-2</v>
      </c>
      <c r="AC17" s="64">
        <v>8.3169745558555039E-2</v>
      </c>
      <c r="AD17" s="64">
        <v>0.16136254534272881</v>
      </c>
      <c r="AE17" s="280">
        <v>9.6179152796918702E-2</v>
      </c>
      <c r="AF17" s="62">
        <v>2.691357425825083E-2</v>
      </c>
      <c r="AG17" s="64">
        <v>0.1103912362476242</v>
      </c>
      <c r="AH17" s="64">
        <v>1.4508426185548056E-2</v>
      </c>
      <c r="AI17" s="280">
        <v>5.8769403316134915E-2</v>
      </c>
      <c r="AJ17" s="62">
        <v>7.7343565835634627E-3</v>
      </c>
      <c r="AK17" s="64">
        <v>2.7535817670750376E-2</v>
      </c>
      <c r="AL17" s="64">
        <v>4.417656272037123E-2</v>
      </c>
      <c r="AM17" s="280">
        <v>2.8214333979030008E-2</v>
      </c>
      <c r="AN17" s="62">
        <v>6.9003537480610985E-2</v>
      </c>
      <c r="AO17" s="64">
        <v>4.7788859517118566E-2</v>
      </c>
      <c r="AP17" s="64">
        <v>1.5981840191955764E-2</v>
      </c>
      <c r="AQ17" s="288">
        <v>4.0562936528987396E-2</v>
      </c>
      <c r="AR17" s="223">
        <v>6.1216660784940639E-2</v>
      </c>
      <c r="AS17" s="59">
        <v>7.6368810694427856E-3</v>
      </c>
      <c r="AT17" s="64">
        <v>6.6558511303762641E-2</v>
      </c>
      <c r="AU17" s="64">
        <v>8.3460564810180424E-2</v>
      </c>
      <c r="AV17" s="280">
        <v>5.4903147093379241E-2</v>
      </c>
      <c r="AW17" s="62">
        <v>3.8856295824342656E-2</v>
      </c>
      <c r="AX17" s="64">
        <v>3.9239252334565516E-2</v>
      </c>
      <c r="AY17" s="64">
        <v>8.6857898003391235E-2</v>
      </c>
      <c r="AZ17" s="280">
        <v>5.3588446643513962E-2</v>
      </c>
      <c r="BA17" s="62">
        <v>2.8673267674961415E-2</v>
      </c>
      <c r="BB17" s="64">
        <v>1.1336121107452347E-2</v>
      </c>
      <c r="BC17" s="64">
        <v>4.4920748792653439E-2</v>
      </c>
      <c r="BD17" s="280">
        <v>3.0866025427834152E-2</v>
      </c>
      <c r="BE17" s="62">
        <v>2.9288787829991586E-2</v>
      </c>
      <c r="BF17" s="64">
        <v>3.3829319278219215E-2</v>
      </c>
      <c r="BG17" s="64">
        <v>6.4360322304392132E-3</v>
      </c>
      <c r="BH17" s="288">
        <v>2.4683992895635207E-2</v>
      </c>
      <c r="BI17" s="223">
        <v>4.1080217790037503E-2</v>
      </c>
      <c r="BJ17" s="59">
        <v>1.1256785154562767E-2</v>
      </c>
      <c r="BK17" s="64">
        <v>4.6190227186884173E-3</v>
      </c>
      <c r="BL17" s="64">
        <v>9.0388195154062611E-3</v>
      </c>
      <c r="BM17" s="280">
        <v>8.4964273026334487E-3</v>
      </c>
      <c r="BN17" s="62">
        <v>8.3750812312181396E-3</v>
      </c>
      <c r="BO17" s="64">
        <v>2.3074667583863048E-2</v>
      </c>
      <c r="BP17" s="64">
        <v>1.9454012607105556E-2</v>
      </c>
      <c r="BQ17" s="280">
        <v>1.5318929387993856E-2</v>
      </c>
      <c r="BR17" s="62">
        <v>6.2809854235278573E-2</v>
      </c>
      <c r="BS17" s="64"/>
      <c r="BT17" s="64"/>
      <c r="BU17" s="280">
        <v>6.2809854235278573E-2</v>
      </c>
      <c r="BV17" s="62"/>
      <c r="BW17" s="64"/>
      <c r="BX17" s="64"/>
      <c r="BY17" s="288"/>
      <c r="BZ17" s="223">
        <v>1.8847844429658634E-2</v>
      </c>
      <c r="CD17" s="228"/>
      <c r="CE17" s="296"/>
      <c r="CF17" s="229"/>
      <c r="CG17" s="229"/>
      <c r="CH17" s="229" t="s">
        <v>89</v>
      </c>
      <c r="CI17" s="232">
        <v>23</v>
      </c>
    </row>
    <row r="18" spans="1:89">
      <c r="A18" s="57" t="s">
        <v>31</v>
      </c>
      <c r="B18" s="58"/>
      <c r="C18" s="59">
        <v>1.4717002113576563E-2</v>
      </c>
      <c r="D18" s="60">
        <v>3.9525170033918164E-3</v>
      </c>
      <c r="E18" s="60">
        <v>2.163032248483716E-2</v>
      </c>
      <c r="F18" s="61">
        <v>1.6041521498188136E-2</v>
      </c>
      <c r="G18" s="62">
        <v>1.4846539452534885E-2</v>
      </c>
      <c r="H18" s="59">
        <v>2.313084858080609E-2</v>
      </c>
      <c r="I18" s="60">
        <v>2.643679594886774E-2</v>
      </c>
      <c r="J18" s="60">
        <v>2.5567563447415495E-2</v>
      </c>
      <c r="K18" s="61">
        <v>3.7626464685636317E-2</v>
      </c>
      <c r="L18" s="62">
        <v>2.8388004546796158E-2</v>
      </c>
      <c r="M18" s="59">
        <v>2.7992962596787921E-2</v>
      </c>
      <c r="N18" s="60">
        <v>3.4039052789731114E-2</v>
      </c>
      <c r="O18" s="60">
        <v>1.2379142190687916E-2</v>
      </c>
      <c r="P18" s="61">
        <v>4.5070548333362402E-2</v>
      </c>
      <c r="Q18" s="63">
        <v>3.2390007035081984E-2</v>
      </c>
      <c r="R18" s="59">
        <v>3.7716196732846284E-2</v>
      </c>
      <c r="S18" s="64">
        <v>2.9745560697281685E-2</v>
      </c>
      <c r="T18" s="64">
        <v>2.1228701651765842E-2</v>
      </c>
      <c r="U18" s="61">
        <v>2.9350457075184612E-2</v>
      </c>
      <c r="V18" s="63">
        <v>3.0209657999903394E-2</v>
      </c>
      <c r="W18" s="59">
        <v>8.4643489986665391E-2</v>
      </c>
      <c r="X18" s="64">
        <v>6.336311682470927E-2</v>
      </c>
      <c r="Y18" s="64">
        <v>2.4574315173523924E-2</v>
      </c>
      <c r="Z18" s="61">
        <v>3.7374193746462121E-2</v>
      </c>
      <c r="AA18" s="63">
        <v>5.5128201650515962E-2</v>
      </c>
      <c r="AB18" s="59">
        <v>2.3559505905862099E-2</v>
      </c>
      <c r="AC18" s="64">
        <v>4.6261289691240583E-2</v>
      </c>
      <c r="AD18" s="64">
        <v>3.2947713784992609E-2</v>
      </c>
      <c r="AE18" s="280">
        <v>3.5950748232183208E-2</v>
      </c>
      <c r="AF18" s="62">
        <v>3.6976469121730547E-3</v>
      </c>
      <c r="AG18" s="64">
        <v>1.8575134011186212E-2</v>
      </c>
      <c r="AH18" s="64">
        <v>3.4640275067972145E-4</v>
      </c>
      <c r="AI18" s="280">
        <v>9.0851148864274107E-3</v>
      </c>
      <c r="AJ18" s="62">
        <v>0</v>
      </c>
      <c r="AK18" s="64">
        <v>3.0798931354220783E-2</v>
      </c>
      <c r="AL18" s="64">
        <v>2.2523196568430454E-2</v>
      </c>
      <c r="AM18" s="280">
        <v>2.0174691129555441E-2</v>
      </c>
      <c r="AN18" s="62">
        <v>3.310867073104222E-2</v>
      </c>
      <c r="AO18" s="64">
        <v>3.2720198584125559E-2</v>
      </c>
      <c r="AP18" s="64">
        <v>3.2714895395132157E-2</v>
      </c>
      <c r="AQ18" s="288">
        <v>3.2832295464865748E-2</v>
      </c>
      <c r="AR18" s="223">
        <v>2.7197348459597082E-2</v>
      </c>
      <c r="AS18" s="59">
        <v>8.5695553355039381E-2</v>
      </c>
      <c r="AT18" s="64">
        <v>3.9603115382593257E-2</v>
      </c>
      <c r="AU18" s="64">
        <v>2.1048965855911612E-2</v>
      </c>
      <c r="AV18" s="280">
        <v>4.7216745480166029E-2</v>
      </c>
      <c r="AW18" s="62">
        <v>2.6474168064961636E-2</v>
      </c>
      <c r="AX18" s="64">
        <v>1.8246005931345136E-2</v>
      </c>
      <c r="AY18" s="64">
        <v>5.5176250322468336E-3</v>
      </c>
      <c r="AZ18" s="280">
        <v>1.725756520243037E-2</v>
      </c>
      <c r="BA18" s="62">
        <v>5.201921411626966E-3</v>
      </c>
      <c r="BB18" s="64">
        <v>3.0821697759552446E-3</v>
      </c>
      <c r="BC18" s="64">
        <v>2.3805151229684109E-2</v>
      </c>
      <c r="BD18" s="280">
        <v>1.2386410651922499E-2</v>
      </c>
      <c r="BE18" s="62">
        <v>6.6541095698698288E-2</v>
      </c>
      <c r="BF18" s="64">
        <v>3.6123630398736381E-2</v>
      </c>
      <c r="BG18" s="64">
        <v>6.1312746421039337E-2</v>
      </c>
      <c r="BH18" s="288">
        <v>5.3686319357819492E-2</v>
      </c>
      <c r="BI18" s="223">
        <v>3.7927249496500962E-2</v>
      </c>
      <c r="BJ18" s="59">
        <v>8.4870633028856779E-2</v>
      </c>
      <c r="BK18" s="64">
        <v>2.8771392045409634E-2</v>
      </c>
      <c r="BL18" s="64">
        <v>2.9677220263224554E-2</v>
      </c>
      <c r="BM18" s="280">
        <v>4.8835018764194625E-2</v>
      </c>
      <c r="BN18" s="62">
        <v>3.6918585366505392E-2</v>
      </c>
      <c r="BO18" s="64">
        <v>3.6212554686119985E-3</v>
      </c>
      <c r="BP18" s="64">
        <v>4.708720149913693E-3</v>
      </c>
      <c r="BQ18" s="280">
        <v>1.9362603458631257E-2</v>
      </c>
      <c r="BR18" s="62">
        <v>5.0736603358877523E-2</v>
      </c>
      <c r="BS18" s="64"/>
      <c r="BT18" s="64"/>
      <c r="BU18" s="280">
        <v>5.0736603358877523E-2</v>
      </c>
      <c r="BV18" s="62"/>
      <c r="BW18" s="64"/>
      <c r="BX18" s="64"/>
      <c r="BY18" s="288"/>
      <c r="BZ18" s="223">
        <v>3.9621920866721505E-2</v>
      </c>
      <c r="CD18" s="228"/>
      <c r="CE18" s="296"/>
      <c r="CF18" s="229"/>
      <c r="CG18" s="229"/>
      <c r="CH18" s="229" t="s">
        <v>387</v>
      </c>
      <c r="CI18" s="232">
        <v>28.8</v>
      </c>
    </row>
    <row r="19" spans="1:89">
      <c r="A19" s="65" t="s">
        <v>7</v>
      </c>
      <c r="B19" s="66">
        <v>1137.2249999999999</v>
      </c>
      <c r="C19" s="67">
        <v>1.9913112383761162E-2</v>
      </c>
      <c r="D19" s="68">
        <v>1.3788834160351928E-2</v>
      </c>
      <c r="E19" s="68">
        <v>4.0130119607762978E-2</v>
      </c>
      <c r="F19" s="69">
        <v>2.5394844779015546E-2</v>
      </c>
      <c r="G19" s="70">
        <v>2.5033951899269252E-2</v>
      </c>
      <c r="H19" s="67">
        <v>2.0824744505288002E-2</v>
      </c>
      <c r="I19" s="68">
        <v>3.0800653632396448E-2</v>
      </c>
      <c r="J19" s="68">
        <v>6.7262264494435467E-2</v>
      </c>
      <c r="K19" s="69">
        <v>6.4346453762164801E-2</v>
      </c>
      <c r="L19" s="70">
        <v>4.7796596852844306E-2</v>
      </c>
      <c r="M19" s="67">
        <v>3.3487779381116432E-2</v>
      </c>
      <c r="N19" s="68">
        <v>7.1609591856048288E-2</v>
      </c>
      <c r="O19" s="68">
        <v>4.0465626570669606E-2</v>
      </c>
      <c r="P19" s="69">
        <v>6.6077141072371628E-2</v>
      </c>
      <c r="Q19" s="71">
        <v>5.2558245982040175E-2</v>
      </c>
      <c r="R19" s="67">
        <v>6.2723759611945581E-2</v>
      </c>
      <c r="S19" s="72">
        <v>7.568157547878035E-2</v>
      </c>
      <c r="T19" s="72">
        <v>0.10926139887525507</v>
      </c>
      <c r="U19" s="69">
        <v>7.3696556552002843E-2</v>
      </c>
      <c r="V19" s="71">
        <v>7.8301003932384372E-2</v>
      </c>
      <c r="W19" s="67">
        <v>0.1074247349021874</v>
      </c>
      <c r="X19" s="72">
        <v>0.1440969637675103</v>
      </c>
      <c r="Y19" s="72">
        <v>0.11611180135157451</v>
      </c>
      <c r="Z19" s="69">
        <v>0.15936541371723068</v>
      </c>
      <c r="AA19" s="71">
        <v>0.13117738525681666</v>
      </c>
      <c r="AB19" s="67">
        <v>6.4820029355345657E-2</v>
      </c>
      <c r="AC19" s="72">
        <v>0.12761870565943334</v>
      </c>
      <c r="AD19" s="72">
        <v>0.16056437190238493</v>
      </c>
      <c r="AE19" s="281">
        <v>0.12147097447690355</v>
      </c>
      <c r="AF19" s="275">
        <v>2.4379424308163037E-2</v>
      </c>
      <c r="AG19" s="72">
        <v>0.18136689327260389</v>
      </c>
      <c r="AH19" s="72">
        <v>6.6832725404679882E-2</v>
      </c>
      <c r="AI19" s="281">
        <v>9.71766778397785E-2</v>
      </c>
      <c r="AJ19" s="275">
        <v>3.3408342904603064E-3</v>
      </c>
      <c r="AK19" s="72">
        <v>0.13572662557104279</v>
      </c>
      <c r="AL19" s="72">
        <v>6.7881125858996264E-2</v>
      </c>
      <c r="AM19" s="281">
        <v>8.6852532324736512E-2</v>
      </c>
      <c r="AN19" s="275">
        <v>0.1148061077938151</v>
      </c>
      <c r="AO19" s="72">
        <v>7.6785371556017751E-2</v>
      </c>
      <c r="AP19" s="72">
        <v>8.1420308162819116E-2</v>
      </c>
      <c r="AQ19" s="289">
        <v>9.0519191400712101E-2</v>
      </c>
      <c r="AR19" s="224">
        <v>0.1019647518715706</v>
      </c>
      <c r="AS19" s="67">
        <v>0.10576738230656446</v>
      </c>
      <c r="AT19" s="72">
        <v>9.2169054807574272E-2</v>
      </c>
      <c r="AU19" s="72">
        <v>8.1134500768361983E-2</v>
      </c>
      <c r="AV19" s="281">
        <v>9.3710858580118725E-2</v>
      </c>
      <c r="AW19" s="275">
        <v>7.3763725848571479E-2</v>
      </c>
      <c r="AX19" s="72">
        <v>0.20343938592935643</v>
      </c>
      <c r="AY19" s="72">
        <v>0.19397993666325405</v>
      </c>
      <c r="AZ19" s="281">
        <v>0.16043498424228722</v>
      </c>
      <c r="BA19" s="275">
        <v>6.4383798520904367E-2</v>
      </c>
      <c r="BB19" s="72">
        <v>8.3575558305297767E-2</v>
      </c>
      <c r="BC19" s="72">
        <v>0.13629270606876981</v>
      </c>
      <c r="BD19" s="281">
        <v>9.6713307724171763E-2</v>
      </c>
      <c r="BE19" s="275">
        <v>0.18766257229181041</v>
      </c>
      <c r="BF19" s="72">
        <v>0.15943079611748232</v>
      </c>
      <c r="BG19" s="72">
        <v>0.11066793816985129</v>
      </c>
      <c r="BH19" s="289">
        <v>0.1554622052172426</v>
      </c>
      <c r="BI19" s="224">
        <v>0.12908545902198562</v>
      </c>
      <c r="BJ19" s="67">
        <v>0.14353565102725246</v>
      </c>
      <c r="BK19" s="72">
        <v>9.2141123103485864E-2</v>
      </c>
      <c r="BL19" s="72">
        <v>0.11731385051757662</v>
      </c>
      <c r="BM19" s="281">
        <v>0.11804083461371907</v>
      </c>
      <c r="BN19" s="275">
        <v>0.10859588589332013</v>
      </c>
      <c r="BO19" s="72">
        <v>5.5338466874320737E-2</v>
      </c>
      <c r="BP19" s="72">
        <v>6.3413067303576959E-2</v>
      </c>
      <c r="BQ19" s="281">
        <v>8.214341654163855E-2</v>
      </c>
      <c r="BR19" s="275">
        <v>0.14406480594894761</v>
      </c>
      <c r="BS19" s="72"/>
      <c r="BT19" s="72"/>
      <c r="BU19" s="281">
        <v>0.14406480594894761</v>
      </c>
      <c r="BV19" s="275"/>
      <c r="BW19" s="72"/>
      <c r="BX19" s="72"/>
      <c r="BY19" s="289"/>
      <c r="BZ19" s="224">
        <v>0.11023367613797237</v>
      </c>
      <c r="CD19" s="228"/>
      <c r="CE19" s="296"/>
      <c r="CF19" s="229"/>
      <c r="CG19" s="229" t="s">
        <v>90</v>
      </c>
      <c r="CH19" s="229" t="s">
        <v>90</v>
      </c>
      <c r="CI19" s="232">
        <v>80</v>
      </c>
    </row>
    <row r="20" spans="1:89">
      <c r="A20" s="57" t="s">
        <v>30</v>
      </c>
      <c r="B20" s="58"/>
      <c r="C20" s="59">
        <v>1.8691933414474394E-3</v>
      </c>
      <c r="D20" s="60">
        <v>4.8926721225495216E-3</v>
      </c>
      <c r="E20" s="60">
        <v>2.5050040689367337E-5</v>
      </c>
      <c r="F20" s="61">
        <v>4.7456951765471695E-3</v>
      </c>
      <c r="G20" s="62">
        <v>2.7876950277588306E-3</v>
      </c>
      <c r="H20" s="59">
        <v>2.0462930343608425E-3</v>
      </c>
      <c r="I20" s="60">
        <v>2.6724550644401878E-3</v>
      </c>
      <c r="J20" s="60">
        <v>4.3831994172384349E-2</v>
      </c>
      <c r="K20" s="61">
        <v>2.5225212073543647E-2</v>
      </c>
      <c r="L20" s="62">
        <v>1.9510395972364914E-2</v>
      </c>
      <c r="M20" s="59">
        <v>1.9287068248333415E-3</v>
      </c>
      <c r="N20" s="60">
        <v>2.4244266984794229E-2</v>
      </c>
      <c r="O20" s="60">
        <v>2.1403461180551944E-2</v>
      </c>
      <c r="P20" s="61">
        <v>2.0276251330949145E-2</v>
      </c>
      <c r="Q20" s="63">
        <v>1.5759783258300072E-2</v>
      </c>
      <c r="R20" s="59">
        <v>2.1733791859465921E-2</v>
      </c>
      <c r="S20" s="64">
        <v>3.7259336125347819E-2</v>
      </c>
      <c r="T20" s="64">
        <v>9.2693956279562895E-2</v>
      </c>
      <c r="U20" s="61">
        <v>4.3262422882034163E-2</v>
      </c>
      <c r="V20" s="63">
        <v>4.6289827594644076E-2</v>
      </c>
      <c r="W20" s="59">
        <v>4.5407662171585456E-2</v>
      </c>
      <c r="X20" s="64">
        <v>8.5246519912344471E-2</v>
      </c>
      <c r="Y20" s="64">
        <v>9.9234585636879521E-2</v>
      </c>
      <c r="Z20" s="61">
        <v>0.11787073116166559</v>
      </c>
      <c r="AA20" s="63">
        <v>8.4429528613116769E-2</v>
      </c>
      <c r="AB20" s="59">
        <v>4.2171433490190154E-2</v>
      </c>
      <c r="AC20" s="64">
        <v>7.3770328911388031E-2</v>
      </c>
      <c r="AD20" s="64">
        <v>0.12433653877047755</v>
      </c>
      <c r="AE20" s="280">
        <v>8.1570083043786337E-2</v>
      </c>
      <c r="AF20" s="62">
        <v>1.9188820766537204E-2</v>
      </c>
      <c r="AG20" s="64">
        <v>0.16285366903101814</v>
      </c>
      <c r="AH20" s="64">
        <v>6.6181179854318872E-2</v>
      </c>
      <c r="AI20" s="280">
        <v>8.8412226966537735E-2</v>
      </c>
      <c r="AJ20" s="62">
        <v>3.3408342904603064E-3</v>
      </c>
      <c r="AK20" s="64">
        <v>9.2205849734477111E-2</v>
      </c>
      <c r="AL20" s="64">
        <v>4.7220256167707357E-2</v>
      </c>
      <c r="AM20" s="280">
        <v>5.962910185826837E-2</v>
      </c>
      <c r="AN20" s="62">
        <v>8.4853376401102784E-2</v>
      </c>
      <c r="AO20" s="64">
        <v>5.4011986281182631E-2</v>
      </c>
      <c r="AP20" s="64">
        <v>3.6895986569825144E-2</v>
      </c>
      <c r="AQ20" s="288">
        <v>5.7561638279320822E-2</v>
      </c>
      <c r="AR20" s="223">
        <v>7.2246164503697002E-2</v>
      </c>
      <c r="AS20" s="59">
        <v>4.3300934441077271E-2</v>
      </c>
      <c r="AT20" s="64">
        <v>6.0719872415001451E-2</v>
      </c>
      <c r="AU20" s="64">
        <v>4.9289248087232791E-2</v>
      </c>
      <c r="AV20" s="280">
        <v>5.2336912561845833E-2</v>
      </c>
      <c r="AW20" s="62">
        <v>4.9950100447820472E-2</v>
      </c>
      <c r="AX20" s="64">
        <v>0.19360393829199474</v>
      </c>
      <c r="AY20" s="64">
        <v>0.18994236028431769</v>
      </c>
      <c r="AZ20" s="280">
        <v>0.14809685009316753</v>
      </c>
      <c r="BA20" s="62">
        <v>6.1634834535865664E-2</v>
      </c>
      <c r="BB20" s="64">
        <v>8.2062220897355098E-2</v>
      </c>
      <c r="BC20" s="64">
        <v>0.12674555511977501</v>
      </c>
      <c r="BD20" s="280">
        <v>9.1995011545999483E-2</v>
      </c>
      <c r="BE20" s="62">
        <v>0.13520159633538639</v>
      </c>
      <c r="BF20" s="64">
        <v>0.12803170896653124</v>
      </c>
      <c r="BG20" s="64">
        <v>6.091231518274582E-2</v>
      </c>
      <c r="BH20" s="288">
        <v>0.11150548676261891</v>
      </c>
      <c r="BI20" s="223">
        <v>9.8811417280781078E-2</v>
      </c>
      <c r="BJ20" s="59">
        <v>8.882055887036705E-2</v>
      </c>
      <c r="BK20" s="64">
        <v>8.0002865824775116E-2</v>
      </c>
      <c r="BL20" s="64">
        <v>8.9775624903503756E-2</v>
      </c>
      <c r="BM20" s="280">
        <v>8.6115130663145661E-2</v>
      </c>
      <c r="BN20" s="62">
        <v>8.6522547786655926E-2</v>
      </c>
      <c r="BO20" s="64">
        <v>5.0723128596455655E-2</v>
      </c>
      <c r="BP20" s="64">
        <v>5.4781323087403799E-2</v>
      </c>
      <c r="BQ20" s="280">
        <v>6.8397119885574786E-2</v>
      </c>
      <c r="BR20" s="62">
        <v>0.10521460423062419</v>
      </c>
      <c r="BS20" s="64"/>
      <c r="BT20" s="64"/>
      <c r="BU20" s="280">
        <v>0.10521460423062419</v>
      </c>
      <c r="BV20" s="62"/>
      <c r="BW20" s="64"/>
      <c r="BX20" s="64"/>
      <c r="BY20" s="288"/>
      <c r="BZ20" s="223">
        <v>8.3110603316785284E-2</v>
      </c>
      <c r="CD20" s="228"/>
      <c r="CE20" s="296"/>
      <c r="CF20" s="229"/>
      <c r="CG20" s="229" t="s">
        <v>91</v>
      </c>
      <c r="CH20" s="229" t="s">
        <v>92</v>
      </c>
      <c r="CI20" s="232">
        <v>11.5</v>
      </c>
    </row>
    <row r="21" spans="1:89" ht="15" thickBot="1">
      <c r="A21" s="73" t="s">
        <v>31</v>
      </c>
      <c r="B21" s="74"/>
      <c r="C21" s="75">
        <v>1.8043932023544203E-2</v>
      </c>
      <c r="D21" s="76">
        <v>8.8961620378024062E-3</v>
      </c>
      <c r="E21" s="76">
        <v>4.0104892957735117E-2</v>
      </c>
      <c r="F21" s="77">
        <v>2.0648809375602022E-2</v>
      </c>
      <c r="G21" s="78">
        <v>2.2246125294963212E-2</v>
      </c>
      <c r="H21" s="75">
        <v>1.8778464277828106E-2</v>
      </c>
      <c r="I21" s="76">
        <v>2.8128099315230817E-2</v>
      </c>
      <c r="J21" s="76">
        <v>2.3429444792461694E-2</v>
      </c>
      <c r="K21" s="77">
        <v>3.9119505287029205E-2</v>
      </c>
      <c r="L21" s="78">
        <v>2.8285429039813743E-2</v>
      </c>
      <c r="M21" s="75">
        <v>3.1559072556283103E-2</v>
      </c>
      <c r="N21" s="76">
        <v>4.7365324871254035E-2</v>
      </c>
      <c r="O21" s="76">
        <v>1.9028272380100613E-2</v>
      </c>
      <c r="P21" s="77">
        <v>4.5800889741422497E-2</v>
      </c>
      <c r="Q21" s="79">
        <v>3.679207489973213E-2</v>
      </c>
      <c r="R21" s="75">
        <v>4.0989967752479622E-2</v>
      </c>
      <c r="S21" s="80">
        <v>3.8422239353432482E-2</v>
      </c>
      <c r="T21" s="80">
        <v>1.6567442595692164E-2</v>
      </c>
      <c r="U21" s="77">
        <v>3.036476669480483E-2</v>
      </c>
      <c r="V21" s="79">
        <v>3.1988144087477528E-2</v>
      </c>
      <c r="W21" s="75">
        <v>6.2017072730601946E-2</v>
      </c>
      <c r="X21" s="80">
        <v>5.8850443855165892E-2</v>
      </c>
      <c r="Y21" s="80">
        <v>1.6759465007317526E-2</v>
      </c>
      <c r="Z21" s="77">
        <v>4.1494682555565238E-2</v>
      </c>
      <c r="AA21" s="79">
        <v>4.6725268504302246E-2</v>
      </c>
      <c r="AB21" s="75">
        <v>2.2648882198310859E-2</v>
      </c>
      <c r="AC21" s="80">
        <v>5.384939152987122E-2</v>
      </c>
      <c r="AD21" s="80">
        <v>3.6228335763642899E-2</v>
      </c>
      <c r="AE21" s="282">
        <v>3.9901548281738981E-2</v>
      </c>
      <c r="AF21" s="78">
        <v>5.1906035416257774E-3</v>
      </c>
      <c r="AG21" s="80">
        <v>1.8513563961095811E-2</v>
      </c>
      <c r="AH21" s="80">
        <v>6.5158561793817035E-4</v>
      </c>
      <c r="AI21" s="282">
        <v>8.7645918381210556E-3</v>
      </c>
      <c r="AJ21" s="78">
        <v>0</v>
      </c>
      <c r="AK21" s="80">
        <v>4.3520887065615958E-2</v>
      </c>
      <c r="AL21" s="80">
        <v>2.0660931124493166E-2</v>
      </c>
      <c r="AM21" s="282">
        <v>2.7223503617039759E-2</v>
      </c>
      <c r="AN21" s="78">
        <v>2.9952856990847893E-2</v>
      </c>
      <c r="AO21" s="80">
        <v>2.2773754855485183E-2</v>
      </c>
      <c r="AP21" s="80">
        <v>4.4524441996260815E-2</v>
      </c>
      <c r="AQ21" s="290">
        <v>3.2957754779909344E-2</v>
      </c>
      <c r="AR21" s="225">
        <v>2.9718915543320269E-2</v>
      </c>
      <c r="AS21" s="75">
        <v>6.2466670894384284E-2</v>
      </c>
      <c r="AT21" s="80">
        <v>3.1449461623649526E-2</v>
      </c>
      <c r="AU21" s="80">
        <v>3.1845575465006631E-2</v>
      </c>
      <c r="AV21" s="282">
        <v>4.1374218362396152E-2</v>
      </c>
      <c r="AW21" s="78">
        <v>2.3814066805368923E-2</v>
      </c>
      <c r="AX21" s="80">
        <v>9.8358848396147575E-3</v>
      </c>
      <c r="AY21" s="80">
        <v>4.0376938697400944E-3</v>
      </c>
      <c r="AZ21" s="282">
        <v>1.2338472625647265E-2</v>
      </c>
      <c r="BA21" s="78">
        <v>2.7490846852250201E-3</v>
      </c>
      <c r="BB21" s="80">
        <v>1.5133513951361794E-3</v>
      </c>
      <c r="BC21" s="80">
        <v>9.5473970704822164E-3</v>
      </c>
      <c r="BD21" s="282">
        <v>4.7184233018816579E-3</v>
      </c>
      <c r="BE21" s="78">
        <v>5.2461671764078344E-2</v>
      </c>
      <c r="BF21" s="80">
        <v>3.1399797184542673E-2</v>
      </c>
      <c r="BG21" s="80">
        <v>4.9756017839345495E-2</v>
      </c>
      <c r="BH21" s="290">
        <v>4.3957334162624428E-2</v>
      </c>
      <c r="BI21" s="225">
        <v>3.027441732221799E-2</v>
      </c>
      <c r="BJ21" s="75">
        <v>5.4715596569728686E-2</v>
      </c>
      <c r="BK21" s="80">
        <v>1.2138590215806004E-2</v>
      </c>
      <c r="BL21" s="80">
        <v>2.7538480153518549E-2</v>
      </c>
      <c r="BM21" s="282">
        <v>3.1926073617335099E-2</v>
      </c>
      <c r="BN21" s="78">
        <v>2.2073663631483498E-2</v>
      </c>
      <c r="BO21" s="80">
        <v>4.6153573568690383E-3</v>
      </c>
      <c r="BP21" s="80">
        <v>8.6317800831102135E-3</v>
      </c>
      <c r="BQ21" s="282">
        <v>1.3746462514499101E-2</v>
      </c>
      <c r="BR21" s="78">
        <v>3.8850596134996133E-2</v>
      </c>
      <c r="BS21" s="80"/>
      <c r="BT21" s="80"/>
      <c r="BU21" s="282">
        <v>3.8850596134996133E-2</v>
      </c>
      <c r="BV21" s="78"/>
      <c r="BW21" s="80"/>
      <c r="BX21" s="80"/>
      <c r="BY21" s="290"/>
      <c r="BZ21" s="225">
        <v>2.7123381469128689E-2</v>
      </c>
      <c r="CD21" s="228"/>
      <c r="CE21" s="296"/>
      <c r="CF21" s="229"/>
      <c r="CG21" s="229"/>
      <c r="CH21" s="229" t="s">
        <v>93</v>
      </c>
      <c r="CI21" s="232">
        <v>13.8</v>
      </c>
      <c r="CK21" s="306" t="s">
        <v>2</v>
      </c>
    </row>
    <row r="22" spans="1:89" ht="15.5" thickTop="1" thickBot="1">
      <c r="A22" s="81" t="s">
        <v>49</v>
      </c>
      <c r="B22" s="82"/>
      <c r="C22" s="82"/>
      <c r="D22" s="82"/>
      <c r="E22" s="82"/>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283"/>
      <c r="AF22" s="82"/>
      <c r="AG22" s="82"/>
      <c r="AH22" s="82"/>
      <c r="AI22" s="283"/>
      <c r="AJ22" s="82"/>
      <c r="AK22" s="82"/>
      <c r="AL22" s="82"/>
      <c r="AM22" s="283"/>
      <c r="AN22" s="82"/>
      <c r="AO22" s="82"/>
      <c r="AP22" s="82"/>
      <c r="AQ22" s="283"/>
      <c r="AR22" s="82"/>
      <c r="AS22" s="82"/>
      <c r="AT22" s="82"/>
      <c r="AU22" s="82"/>
      <c r="AV22" s="283"/>
      <c r="AW22" s="82"/>
      <c r="AX22" s="82"/>
      <c r="AY22" s="82"/>
      <c r="AZ22" s="283"/>
      <c r="BA22" s="82"/>
      <c r="BB22" s="82"/>
      <c r="BC22" s="82"/>
      <c r="BD22" s="283"/>
      <c r="BE22" s="82"/>
      <c r="BF22" s="82"/>
      <c r="BG22" s="82"/>
      <c r="BH22" s="283"/>
      <c r="BI22" s="82"/>
      <c r="BJ22" s="82"/>
      <c r="BK22" s="82"/>
      <c r="BL22" s="82"/>
      <c r="BM22" s="283"/>
      <c r="BN22" s="82"/>
      <c r="BO22" s="82"/>
      <c r="BP22" s="82"/>
      <c r="BQ22" s="283"/>
      <c r="BR22" s="82"/>
      <c r="BS22" s="82"/>
      <c r="BT22" s="82"/>
      <c r="BU22" s="283"/>
      <c r="BV22" s="82"/>
      <c r="BW22" s="82"/>
      <c r="BX22" s="82"/>
      <c r="BY22" s="283"/>
      <c r="BZ22" s="82"/>
      <c r="CD22" s="228"/>
      <c r="CE22" s="296"/>
      <c r="CF22" s="229"/>
      <c r="CG22" s="229"/>
      <c r="CH22" s="229" t="s">
        <v>94</v>
      </c>
      <c r="CI22" s="232">
        <v>9.1999999999999993</v>
      </c>
      <c r="CK22" s="307">
        <f>SUM(CI4:CI22)</f>
        <v>611.59000000000015</v>
      </c>
    </row>
    <row r="23" spans="1:89" ht="15" thickTop="1">
      <c r="A23" s="83" t="s">
        <v>12</v>
      </c>
      <c r="B23" s="84">
        <v>5179.2459999999992</v>
      </c>
      <c r="C23" s="85">
        <v>3.545633654812138E-2</v>
      </c>
      <c r="D23" s="86">
        <v>1.2902667926851867E-2</v>
      </c>
      <c r="E23" s="86">
        <v>5.5724711199816743E-2</v>
      </c>
      <c r="F23" s="87">
        <v>2.6488798736628225E-2</v>
      </c>
      <c r="G23" s="88">
        <v>3.3629697324652805E-2</v>
      </c>
      <c r="H23" s="85">
        <v>2.6788057666799828E-2</v>
      </c>
      <c r="I23" s="86">
        <v>4.3103082263403085E-2</v>
      </c>
      <c r="J23" s="86">
        <v>4.4737992567656135E-2</v>
      </c>
      <c r="K23" s="87">
        <v>6.3423828631136311E-2</v>
      </c>
      <c r="L23" s="88">
        <v>4.490663530610383E-2</v>
      </c>
      <c r="M23" s="85">
        <v>4.0960833434833741E-2</v>
      </c>
      <c r="N23" s="86">
        <v>8.8872955895667113E-2</v>
      </c>
      <c r="O23" s="86">
        <v>5.2877045439544607E-2</v>
      </c>
      <c r="P23" s="87">
        <v>8.4894716058988476E-2</v>
      </c>
      <c r="Q23" s="89">
        <v>6.6561487545587772E-2</v>
      </c>
      <c r="R23" s="85">
        <v>8.4866160054619763E-2</v>
      </c>
      <c r="S23" s="90">
        <v>7.7715953064114343E-2</v>
      </c>
      <c r="T23" s="90">
        <v>8.7477092699996026E-2</v>
      </c>
      <c r="U23" s="87">
        <v>8.2193395713786671E-2</v>
      </c>
      <c r="V23" s="89">
        <v>8.3213820967379143E-2</v>
      </c>
      <c r="W23" s="85">
        <v>0.12597463599748554</v>
      </c>
      <c r="X23" s="90">
        <v>0.1595413178312852</v>
      </c>
      <c r="Y23" s="90">
        <v>0.10794666713657607</v>
      </c>
      <c r="Z23" s="87">
        <v>0.13204426639520034</v>
      </c>
      <c r="AA23" s="89">
        <v>0.13060383884097249</v>
      </c>
      <c r="AB23" s="85">
        <v>5.6966777368355224E-2</v>
      </c>
      <c r="AC23" s="90">
        <v>0.11378887391468692</v>
      </c>
      <c r="AD23" s="90">
        <v>0.13297610779320315</v>
      </c>
      <c r="AE23" s="284">
        <v>0.10422234664039946</v>
      </c>
      <c r="AF23" s="276">
        <v>2.7724829741896669E-2</v>
      </c>
      <c r="AG23" s="90">
        <v>0.1253522623074248</v>
      </c>
      <c r="AH23" s="90">
        <v>2.5890511736224205E-2</v>
      </c>
      <c r="AI23" s="284">
        <v>6.6010983271272444E-2</v>
      </c>
      <c r="AJ23" s="276">
        <v>1.2955655180744024E-2</v>
      </c>
      <c r="AK23" s="90">
        <v>7.7277004943289734E-2</v>
      </c>
      <c r="AL23" s="90">
        <v>6.4197024201946035E-2</v>
      </c>
      <c r="AM23" s="284">
        <v>5.910359980905025E-2</v>
      </c>
      <c r="AN23" s="276">
        <v>9.0991186108573457E-2</v>
      </c>
      <c r="AO23" s="90">
        <v>6.7044494937152421E-2</v>
      </c>
      <c r="AP23" s="90">
        <v>6.0933479465062258E-2</v>
      </c>
      <c r="AQ23" s="291">
        <v>7.2141450704012761E-2</v>
      </c>
      <c r="AR23" s="226">
        <v>8.0356097152763747E-2</v>
      </c>
      <c r="AS23" s="85">
        <v>9.8233386089194796E-2</v>
      </c>
      <c r="AT23" s="90">
        <v>8.8056191469569736E-2</v>
      </c>
      <c r="AU23" s="90">
        <v>7.7491327521021711E-2</v>
      </c>
      <c r="AV23" s="284">
        <v>8.8177656726725326E-2</v>
      </c>
      <c r="AW23" s="276">
        <v>6.1738341631496378E-2</v>
      </c>
      <c r="AX23" s="90">
        <v>0.10209783650674364</v>
      </c>
      <c r="AY23" s="90">
        <v>0.11686169423272968</v>
      </c>
      <c r="AZ23" s="284">
        <v>9.3156265118813739E-2</v>
      </c>
      <c r="BA23" s="276">
        <v>5.3440226351279721E-2</v>
      </c>
      <c r="BB23" s="90">
        <v>5.0620441222043525E-2</v>
      </c>
      <c r="BC23" s="90">
        <v>7.8952835839591715E-2</v>
      </c>
      <c r="BD23" s="284">
        <v>6.2498834223311428E-2</v>
      </c>
      <c r="BE23" s="276">
        <v>0.13220080036141876</v>
      </c>
      <c r="BF23" s="90">
        <v>0.1041846479814557</v>
      </c>
      <c r="BG23" s="90">
        <v>8.4850364830665465E-2</v>
      </c>
      <c r="BH23" s="291">
        <v>0.10883667657842296</v>
      </c>
      <c r="BI23" s="226">
        <v>9.2335728513317325E-2</v>
      </c>
      <c r="BJ23" s="85">
        <v>0.11635366504544122</v>
      </c>
      <c r="BK23" s="90">
        <v>6.0412978575733071E-2</v>
      </c>
      <c r="BL23" s="90">
        <v>7.4340255596134525E-2</v>
      </c>
      <c r="BM23" s="284">
        <v>8.546932637396136E-2</v>
      </c>
      <c r="BN23" s="276">
        <v>7.8678303457057439E-2</v>
      </c>
      <c r="BO23" s="90">
        <v>3.5719488533068056E-2</v>
      </c>
      <c r="BP23" s="90">
        <v>3.9134752393834904E-2</v>
      </c>
      <c r="BQ23" s="284">
        <v>5.6858865963710335E-2</v>
      </c>
      <c r="BR23" s="276">
        <v>0.1547281582836611</v>
      </c>
      <c r="BS23" s="90"/>
      <c r="BT23" s="90"/>
      <c r="BU23" s="284">
        <v>0.1547281582836611</v>
      </c>
      <c r="BV23" s="276"/>
      <c r="BW23" s="90"/>
      <c r="BX23" s="90"/>
      <c r="BY23" s="291"/>
      <c r="BZ23" s="226">
        <v>8.6466291076540414E-2</v>
      </c>
      <c r="CD23" s="228"/>
      <c r="CE23" s="296"/>
      <c r="CF23" s="229" t="s">
        <v>3</v>
      </c>
      <c r="CG23" s="229" t="s">
        <v>95</v>
      </c>
      <c r="CH23" s="229" t="s">
        <v>96</v>
      </c>
      <c r="CI23" s="232">
        <v>16.100000000000001</v>
      </c>
    </row>
    <row r="24" spans="1:89">
      <c r="A24" s="57" t="s">
        <v>30</v>
      </c>
      <c r="B24" s="58"/>
      <c r="C24" s="59">
        <v>1.7182964488907122E-2</v>
      </c>
      <c r="D24" s="60">
        <v>7.8128529929874062E-3</v>
      </c>
      <c r="E24" s="60">
        <v>2.8845841213652634E-2</v>
      </c>
      <c r="F24" s="61">
        <v>9.251059530615037E-3</v>
      </c>
      <c r="G24" s="62">
        <v>1.6012683637597395E-2</v>
      </c>
      <c r="H24" s="59">
        <v>3.7999024936499638E-3</v>
      </c>
      <c r="I24" s="60">
        <v>1.2668754532316992E-2</v>
      </c>
      <c r="J24" s="60">
        <v>1.8831521014506709E-2</v>
      </c>
      <c r="K24" s="61">
        <v>2.1014925447112327E-2</v>
      </c>
      <c r="L24" s="62">
        <v>1.3881738462355915E-2</v>
      </c>
      <c r="M24" s="59">
        <v>5.7606596700713331E-3</v>
      </c>
      <c r="N24" s="60">
        <v>2.8045765800863855E-2</v>
      </c>
      <c r="O24" s="60">
        <v>3.4315703431742971E-2</v>
      </c>
      <c r="P24" s="61">
        <v>3.4293026412689991E-2</v>
      </c>
      <c r="Q24" s="63">
        <v>2.4557375052373966E-2</v>
      </c>
      <c r="R24" s="59">
        <v>3.4012108382234056E-2</v>
      </c>
      <c r="S24" s="64">
        <v>3.6318967135067416E-2</v>
      </c>
      <c r="T24" s="64">
        <v>5.9677251279841415E-2</v>
      </c>
      <c r="U24" s="61">
        <v>4.5110404029901033E-2</v>
      </c>
      <c r="V24" s="63">
        <v>4.3124374459102416E-2</v>
      </c>
      <c r="W24" s="59">
        <v>3.702975403944319E-2</v>
      </c>
      <c r="X24" s="64">
        <v>7.9372628371790724E-2</v>
      </c>
      <c r="Y24" s="64">
        <v>8.2733582825087526E-2</v>
      </c>
      <c r="Z24" s="61">
        <v>8.3996318683636217E-2</v>
      </c>
      <c r="AA24" s="63">
        <v>6.6964024777706327E-2</v>
      </c>
      <c r="AB24" s="59">
        <v>2.8957698441373348E-2</v>
      </c>
      <c r="AC24" s="64">
        <v>5.7452937598796168E-2</v>
      </c>
      <c r="AD24" s="64">
        <v>9.1659572694686983E-2</v>
      </c>
      <c r="AE24" s="280">
        <v>6.0247072035149458E-2</v>
      </c>
      <c r="AF24" s="62">
        <v>2.3101510257203976E-2</v>
      </c>
      <c r="AG24" s="64">
        <v>0.10031708899649246</v>
      </c>
      <c r="AH24" s="64">
        <v>2.5507868780678955E-2</v>
      </c>
      <c r="AI24" s="280">
        <v>5.4506801048484779E-2</v>
      </c>
      <c r="AJ24" s="62">
        <v>1.2955655180744024E-2</v>
      </c>
      <c r="AK24" s="64">
        <v>4.2403870476800928E-2</v>
      </c>
      <c r="AL24" s="64">
        <v>3.9605381390101724E-2</v>
      </c>
      <c r="AM24" s="280">
        <v>3.5341887078101923E-2</v>
      </c>
      <c r="AN24" s="62">
        <v>5.7539629127839498E-2</v>
      </c>
      <c r="AO24" s="64">
        <v>3.4951890359336074E-2</v>
      </c>
      <c r="AP24" s="64">
        <v>1.9762660834467215E-2</v>
      </c>
      <c r="AQ24" s="288">
        <v>3.6117809256117427E-2</v>
      </c>
      <c r="AR24" s="223">
        <v>4.8079050216838899E-2</v>
      </c>
      <c r="AS24" s="59">
        <v>1.7753654607377128E-2</v>
      </c>
      <c r="AT24" s="64">
        <v>4.4110913719979793E-2</v>
      </c>
      <c r="AU24" s="64">
        <v>4.7764841338450117E-2</v>
      </c>
      <c r="AV24" s="280">
        <v>3.7382656598168945E-2</v>
      </c>
      <c r="AW24" s="62">
        <v>3.6427262445122927E-2</v>
      </c>
      <c r="AX24" s="64">
        <v>8.3859746919802552E-2</v>
      </c>
      <c r="AY24" s="64">
        <v>0.11047455907648708</v>
      </c>
      <c r="AZ24" s="280">
        <v>7.6193668636988496E-2</v>
      </c>
      <c r="BA24" s="62">
        <v>4.9605033417376668E-2</v>
      </c>
      <c r="BB24" s="64">
        <v>4.8662606854705151E-2</v>
      </c>
      <c r="BC24" s="64">
        <v>6.0919820545674824E-2</v>
      </c>
      <c r="BD24" s="280">
        <v>5.3714699184841973E-2</v>
      </c>
      <c r="BE24" s="62">
        <v>6.9511051093252174E-2</v>
      </c>
      <c r="BF24" s="64">
        <v>6.8604422824408151E-2</v>
      </c>
      <c r="BG24" s="64">
        <v>2.2889140073937969E-2</v>
      </c>
      <c r="BH24" s="288">
        <v>5.632175430152906E-2</v>
      </c>
      <c r="BI24" s="223">
        <v>5.4419925411218491E-2</v>
      </c>
      <c r="BJ24" s="59">
        <v>4.6547047965899042E-2</v>
      </c>
      <c r="BK24" s="64">
        <v>3.8536051168479614E-2</v>
      </c>
      <c r="BL24" s="64">
        <v>4.0871233662886849E-2</v>
      </c>
      <c r="BM24" s="280">
        <v>4.2230142453272716E-2</v>
      </c>
      <c r="BN24" s="62">
        <v>4.4922130709585534E-2</v>
      </c>
      <c r="BO24" s="64">
        <v>3.1452526341635006E-2</v>
      </c>
      <c r="BP24" s="64">
        <v>3.348241797507031E-2</v>
      </c>
      <c r="BQ24" s="280">
        <v>3.832753866064096E-2</v>
      </c>
      <c r="BR24" s="62">
        <v>0.10169138889712519</v>
      </c>
      <c r="BS24" s="64"/>
      <c r="BT24" s="64"/>
      <c r="BU24" s="280">
        <v>0.10169138889712519</v>
      </c>
      <c r="BV24" s="62"/>
      <c r="BW24" s="64"/>
      <c r="BX24" s="64"/>
      <c r="BY24" s="288"/>
      <c r="BZ24" s="223">
        <v>4.9494619404959111E-2</v>
      </c>
      <c r="CD24" s="228"/>
      <c r="CE24" s="296"/>
      <c r="CF24" s="229"/>
      <c r="CG24" s="229" t="s">
        <v>97</v>
      </c>
      <c r="CH24" s="229" t="s">
        <v>98</v>
      </c>
      <c r="CI24" s="232">
        <v>7.5</v>
      </c>
    </row>
    <row r="25" spans="1:89">
      <c r="A25" s="57" t="s">
        <v>31</v>
      </c>
      <c r="B25" s="58"/>
      <c r="C25" s="59">
        <v>1.8134292284396236E-2</v>
      </c>
      <c r="D25" s="60">
        <v>5.0856925631452719E-3</v>
      </c>
      <c r="E25" s="60">
        <v>2.6871924399310937E-2</v>
      </c>
      <c r="F25" s="61">
        <v>1.7231311519745624E-2</v>
      </c>
      <c r="G25" s="62">
        <v>1.7569119529647251E-2</v>
      </c>
      <c r="H25" s="59">
        <v>2.2983315854772937E-2</v>
      </c>
      <c r="I25" s="60">
        <v>3.0420357202389461E-2</v>
      </c>
      <c r="J25" s="60">
        <v>2.5906301863665181E-2</v>
      </c>
      <c r="K25" s="61">
        <v>4.2405393577774723E-2</v>
      </c>
      <c r="L25" s="62">
        <v>3.1019563521838021E-2</v>
      </c>
      <c r="M25" s="59">
        <v>3.5199432669910692E-2</v>
      </c>
      <c r="N25" s="60">
        <v>6.08271900948033E-2</v>
      </c>
      <c r="O25" s="60">
        <v>1.8539536589855861E-2</v>
      </c>
      <c r="P25" s="61">
        <v>5.0597645138485844E-2</v>
      </c>
      <c r="Q25" s="63">
        <v>4.1998582155158816E-2</v>
      </c>
      <c r="R25" s="59">
        <v>5.0853809604122273E-2</v>
      </c>
      <c r="S25" s="64">
        <v>4.1394679001439581E-2</v>
      </c>
      <c r="T25" s="64">
        <v>2.7798247330687861E-2</v>
      </c>
      <c r="U25" s="61">
        <v>3.7070297423663363E-2</v>
      </c>
      <c r="V25" s="63">
        <v>4.0084785755203613E-2</v>
      </c>
      <c r="W25" s="59">
        <v>8.8941616300463808E-2</v>
      </c>
      <c r="X25" s="64">
        <v>8.0149327351464517E-2</v>
      </c>
      <c r="Y25" s="64">
        <v>2.5183200341421488E-2</v>
      </c>
      <c r="Z25" s="61">
        <v>4.8047925449717012E-2</v>
      </c>
      <c r="AA25" s="63">
        <v>6.3629788223519501E-2</v>
      </c>
      <c r="AB25" s="59">
        <v>2.8009233219833524E-2</v>
      </c>
      <c r="AC25" s="64">
        <v>5.6336519894243625E-2</v>
      </c>
      <c r="AD25" s="64">
        <v>4.1316950937921683E-2</v>
      </c>
      <c r="AE25" s="280">
        <v>4.3975689350567573E-2</v>
      </c>
      <c r="AF25" s="62">
        <v>4.6233485757302554E-3</v>
      </c>
      <c r="AG25" s="64">
        <v>2.5035421389464914E-2</v>
      </c>
      <c r="AH25" s="64">
        <v>3.8264739039130171E-4</v>
      </c>
      <c r="AI25" s="280">
        <v>1.15042912074534E-2</v>
      </c>
      <c r="AJ25" s="62">
        <v>0</v>
      </c>
      <c r="AK25" s="64">
        <v>3.4873164685523803E-2</v>
      </c>
      <c r="AL25" s="64">
        <v>2.4591707838530531E-2</v>
      </c>
      <c r="AM25" s="280">
        <v>2.3761750566702298E-2</v>
      </c>
      <c r="AN25" s="62">
        <v>3.3451671700929726E-2</v>
      </c>
      <c r="AO25" s="64">
        <v>3.2092771729434713E-2</v>
      </c>
      <c r="AP25" s="64">
        <v>4.1170923614418126E-2</v>
      </c>
      <c r="AQ25" s="288">
        <v>3.602376824826193E-2</v>
      </c>
      <c r="AR25" s="223">
        <v>3.2277258620009491E-2</v>
      </c>
      <c r="AS25" s="59">
        <v>8.0479842693309017E-2</v>
      </c>
      <c r="AT25" s="64">
        <v>4.3945516345998158E-2</v>
      </c>
      <c r="AU25" s="64">
        <v>2.972679652394699E-2</v>
      </c>
      <c r="AV25" s="280">
        <v>5.0795220839288988E-2</v>
      </c>
      <c r="AW25" s="62">
        <v>2.5311302437043433E-2</v>
      </c>
      <c r="AX25" s="64">
        <v>1.8238264841897688E-2</v>
      </c>
      <c r="AY25" s="64">
        <v>6.387296344960219E-3</v>
      </c>
      <c r="AZ25" s="280">
        <v>1.6962783441348845E-2</v>
      </c>
      <c r="BA25" s="62">
        <v>3.8352410765958704E-3</v>
      </c>
      <c r="BB25" s="64">
        <v>1.9578612011163002E-3</v>
      </c>
      <c r="BC25" s="64">
        <v>1.8033188527952076E-2</v>
      </c>
      <c r="BD25" s="280">
        <v>8.7842253577032452E-3</v>
      </c>
      <c r="BE25" s="62">
        <v>6.2690002288171939E-2</v>
      </c>
      <c r="BF25" s="64">
        <v>3.5580646377906033E-2</v>
      </c>
      <c r="BG25" s="64">
        <v>6.1961415825811217E-2</v>
      </c>
      <c r="BH25" s="288">
        <v>5.2515220097515095E-2</v>
      </c>
      <c r="BI25" s="223">
        <v>3.7916022916308627E-2</v>
      </c>
      <c r="BJ25" s="59">
        <v>6.9807005322885016E-2</v>
      </c>
      <c r="BK25" s="64">
        <v>2.1877146752477299E-2</v>
      </c>
      <c r="BL25" s="64">
        <v>3.3469170854274123E-2</v>
      </c>
      <c r="BM25" s="280">
        <v>4.3239443961648451E-2</v>
      </c>
      <c r="BN25" s="62">
        <v>3.3756477095744031E-2</v>
      </c>
      <c r="BO25" s="64">
        <v>4.2669901489635923E-3</v>
      </c>
      <c r="BP25" s="64">
        <v>5.6523213344261821E-3</v>
      </c>
      <c r="BQ25" s="280">
        <v>1.8531475050326849E-2</v>
      </c>
      <c r="BR25" s="62">
        <v>5.3037307114889666E-2</v>
      </c>
      <c r="BS25" s="64"/>
      <c r="BT25" s="64"/>
      <c r="BU25" s="280">
        <v>5.3037307114889666E-2</v>
      </c>
      <c r="BV25" s="62"/>
      <c r="BW25" s="64"/>
      <c r="BX25" s="64"/>
      <c r="BY25" s="288"/>
      <c r="BZ25" s="223">
        <v>3.6971936459655345E-2</v>
      </c>
      <c r="CD25" s="228"/>
      <c r="CE25" s="296"/>
      <c r="CF25" s="229"/>
      <c r="CG25" s="229"/>
      <c r="CH25" s="229" t="s">
        <v>99</v>
      </c>
      <c r="CI25" s="232">
        <v>11.5</v>
      </c>
    </row>
    <row r="26" spans="1:89">
      <c r="A26" s="91" t="s">
        <v>1</v>
      </c>
      <c r="B26" s="92">
        <v>4090.3459999999995</v>
      </c>
      <c r="C26" s="93">
        <v>3.7436425458427382E-2</v>
      </c>
      <c r="D26" s="94">
        <v>1.3897334537332997E-2</v>
      </c>
      <c r="E26" s="94">
        <v>5.1880348923677946E-2</v>
      </c>
      <c r="F26" s="95">
        <v>2.4598693600469793E-2</v>
      </c>
      <c r="G26" s="96">
        <v>3.3044029314422123E-2</v>
      </c>
      <c r="H26" s="93">
        <v>2.7086971097744283E-2</v>
      </c>
      <c r="I26" s="94">
        <v>4.2556421452902227E-2</v>
      </c>
      <c r="J26" s="94">
        <v>4.5447720837153899E-2</v>
      </c>
      <c r="K26" s="95">
        <v>5.5569170318089924E-2</v>
      </c>
      <c r="L26" s="96">
        <v>4.2374677535808473E-2</v>
      </c>
      <c r="M26" s="93">
        <v>3.7472090410092911E-2</v>
      </c>
      <c r="N26" s="94">
        <v>7.4950152988670207E-2</v>
      </c>
      <c r="O26" s="94">
        <v>4.0457678715451299E-2</v>
      </c>
      <c r="P26" s="95">
        <v>7.1668383719888026E-2</v>
      </c>
      <c r="Q26" s="97">
        <v>5.6243901222927835E-2</v>
      </c>
      <c r="R26" s="93">
        <v>7.5328197517942383E-2</v>
      </c>
      <c r="S26" s="98">
        <v>7.1544467369624692E-2</v>
      </c>
      <c r="T26" s="98">
        <v>7.9753961123201128E-2</v>
      </c>
      <c r="U26" s="95">
        <v>7.3220045594860936E-2</v>
      </c>
      <c r="V26" s="97">
        <v>7.4865950282532415E-2</v>
      </c>
      <c r="W26" s="93">
        <v>0.11736872695362478</v>
      </c>
      <c r="X26" s="98">
        <v>0.13973917747556763</v>
      </c>
      <c r="Y26" s="98">
        <v>0.1045074945678966</v>
      </c>
      <c r="Z26" s="95">
        <v>0.13450338689149496</v>
      </c>
      <c r="AA26" s="97">
        <v>0.1242773545034674</v>
      </c>
      <c r="AB26" s="93">
        <v>5.7634755935699389E-2</v>
      </c>
      <c r="AC26" s="98">
        <v>0.11209651339562818</v>
      </c>
      <c r="AD26" s="98">
        <v>0.14121113782455508</v>
      </c>
      <c r="AE26" s="285">
        <v>0.10585090784540031</v>
      </c>
      <c r="AF26" s="277">
        <v>2.296237925553362E-2</v>
      </c>
      <c r="AG26" s="98">
        <v>0.12989428819885765</v>
      </c>
      <c r="AH26" s="98">
        <v>2.6971389478411874E-2</v>
      </c>
      <c r="AI26" s="285">
        <v>6.6913568908171406E-2</v>
      </c>
      <c r="AJ26" s="277">
        <v>5.2925237440153341E-3</v>
      </c>
      <c r="AK26" s="98">
        <v>7.8040792340473605E-2</v>
      </c>
      <c r="AL26" s="98">
        <v>6.058404069850129E-2</v>
      </c>
      <c r="AM26" s="285">
        <v>5.6043898415752164E-2</v>
      </c>
      <c r="AN26" s="277">
        <v>8.8294370979140877E-2</v>
      </c>
      <c r="AO26" s="98">
        <v>6.6984756727308109E-2</v>
      </c>
      <c r="AP26" s="98">
        <v>5.9611959214623665E-2</v>
      </c>
      <c r="AQ26" s="292">
        <v>7.0685698023564586E-2</v>
      </c>
      <c r="AR26" s="227">
        <v>8.0059777478959662E-2</v>
      </c>
      <c r="AS26" s="93">
        <v>9.9197584132582034E-2</v>
      </c>
      <c r="AT26" s="98">
        <v>8.861146813671604E-2</v>
      </c>
      <c r="AU26" s="98">
        <v>8.1825578684474251E-2</v>
      </c>
      <c r="AV26" s="285">
        <v>8.9867435868543954E-2</v>
      </c>
      <c r="AW26" s="277">
        <v>6.0322429003372938E-2</v>
      </c>
      <c r="AX26" s="98">
        <v>0.11138734948054037</v>
      </c>
      <c r="AY26" s="98">
        <v>0.11147689081268597</v>
      </c>
      <c r="AZ26" s="285">
        <v>9.4255839689559737E-2</v>
      </c>
      <c r="BA26" s="277">
        <v>3.4350745352284502E-2</v>
      </c>
      <c r="BB26" s="98">
        <v>3.9004201370040355E-2</v>
      </c>
      <c r="BC26" s="98">
        <v>7.7648557233483934E-2</v>
      </c>
      <c r="BD26" s="285">
        <v>5.282452106272887E-2</v>
      </c>
      <c r="BE26" s="277">
        <v>0.12911893950347231</v>
      </c>
      <c r="BF26" s="98">
        <v>0.10101825202883</v>
      </c>
      <c r="BG26" s="98">
        <v>8.0318484751145197E-2</v>
      </c>
      <c r="BH26" s="292">
        <v>0.10517189955072603</v>
      </c>
      <c r="BI26" s="227">
        <v>9.0581965307978185E-2</v>
      </c>
      <c r="BJ26" s="93">
        <v>0.10818904536273907</v>
      </c>
      <c r="BK26" s="98">
        <v>5.3218638941988472E-2</v>
      </c>
      <c r="BL26" s="98">
        <v>6.6346248383908624E-2</v>
      </c>
      <c r="BM26" s="285">
        <v>7.7461364053385995E-2</v>
      </c>
      <c r="BN26" s="277">
        <v>6.5047958159422589E-2</v>
      </c>
      <c r="BO26" s="98">
        <v>3.1266356687933275E-2</v>
      </c>
      <c r="BP26" s="98">
        <v>3.6051289244787066E-2</v>
      </c>
      <c r="BQ26" s="285">
        <v>4.8280258248772807E-2</v>
      </c>
      <c r="BR26" s="277">
        <v>0.1249112522192739</v>
      </c>
      <c r="BS26" s="98"/>
      <c r="BT26" s="98"/>
      <c r="BU26" s="285">
        <v>0.1249112522192739</v>
      </c>
      <c r="BV26" s="277"/>
      <c r="BW26" s="98"/>
      <c r="BX26" s="98"/>
      <c r="BY26" s="292"/>
      <c r="BZ26" s="227">
        <v>7.519201889832533E-2</v>
      </c>
      <c r="CD26" s="228"/>
      <c r="CE26" s="296"/>
      <c r="CF26" s="229"/>
      <c r="CG26" s="229"/>
      <c r="CH26" s="229" t="s">
        <v>383</v>
      </c>
      <c r="CI26" s="232">
        <v>23.1</v>
      </c>
    </row>
    <row r="27" spans="1:89">
      <c r="A27" s="57" t="s">
        <v>30</v>
      </c>
      <c r="B27" s="58"/>
      <c r="C27" s="59">
        <v>2.1528109861592669E-2</v>
      </c>
      <c r="D27" s="60">
        <v>9.09614093921037E-3</v>
      </c>
      <c r="E27" s="60">
        <v>2.6480378682871793E-2</v>
      </c>
      <c r="F27" s="61">
        <v>7.2003640601868944E-3</v>
      </c>
      <c r="G27" s="62">
        <v>1.65445867903516E-2</v>
      </c>
      <c r="H27" s="59">
        <v>4.2948402804592195E-3</v>
      </c>
      <c r="I27" s="60">
        <v>1.2491477539569971E-2</v>
      </c>
      <c r="J27" s="60">
        <v>1.8457851389858882E-2</v>
      </c>
      <c r="K27" s="61">
        <v>1.5210442604175626E-2</v>
      </c>
      <c r="L27" s="62">
        <v>1.2014569803400741E-2</v>
      </c>
      <c r="M27" s="59">
        <v>4.4696621951491079E-3</v>
      </c>
      <c r="N27" s="60">
        <v>2.9042755852157889E-2</v>
      </c>
      <c r="O27" s="60">
        <v>2.3695142285619523E-2</v>
      </c>
      <c r="P27" s="61">
        <v>2.4231470346159023E-2</v>
      </c>
      <c r="Q27" s="63">
        <v>1.8964151216310083E-2</v>
      </c>
      <c r="R27" s="59">
        <v>3.2483145265392512E-2</v>
      </c>
      <c r="S27" s="64">
        <v>3.688964458747046E-2</v>
      </c>
      <c r="T27" s="64">
        <v>5.839278075784067E-2</v>
      </c>
      <c r="U27" s="61">
        <v>4.0612922433458029E-2</v>
      </c>
      <c r="V27" s="63">
        <v>4.1224982070792483E-2</v>
      </c>
      <c r="W27" s="59">
        <v>3.5277038471131096E-2</v>
      </c>
      <c r="X27" s="64">
        <v>6.6023865607419963E-2</v>
      </c>
      <c r="Y27" s="64">
        <v>8.1831042057103356E-2</v>
      </c>
      <c r="Z27" s="61">
        <v>9.1454054931403045E-2</v>
      </c>
      <c r="AA27" s="63">
        <v>6.6349433559056356E-2</v>
      </c>
      <c r="AB27" s="59">
        <v>3.1731372288519223E-2</v>
      </c>
      <c r="AC27" s="64">
        <v>5.8993397270102194E-2</v>
      </c>
      <c r="AD27" s="64">
        <v>0.10249620932969174</v>
      </c>
      <c r="AE27" s="280">
        <v>6.4716762084321963E-2</v>
      </c>
      <c r="AF27" s="62">
        <v>1.8134045016021425E-2</v>
      </c>
      <c r="AG27" s="64">
        <v>0.10668939943700612</v>
      </c>
      <c r="AH27" s="64">
        <v>2.6566883730885615E-2</v>
      </c>
      <c r="AI27" s="280">
        <v>5.599339616011631E-2</v>
      </c>
      <c r="AJ27" s="62">
        <v>5.2925237440153341E-3</v>
      </c>
      <c r="AK27" s="64">
        <v>4.0292613211066995E-2</v>
      </c>
      <c r="AL27" s="64">
        <v>3.6549416799801761E-2</v>
      </c>
      <c r="AM27" s="280">
        <v>3.1473637093625627E-2</v>
      </c>
      <c r="AN27" s="62">
        <v>5.4170403936885117E-2</v>
      </c>
      <c r="AO27" s="64">
        <v>3.7470821873208195E-2</v>
      </c>
      <c r="AP27" s="64">
        <v>1.854212970170609E-2</v>
      </c>
      <c r="AQ27" s="288">
        <v>3.5205368296341938E-2</v>
      </c>
      <c r="AR27" s="223">
        <v>4.9051078832906929E-2</v>
      </c>
      <c r="AS27" s="59">
        <v>1.896778726270406E-2</v>
      </c>
      <c r="AT27" s="64">
        <v>4.7511382358585937E-2</v>
      </c>
      <c r="AU27" s="64">
        <v>5.2931008637504072E-2</v>
      </c>
      <c r="AV27" s="280">
        <v>4.0660764366540959E-2</v>
      </c>
      <c r="AW27" s="62">
        <v>3.3909064547545727E-2</v>
      </c>
      <c r="AX27" s="64">
        <v>9.4068509093946789E-2</v>
      </c>
      <c r="AY27" s="64">
        <v>0.10583018429230451</v>
      </c>
      <c r="AZ27" s="280">
        <v>7.7439925682012398E-2</v>
      </c>
      <c r="BA27" s="62">
        <v>2.9549891965862555E-2</v>
      </c>
      <c r="BB27" s="64">
        <v>3.667959007238273E-2</v>
      </c>
      <c r="BC27" s="64">
        <v>5.8174883335205388E-2</v>
      </c>
      <c r="BD27" s="280">
        <v>4.297126957654232E-2</v>
      </c>
      <c r="BE27" s="62">
        <v>6.6388341985225377E-2</v>
      </c>
      <c r="BF27" s="64">
        <v>6.3997698198266326E-2</v>
      </c>
      <c r="BG27" s="64">
        <v>1.8116800367850752E-2</v>
      </c>
      <c r="BH27" s="288">
        <v>5.2037850733031348E-2</v>
      </c>
      <c r="BI27" s="223">
        <v>5.2751570398326592E-2</v>
      </c>
      <c r="BJ27" s="59">
        <v>3.6777880702836489E-2</v>
      </c>
      <c r="BK27" s="64">
        <v>3.0455894656979628E-2</v>
      </c>
      <c r="BL27" s="64">
        <v>3.4883132173292343E-2</v>
      </c>
      <c r="BM27" s="280">
        <v>3.4192632107040398E-2</v>
      </c>
      <c r="BN27" s="62">
        <v>3.4264132831811754E-2</v>
      </c>
      <c r="BO27" s="64">
        <v>2.6710619742669972E-2</v>
      </c>
      <c r="BP27" s="64">
        <v>3.0233476444194787E-2</v>
      </c>
      <c r="BQ27" s="280">
        <v>3.1150811518917281E-2</v>
      </c>
      <c r="BR27" s="62">
        <v>7.4319809832610384E-2</v>
      </c>
      <c r="BS27" s="64"/>
      <c r="BT27" s="64"/>
      <c r="BU27" s="280">
        <v>7.4319809832610384E-2</v>
      </c>
      <c r="BV27" s="62"/>
      <c r="BW27" s="64"/>
      <c r="BX27" s="64"/>
      <c r="BY27" s="288"/>
      <c r="BZ27" s="223">
        <v>3.9050884738552692E-2</v>
      </c>
      <c r="CD27" s="228"/>
      <c r="CE27" s="296"/>
      <c r="CF27" s="229"/>
      <c r="CG27" s="229"/>
      <c r="CH27" s="229" t="s">
        <v>100</v>
      </c>
      <c r="CI27" s="232">
        <v>9</v>
      </c>
    </row>
    <row r="28" spans="1:89">
      <c r="A28" s="57" t="s">
        <v>31</v>
      </c>
      <c r="B28" s="58"/>
      <c r="C28" s="59">
        <v>1.5904313924779673E-2</v>
      </c>
      <c r="D28" s="60">
        <v>4.7960218150811286E-3</v>
      </c>
      <c r="E28" s="60">
        <v>2.5391173592822582E-2</v>
      </c>
      <c r="F28" s="61">
        <v>1.7390161309155779E-2</v>
      </c>
      <c r="G28" s="62">
        <v>1.6492994118347253E-2</v>
      </c>
      <c r="H28" s="59">
        <v>2.2791842826959945E-2</v>
      </c>
      <c r="I28" s="60">
        <v>3.0061661356025039E-2</v>
      </c>
      <c r="J28" s="60">
        <v>2.6989651836208033E-2</v>
      </c>
      <c r="K28" s="61">
        <v>4.035829801759732E-2</v>
      </c>
      <c r="L28" s="62">
        <v>3.0359194314563864E-2</v>
      </c>
      <c r="M28" s="59">
        <v>3.300242821494382E-2</v>
      </c>
      <c r="N28" s="60">
        <v>4.5907397136512325E-2</v>
      </c>
      <c r="O28" s="60">
        <v>1.6737315836257937E-2</v>
      </c>
      <c r="P28" s="61">
        <v>4.7431648072689611E-2</v>
      </c>
      <c r="Q28" s="63">
        <v>3.727351751183295E-2</v>
      </c>
      <c r="R28" s="59">
        <v>4.2844967805261522E-2</v>
      </c>
      <c r="S28" s="64">
        <v>3.4652130007190307E-2</v>
      </c>
      <c r="T28" s="64">
        <v>2.136117682731644E-2</v>
      </c>
      <c r="U28" s="61">
        <v>3.2591175152181406E-2</v>
      </c>
      <c r="V28" s="63">
        <v>3.3635557167748457E-2</v>
      </c>
      <c r="W28" s="59">
        <v>8.2087509455467167E-2</v>
      </c>
      <c r="X28" s="64">
        <v>7.3691149773468842E-2</v>
      </c>
      <c r="Y28" s="64">
        <v>2.263928207276034E-2</v>
      </c>
      <c r="Z28" s="61">
        <v>4.3049331960092023E-2</v>
      </c>
      <c r="AA28" s="63">
        <v>5.7915352632349919E-2</v>
      </c>
      <c r="AB28" s="59">
        <v>2.5903552029265083E-2</v>
      </c>
      <c r="AC28" s="64">
        <v>5.3103729018140776E-2</v>
      </c>
      <c r="AD28" s="64">
        <v>3.8715367756038753E-2</v>
      </c>
      <c r="AE28" s="280">
        <v>4.1134581867109658E-2</v>
      </c>
      <c r="AF28" s="62">
        <v>4.8283240972028466E-3</v>
      </c>
      <c r="AG28" s="64">
        <v>2.3205145898296548E-2</v>
      </c>
      <c r="AH28" s="64">
        <v>4.045113167248437E-4</v>
      </c>
      <c r="AI28" s="280">
        <v>1.0920274089279815E-2</v>
      </c>
      <c r="AJ28" s="62">
        <v>0</v>
      </c>
      <c r="AK28" s="64">
        <v>3.7748213181211202E-2</v>
      </c>
      <c r="AL28" s="64">
        <v>2.4034685254996614E-2</v>
      </c>
      <c r="AM28" s="280">
        <v>2.4570298519744502E-2</v>
      </c>
      <c r="AN28" s="62">
        <v>3.4124060327236874E-2</v>
      </c>
      <c r="AO28" s="64">
        <v>2.95141074866275E-2</v>
      </c>
      <c r="AP28" s="64">
        <v>4.1069929534412013E-2</v>
      </c>
      <c r="AQ28" s="288">
        <v>3.548044927333581E-2</v>
      </c>
      <c r="AR28" s="223">
        <v>3.1008912528605423E-2</v>
      </c>
      <c r="AS28" s="59">
        <v>8.0229926845020672E-2</v>
      </c>
      <c r="AT28" s="64">
        <v>4.1100284872375631E-2</v>
      </c>
      <c r="AU28" s="64">
        <v>2.8894888978955532E-2</v>
      </c>
      <c r="AV28" s="280">
        <v>4.9206882714349372E-2</v>
      </c>
      <c r="AW28" s="62">
        <v>2.6413635800481394E-2</v>
      </c>
      <c r="AX28" s="64">
        <v>1.7319016720046678E-2</v>
      </c>
      <c r="AY28" s="64">
        <v>5.64680758374811E-3</v>
      </c>
      <c r="AZ28" s="280">
        <v>1.6816099316574181E-2</v>
      </c>
      <c r="BA28" s="62">
        <v>4.8008928641168425E-3</v>
      </c>
      <c r="BB28" s="64">
        <v>2.324645577608306E-3</v>
      </c>
      <c r="BC28" s="64">
        <v>1.9473868067299813E-2</v>
      </c>
      <c r="BD28" s="280">
        <v>9.8533504614529595E-3</v>
      </c>
      <c r="BE28" s="62">
        <v>6.2730884344444987E-2</v>
      </c>
      <c r="BF28" s="64">
        <v>3.702090929367096E-2</v>
      </c>
      <c r="BG28" s="64">
        <v>6.2201837777186325E-2</v>
      </c>
      <c r="BH28" s="288">
        <v>5.3134323630268723E-2</v>
      </c>
      <c r="BI28" s="223">
        <v>3.7830605493373817E-2</v>
      </c>
      <c r="BJ28" s="59">
        <v>7.1411295901295219E-2</v>
      </c>
      <c r="BK28" s="64">
        <v>2.2762935664263538E-2</v>
      </c>
      <c r="BL28" s="64">
        <v>3.1463221621760344E-2</v>
      </c>
      <c r="BM28" s="280">
        <v>4.3268873520204872E-2</v>
      </c>
      <c r="BN28" s="62">
        <v>3.0783999814045355E-2</v>
      </c>
      <c r="BO28" s="64">
        <v>4.5557614250684745E-3</v>
      </c>
      <c r="BP28" s="64">
        <v>5.8178167786805714E-3</v>
      </c>
      <c r="BQ28" s="280">
        <v>1.7129535936448205E-2</v>
      </c>
      <c r="BR28" s="62">
        <v>5.0591572884779473E-2</v>
      </c>
      <c r="BS28" s="64"/>
      <c r="BT28" s="64"/>
      <c r="BU28" s="280">
        <v>5.0591572884779473E-2</v>
      </c>
      <c r="BV28" s="62"/>
      <c r="BW28" s="64"/>
      <c r="BX28" s="64"/>
      <c r="BY28" s="288"/>
      <c r="BZ28" s="223">
        <v>3.6141257725793269E-2</v>
      </c>
      <c r="CD28" s="228"/>
      <c r="CE28" s="296"/>
      <c r="CF28" s="229"/>
      <c r="CG28" s="229" t="s">
        <v>101</v>
      </c>
      <c r="CH28" s="229" t="s">
        <v>102</v>
      </c>
      <c r="CI28" s="232">
        <v>48</v>
      </c>
    </row>
    <row r="29" spans="1:89">
      <c r="A29" s="91" t="s">
        <v>8</v>
      </c>
      <c r="B29" s="92">
        <v>1088.9000000000001</v>
      </c>
      <c r="C29" s="93">
        <v>2.7626035254970795E-2</v>
      </c>
      <c r="D29" s="94">
        <v>8.9953529246911204E-3</v>
      </c>
      <c r="E29" s="94">
        <v>7.0193983087564513E-2</v>
      </c>
      <c r="F29" s="95">
        <v>3.3086848757567143E-2</v>
      </c>
      <c r="G29" s="96">
        <v>3.5837737987557503E-2</v>
      </c>
      <c r="H29" s="93">
        <v>2.5675116669658087E-2</v>
      </c>
      <c r="I29" s="94">
        <v>4.4758391332548039E-2</v>
      </c>
      <c r="J29" s="94">
        <v>4.263305050926576E-2</v>
      </c>
      <c r="K29" s="95">
        <v>8.6616918890541114E-2</v>
      </c>
      <c r="L29" s="96">
        <v>5.2931122817512513E-2</v>
      </c>
      <c r="M29" s="93">
        <v>5.311045711007055E-2</v>
      </c>
      <c r="N29" s="94">
        <v>0.1375522372128406</v>
      </c>
      <c r="O29" s="94">
        <v>9.0491854019147624E-2</v>
      </c>
      <c r="P29" s="95">
        <v>0.1256832018014595</v>
      </c>
      <c r="Q29" s="97">
        <v>0.10017836548309583</v>
      </c>
      <c r="R29" s="93">
        <v>0.11607729964064106</v>
      </c>
      <c r="S29" s="98">
        <v>0.10084446906718661</v>
      </c>
      <c r="T29" s="98">
        <v>0.11582987443957858</v>
      </c>
      <c r="U29" s="95">
        <v>0.11709834748486492</v>
      </c>
      <c r="V29" s="97">
        <v>0.11342800870816536</v>
      </c>
      <c r="W29" s="93">
        <v>0.15674416978875938</v>
      </c>
      <c r="X29" s="98">
        <v>0.23941886934046819</v>
      </c>
      <c r="Y29" s="98">
        <v>0.12205173568006529</v>
      </c>
      <c r="Z29" s="95">
        <v>0.12166339212666868</v>
      </c>
      <c r="AA29" s="97">
        <v>0.15546990107617611</v>
      </c>
      <c r="AB29" s="93">
        <v>5.403356355658949E-2</v>
      </c>
      <c r="AC29" s="98">
        <v>0.12027201367431195</v>
      </c>
      <c r="AD29" s="98">
        <v>0.10186313749892939</v>
      </c>
      <c r="AE29" s="285">
        <v>9.7782456980330543E-2</v>
      </c>
      <c r="AF29" s="277">
        <v>4.9348625103768466E-2</v>
      </c>
      <c r="AG29" s="98">
        <v>0.10503108229541017</v>
      </c>
      <c r="AH29" s="98">
        <v>2.1664729827418114E-2</v>
      </c>
      <c r="AI29" s="285">
        <v>6.2115632011269593E-2</v>
      </c>
      <c r="AJ29" s="277">
        <v>6.1985660771128347E-2</v>
      </c>
      <c r="AK29" s="98">
        <v>7.324507782376162E-2</v>
      </c>
      <c r="AL29" s="98">
        <v>7.8196809914355098E-2</v>
      </c>
      <c r="AM29" s="285">
        <v>7.3782959781530252E-2</v>
      </c>
      <c r="AN29" s="277">
        <v>0.10146224799328546</v>
      </c>
      <c r="AO29" s="98">
        <v>6.7266529449532222E-2</v>
      </c>
      <c r="AP29" s="98">
        <v>6.6689358601050575E-2</v>
      </c>
      <c r="AQ29" s="292">
        <v>7.7964666744926553E-2</v>
      </c>
      <c r="AR29" s="227">
        <v>8.1582493805694115E-2</v>
      </c>
      <c r="AS29" s="93">
        <v>9.4889577480664428E-2</v>
      </c>
      <c r="AT29" s="98">
        <v>8.6011174796800496E-2</v>
      </c>
      <c r="AU29" s="98">
        <v>6.2450711425399749E-2</v>
      </c>
      <c r="AV29" s="285">
        <v>8.2162104977814246E-2</v>
      </c>
      <c r="AW29" s="277">
        <v>6.6949733832963848E-2</v>
      </c>
      <c r="AX29" s="98">
        <v>6.9058972424081655E-2</v>
      </c>
      <c r="AY29" s="98">
        <v>0.13553745240469306</v>
      </c>
      <c r="AZ29" s="285">
        <v>8.9231590774264E-2</v>
      </c>
      <c r="BA29" s="277">
        <v>0.11820315834641137</v>
      </c>
      <c r="BB29" s="98">
        <v>9.2481893077598493E-2</v>
      </c>
      <c r="BC29" s="98">
        <v>8.4136492851765013E-2</v>
      </c>
      <c r="BD29" s="285">
        <v>9.7989661237014997E-2</v>
      </c>
      <c r="BE29" s="277">
        <v>0.14390364991383514</v>
      </c>
      <c r="BF29" s="98">
        <v>0.11663926029707455</v>
      </c>
      <c r="BG29" s="98">
        <v>0.10390027305667859</v>
      </c>
      <c r="BH29" s="292">
        <v>0.12332807004975033</v>
      </c>
      <c r="BI29" s="227">
        <v>9.8824980297892662E-2</v>
      </c>
      <c r="BJ29" s="93">
        <v>0.1461532322376968</v>
      </c>
      <c r="BK29" s="98">
        <v>8.6271791896680675E-2</v>
      </c>
      <c r="BL29" s="98">
        <v>0.11552892805286971</v>
      </c>
      <c r="BM29" s="285">
        <v>0.11758835175836148</v>
      </c>
      <c r="BN29" s="277">
        <v>0.13610856542277688</v>
      </c>
      <c r="BO29" s="98">
        <v>5.6687370897802333E-2</v>
      </c>
      <c r="BP29" s="98">
        <v>5.340097184033734E-2</v>
      </c>
      <c r="BQ29" s="285">
        <v>9.4984842494314783E-2</v>
      </c>
      <c r="BR29" s="277">
        <v>0.29177397407682665</v>
      </c>
      <c r="BS29" s="98"/>
      <c r="BT29" s="98"/>
      <c r="BU29" s="285">
        <v>0.29177397407682665</v>
      </c>
      <c r="BV29" s="277"/>
      <c r="BW29" s="98"/>
      <c r="BX29" s="98"/>
      <c r="BY29" s="292"/>
      <c r="BZ29" s="227">
        <v>0.1340156544260856</v>
      </c>
      <c r="CD29" s="228"/>
      <c r="CE29" s="296"/>
      <c r="CF29" s="229"/>
      <c r="CG29" s="229"/>
      <c r="CH29" s="229" t="s">
        <v>103</v>
      </c>
      <c r="CI29" s="232">
        <v>30.62</v>
      </c>
      <c r="CK29" s="306" t="s">
        <v>3</v>
      </c>
    </row>
    <row r="30" spans="1:89">
      <c r="A30" s="57" t="s">
        <v>30</v>
      </c>
      <c r="B30" s="58"/>
      <c r="C30" s="59">
        <v>0</v>
      </c>
      <c r="D30" s="60">
        <v>2.7717566180486468E-3</v>
      </c>
      <c r="E30" s="60">
        <v>3.7748883653379306E-2</v>
      </c>
      <c r="F30" s="61">
        <v>1.6409704323834404E-2</v>
      </c>
      <c r="G30" s="62">
        <v>1.4007343121310864E-2</v>
      </c>
      <c r="H30" s="59">
        <v>1.95710622907874E-3</v>
      </c>
      <c r="I30" s="60">
        <v>1.3205555795930579E-2</v>
      </c>
      <c r="J30" s="60">
        <v>1.9939766159399644E-2</v>
      </c>
      <c r="K30" s="61">
        <v>3.8154295375119336E-2</v>
      </c>
      <c r="L30" s="62">
        <v>1.9799321986559686E-2</v>
      </c>
      <c r="M30" s="59">
        <v>1.0256586533916876E-2</v>
      </c>
      <c r="N30" s="60">
        <v>2.4559918913454746E-2</v>
      </c>
      <c r="O30" s="60">
        <v>6.6482430076862484E-2</v>
      </c>
      <c r="P30" s="61">
        <v>6.5321706597410253E-2</v>
      </c>
      <c r="Q30" s="63">
        <v>4.2781281021657479E-2</v>
      </c>
      <c r="R30" s="59">
        <v>3.901534477345641E-2</v>
      </c>
      <c r="S30" s="64">
        <v>3.4180272622288864E-2</v>
      </c>
      <c r="T30" s="64">
        <v>6.4392736442704379E-2</v>
      </c>
      <c r="U30" s="61">
        <v>6.2604915682138759E-2</v>
      </c>
      <c r="V30" s="63">
        <v>4.9999013559345037E-2</v>
      </c>
      <c r="W30" s="59">
        <v>4.329640647915764E-2</v>
      </c>
      <c r="X30" s="64">
        <v>0.13321865037450933</v>
      </c>
      <c r="Y30" s="64">
        <v>8.6435170675504186E-2</v>
      </c>
      <c r="Z30" s="61">
        <v>5.251440373372189E-2</v>
      </c>
      <c r="AA30" s="63">
        <v>6.9379657643745554E-2</v>
      </c>
      <c r="AB30" s="59">
        <v>1.6777998619353123E-2</v>
      </c>
      <c r="AC30" s="64">
        <v>5.1551703653285277E-2</v>
      </c>
      <c r="AD30" s="64">
        <v>5.0717408254342351E-2</v>
      </c>
      <c r="AE30" s="280">
        <v>4.2572384315075033E-2</v>
      </c>
      <c r="AF30" s="62">
        <v>4.5656170331910911E-2</v>
      </c>
      <c r="AG30" s="64">
        <v>7.1807152979084563E-2</v>
      </c>
      <c r="AH30" s="64">
        <v>2.1367561285142198E-2</v>
      </c>
      <c r="AI30" s="280">
        <v>4.8090999705678372E-2</v>
      </c>
      <c r="AJ30" s="62">
        <v>6.1985660771128347E-2</v>
      </c>
      <c r="AK30" s="64">
        <v>5.3548903057268372E-2</v>
      </c>
      <c r="AL30" s="64">
        <v>5.1446799810119126E-2</v>
      </c>
      <c r="AM30" s="280">
        <v>5.390037586070371E-2</v>
      </c>
      <c r="AN30" s="62">
        <v>7.062149191219888E-2</v>
      </c>
      <c r="AO30" s="64">
        <v>2.5589545356879503E-2</v>
      </c>
      <c r="AP30" s="64">
        <v>2.5078682045302256E-2</v>
      </c>
      <c r="AQ30" s="288">
        <v>3.9767701785743896E-2</v>
      </c>
      <c r="AR30" s="223">
        <v>4.4056054963150994E-2</v>
      </c>
      <c r="AS30" s="59">
        <v>1.3543080594451251E-2</v>
      </c>
      <c r="AT30" s="64">
        <v>3.1587399816598652E-2</v>
      </c>
      <c r="AU30" s="64">
        <v>2.983732950296333E-2</v>
      </c>
      <c r="AV30" s="280">
        <v>2.5712713212585999E-2</v>
      </c>
      <c r="AW30" s="62">
        <v>4.5695713495354867E-2</v>
      </c>
      <c r="AX30" s="64">
        <v>4.7551502679748475E-2</v>
      </c>
      <c r="AY30" s="64">
        <v>0.12658233749723713</v>
      </c>
      <c r="AZ30" s="280">
        <v>7.1745445495557503E-2</v>
      </c>
      <c r="BA30" s="62">
        <v>0.11764406297745092</v>
      </c>
      <c r="BB30" s="64">
        <v>9.1845812996147677E-2</v>
      </c>
      <c r="BC30" s="64">
        <v>7.1829156137287284E-2</v>
      </c>
      <c r="BD30" s="280">
        <v>9.3127647208436776E-2</v>
      </c>
      <c r="BE30" s="62">
        <v>8.1369015022075691E-2</v>
      </c>
      <c r="BF30" s="64">
        <v>8.6724383221598811E-2</v>
      </c>
      <c r="BG30" s="64">
        <v>4.2949828315701863E-2</v>
      </c>
      <c r="BH30" s="288">
        <v>7.3261320265607915E-2</v>
      </c>
      <c r="BI30" s="223">
        <v>6.0593150913811969E-2</v>
      </c>
      <c r="BJ30" s="59">
        <v>8.2202959396138323E-2</v>
      </c>
      <c r="BK30" s="64">
        <v>6.7578780518485815E-2</v>
      </c>
      <c r="BL30" s="64">
        <v>7.172458972633608E-2</v>
      </c>
      <c r="BM30" s="280">
        <v>7.4467681605357841E-2</v>
      </c>
      <c r="BN30" s="62">
        <v>8.9828668055847466E-2</v>
      </c>
      <c r="BO30" s="64">
        <v>5.3780124807032557E-2</v>
      </c>
      <c r="BP30" s="64">
        <v>4.8514254130671945E-2</v>
      </c>
      <c r="BQ30" s="280">
        <v>7.0223125877605E-2</v>
      </c>
      <c r="BR30" s="62">
        <v>0.22749788184253572</v>
      </c>
      <c r="BS30" s="64"/>
      <c r="BT30" s="64"/>
      <c r="BU30" s="280">
        <v>0.22749788184253572</v>
      </c>
      <c r="BV30" s="62"/>
      <c r="BW30" s="64"/>
      <c r="BX30" s="64"/>
      <c r="BY30" s="288"/>
      <c r="BZ30" s="223">
        <v>9.3541181926192596E-2</v>
      </c>
      <c r="CD30" s="228"/>
      <c r="CE30" s="296"/>
      <c r="CF30" s="229"/>
      <c r="CG30" s="229" t="s">
        <v>104</v>
      </c>
      <c r="CH30" s="229" t="s">
        <v>105</v>
      </c>
      <c r="CI30" s="232">
        <v>20.6</v>
      </c>
      <c r="CK30" s="307">
        <f>SUM(CI23:CI30)</f>
        <v>166.42</v>
      </c>
    </row>
    <row r="31" spans="1:89" ht="15" thickBot="1">
      <c r="A31" s="73" t="s">
        <v>31</v>
      </c>
      <c r="B31" s="74"/>
      <c r="C31" s="75">
        <v>2.6952786414695094E-2</v>
      </c>
      <c r="D31" s="76">
        <v>6.2235963066424732E-3</v>
      </c>
      <c r="E31" s="76">
        <v>3.2445120804359677E-2</v>
      </c>
      <c r="F31" s="77">
        <v>1.6676792706853533E-2</v>
      </c>
      <c r="G31" s="78">
        <v>2.1626245111082951E-2</v>
      </c>
      <c r="H31" s="75">
        <v>2.3696225213936301E-2</v>
      </c>
      <c r="I31" s="76">
        <v>3.1506501436887706E-2</v>
      </c>
      <c r="J31" s="76">
        <v>2.2693256788294005E-2</v>
      </c>
      <c r="K31" s="77">
        <v>4.8450019607905272E-2</v>
      </c>
      <c r="L31" s="78">
        <v>3.3112459587822662E-2</v>
      </c>
      <c r="M31" s="75">
        <v>4.2850548602317094E-2</v>
      </c>
      <c r="N31" s="76">
        <v>0.11299231829938602</v>
      </c>
      <c r="O31" s="76">
        <v>2.3997962141720938E-2</v>
      </c>
      <c r="P31" s="77">
        <v>6.0361215481957019E-2</v>
      </c>
      <c r="Q31" s="79">
        <v>5.7393841898483185E-2</v>
      </c>
      <c r="R31" s="75">
        <v>7.7061197014733976E-2</v>
      </c>
      <c r="S31" s="80">
        <v>6.6663335534862658E-2</v>
      </c>
      <c r="T31" s="80">
        <v>5.142970475305849E-2</v>
      </c>
      <c r="U31" s="77">
        <v>5.4493394125651538E-2</v>
      </c>
      <c r="V31" s="79">
        <v>6.342704999012129E-2</v>
      </c>
      <c r="W31" s="75">
        <v>0.11344776330960214</v>
      </c>
      <c r="X31" s="80">
        <v>0.10620021896595876</v>
      </c>
      <c r="Y31" s="80">
        <v>3.5616565004561312E-2</v>
      </c>
      <c r="Z31" s="77">
        <v>6.9148872155453803E-2</v>
      </c>
      <c r="AA31" s="79">
        <v>8.6090210705988227E-2</v>
      </c>
      <c r="AB31" s="75">
        <v>3.7255657361731753E-2</v>
      </c>
      <c r="AC31" s="80">
        <v>6.8720781301518513E-2</v>
      </c>
      <c r="AD31" s="80">
        <v>5.1146056593624777E-2</v>
      </c>
      <c r="AE31" s="282">
        <v>5.5210402942980026E-2</v>
      </c>
      <c r="AF31" s="78">
        <v>3.6926620009922763E-3</v>
      </c>
      <c r="AG31" s="80">
        <v>3.3224136869446148E-2</v>
      </c>
      <c r="AH31" s="80">
        <v>2.9716854227591427E-4</v>
      </c>
      <c r="AI31" s="282">
        <v>1.4024774277584013E-2</v>
      </c>
      <c r="AJ31" s="78">
        <v>0</v>
      </c>
      <c r="AK31" s="80">
        <v>1.9696184752866937E-2</v>
      </c>
      <c r="AL31" s="80">
        <v>2.6750089353146413E-2</v>
      </c>
      <c r="AM31" s="282">
        <v>1.9882624818128327E-2</v>
      </c>
      <c r="AN31" s="78">
        <v>3.0840954028888999E-2</v>
      </c>
      <c r="AO31" s="80">
        <v>4.167713087286809E-2</v>
      </c>
      <c r="AP31" s="80">
        <v>4.1610803152986528E-2</v>
      </c>
      <c r="AQ31" s="290">
        <v>3.8197120777586982E-2</v>
      </c>
      <c r="AR31" s="225">
        <v>3.7526641427690251E-2</v>
      </c>
      <c r="AS31" s="75">
        <v>8.1346543025948403E-2</v>
      </c>
      <c r="AT31" s="80">
        <v>5.4424159058288131E-2</v>
      </c>
      <c r="AU31" s="80">
        <v>3.2613662452880589E-2</v>
      </c>
      <c r="AV31" s="282">
        <v>5.6449646289867282E-2</v>
      </c>
      <c r="AW31" s="78">
        <v>2.1254066574094899E-2</v>
      </c>
      <c r="AX31" s="80">
        <v>2.1507641163535218E-2</v>
      </c>
      <c r="AY31" s="80">
        <v>8.9554846249591067E-3</v>
      </c>
      <c r="AZ31" s="282">
        <v>1.7486338129291901E-2</v>
      </c>
      <c r="BA31" s="78">
        <v>5.5917290850610838E-4</v>
      </c>
      <c r="BB31" s="80">
        <v>6.3608008145074483E-4</v>
      </c>
      <c r="BC31" s="80">
        <v>1.2307426745590308E-2</v>
      </c>
      <c r="BD31" s="282">
        <v>4.8620725926099085E-3</v>
      </c>
      <c r="BE31" s="78">
        <v>6.2534759538419249E-2</v>
      </c>
      <c r="BF31" s="80">
        <v>2.991555694601283E-2</v>
      </c>
      <c r="BG31" s="80">
        <v>6.0950794178978418E-2</v>
      </c>
      <c r="BH31" s="290">
        <v>5.0067138584012759E-2</v>
      </c>
      <c r="BI31" s="225">
        <v>3.8232083352819864E-2</v>
      </c>
      <c r="BJ31" s="75">
        <v>6.3951599101260304E-2</v>
      </c>
      <c r="BK31" s="80">
        <v>1.8693331242270857E-2</v>
      </c>
      <c r="BL31" s="80">
        <v>4.3804711429783739E-2</v>
      </c>
      <c r="BM31" s="282">
        <v>4.3121405352016695E-2</v>
      </c>
      <c r="BN31" s="78">
        <v>4.6280748876645031E-2</v>
      </c>
      <c r="BO31" s="80">
        <v>2.9072904234131885E-3</v>
      </c>
      <c r="BP31" s="80">
        <v>4.8866256828162717E-3</v>
      </c>
      <c r="BQ31" s="282">
        <v>2.476212453672532E-2</v>
      </c>
      <c r="BR31" s="78">
        <v>6.4278501692731582E-2</v>
      </c>
      <c r="BS31" s="80"/>
      <c r="BT31" s="80"/>
      <c r="BU31" s="282">
        <v>6.4278501692731582E-2</v>
      </c>
      <c r="BV31" s="78"/>
      <c r="BW31" s="80"/>
      <c r="BX31" s="80"/>
      <c r="BY31" s="290"/>
      <c r="BZ31" s="225">
        <v>4.0475332893484983E-2</v>
      </c>
      <c r="CD31" s="228"/>
      <c r="CE31" s="296"/>
      <c r="CF31" s="229" t="s">
        <v>4</v>
      </c>
      <c r="CG31" s="229" t="s">
        <v>390</v>
      </c>
      <c r="CH31" s="229" t="s">
        <v>113</v>
      </c>
      <c r="CI31" s="232">
        <v>18</v>
      </c>
    </row>
    <row r="32" spans="1:89" ht="15.5" thickTop="1" thickBot="1">
      <c r="A32" s="81" t="s">
        <v>50</v>
      </c>
      <c r="B32" s="99"/>
      <c r="C32" s="99"/>
      <c r="D32" s="99"/>
      <c r="E32" s="99"/>
      <c r="F32" s="99"/>
      <c r="G32" s="100"/>
      <c r="H32" s="99"/>
      <c r="I32" s="99"/>
      <c r="J32" s="99"/>
      <c r="K32" s="99"/>
      <c r="L32" s="100"/>
      <c r="M32" s="99"/>
      <c r="N32" s="99"/>
      <c r="O32" s="99"/>
      <c r="P32" s="99"/>
      <c r="Q32" s="100"/>
      <c r="R32" s="99"/>
      <c r="S32" s="99"/>
      <c r="T32" s="99"/>
      <c r="U32" s="99"/>
      <c r="V32" s="100"/>
      <c r="W32" s="82"/>
      <c r="X32" s="82"/>
      <c r="Y32" s="82"/>
      <c r="Z32" s="82"/>
      <c r="AA32" s="82"/>
      <c r="AB32" s="82"/>
      <c r="AC32" s="82"/>
      <c r="AD32" s="82"/>
      <c r="AE32" s="283"/>
      <c r="AF32" s="82"/>
      <c r="AG32" s="82"/>
      <c r="AH32" s="82"/>
      <c r="AI32" s="283"/>
      <c r="AJ32" s="82"/>
      <c r="AK32" s="82"/>
      <c r="AL32" s="82"/>
      <c r="AM32" s="283"/>
      <c r="AN32" s="82"/>
      <c r="AO32" s="82"/>
      <c r="AP32" s="82"/>
      <c r="AQ32" s="283"/>
      <c r="AR32" s="82"/>
      <c r="AS32" s="82"/>
      <c r="AT32" s="82"/>
      <c r="AU32" s="82"/>
      <c r="AV32" s="283"/>
      <c r="AW32" s="82"/>
      <c r="AX32" s="82"/>
      <c r="AY32" s="82"/>
      <c r="AZ32" s="283"/>
      <c r="BA32" s="82"/>
      <c r="BB32" s="82"/>
      <c r="BC32" s="82"/>
      <c r="BD32" s="283"/>
      <c r="BE32" s="82"/>
      <c r="BF32" s="82"/>
      <c r="BG32" s="82"/>
      <c r="BH32" s="283"/>
      <c r="BI32" s="82"/>
      <c r="BJ32" s="82"/>
      <c r="BK32" s="82"/>
      <c r="BL32" s="82"/>
      <c r="BM32" s="283"/>
      <c r="BN32" s="82"/>
      <c r="BO32" s="82"/>
      <c r="BP32" s="82"/>
      <c r="BQ32" s="283"/>
      <c r="BR32" s="82"/>
      <c r="BS32" s="82"/>
      <c r="BT32" s="82"/>
      <c r="BU32" s="283"/>
      <c r="BV32" s="82"/>
      <c r="BW32" s="82"/>
      <c r="BX32" s="82"/>
      <c r="BY32" s="283"/>
      <c r="BZ32" s="82"/>
      <c r="CD32" s="228"/>
      <c r="CE32" s="296"/>
      <c r="CF32" s="229"/>
      <c r="CG32" s="229" t="s">
        <v>106</v>
      </c>
      <c r="CH32" s="229" t="s">
        <v>391</v>
      </c>
      <c r="CI32" s="232">
        <v>9.1999999999999993</v>
      </c>
    </row>
    <row r="33" spans="1:89" ht="15" thickTop="1">
      <c r="A33" s="83" t="s">
        <v>12</v>
      </c>
      <c r="B33" s="84"/>
      <c r="C33" s="85">
        <v>3.211640223325174E-2</v>
      </c>
      <c r="D33" s="86">
        <v>1.1514367686692712E-2</v>
      </c>
      <c r="E33" s="86">
        <v>4.7797889232370015E-2</v>
      </c>
      <c r="F33" s="87">
        <v>2.3108318127453634E-2</v>
      </c>
      <c r="G33" s="88">
        <v>2.9684901571117535E-2</v>
      </c>
      <c r="H33" s="85">
        <v>2.3560808183221971E-2</v>
      </c>
      <c r="I33" s="86">
        <v>3.7991929970593849E-2</v>
      </c>
      <c r="J33" s="86">
        <v>3.9056129879050897E-2</v>
      </c>
      <c r="K33" s="87">
        <v>5.7295082324579007E-2</v>
      </c>
      <c r="L33" s="88">
        <v>3.9775632422488383E-2</v>
      </c>
      <c r="M33" s="85">
        <v>3.6425508293646394E-2</v>
      </c>
      <c r="N33" s="86">
        <v>7.9991906268608512E-2</v>
      </c>
      <c r="O33" s="86">
        <v>4.7678936544235627E-2</v>
      </c>
      <c r="P33" s="87">
        <v>7.6517585107545957E-2</v>
      </c>
      <c r="Q33" s="89">
        <v>5.9738611738426262E-2</v>
      </c>
      <c r="R33" s="85">
        <v>7.724349822431506E-2</v>
      </c>
      <c r="S33" s="90">
        <v>7.1977655784758121E-2</v>
      </c>
      <c r="T33" s="90">
        <v>8.0401774126143868E-2</v>
      </c>
      <c r="U33" s="87">
        <v>7.7935109128641711E-2</v>
      </c>
      <c r="V33" s="89">
        <v>7.7081483122221905E-2</v>
      </c>
      <c r="W33" s="85">
        <v>0.11727426475879099</v>
      </c>
      <c r="X33" s="90">
        <v>0.14602455033871481</v>
      </c>
      <c r="Y33" s="90">
        <v>0.10161285799824593</v>
      </c>
      <c r="Z33" s="87">
        <v>0.12152029053462621</v>
      </c>
      <c r="AA33" s="89">
        <v>0.12103322072362721</v>
      </c>
      <c r="AB33" s="85">
        <v>5.2837553850333584E-2</v>
      </c>
      <c r="AC33" s="90">
        <v>0.10457309440805787</v>
      </c>
      <c r="AD33" s="90">
        <v>0.12214038255728234</v>
      </c>
      <c r="AE33" s="284">
        <v>9.6005367608358844E-2</v>
      </c>
      <c r="AF33" s="276">
        <v>2.5477746777817712E-2</v>
      </c>
      <c r="AG33" s="90">
        <v>0.11516879791791955</v>
      </c>
      <c r="AH33" s="90">
        <v>2.366588371920288E-2</v>
      </c>
      <c r="AI33" s="284">
        <v>6.0561747065670246E-2</v>
      </c>
      <c r="AJ33" s="276">
        <v>1.1871142667943717E-2</v>
      </c>
      <c r="AK33" s="90">
        <v>7.0978242257057941E-2</v>
      </c>
      <c r="AL33" s="90">
        <v>5.8631982964569646E-2</v>
      </c>
      <c r="AM33" s="284">
        <v>5.4138744087375658E-2</v>
      </c>
      <c r="AN33" s="276">
        <v>8.3540847384004524E-2</v>
      </c>
      <c r="AO33" s="90">
        <v>6.1550902154298995E-2</v>
      </c>
      <c r="AP33" s="90">
        <v>5.6107802939573272E-2</v>
      </c>
      <c r="AQ33" s="291">
        <v>6.6307901714756631E-2</v>
      </c>
      <c r="AR33" s="226">
        <v>7.3853899572282292E-2</v>
      </c>
      <c r="AS33" s="85">
        <v>8.9467274810806144E-2</v>
      </c>
      <c r="AT33" s="90">
        <v>8.0990166369149186E-2</v>
      </c>
      <c r="AU33" s="90">
        <v>7.1426242660634798E-2</v>
      </c>
      <c r="AV33" s="284">
        <v>8.0914906417875951E-2</v>
      </c>
      <c r="AW33" s="276">
        <v>5.6974939394010868E-2</v>
      </c>
      <c r="AX33" s="90">
        <v>9.4267769850177666E-2</v>
      </c>
      <c r="AY33" s="90">
        <v>0.10749234000359295</v>
      </c>
      <c r="AZ33" s="284">
        <v>8.5897759407233182E-2</v>
      </c>
      <c r="BA33" s="276">
        <v>4.9663149126381041E-2</v>
      </c>
      <c r="BB33" s="90">
        <v>4.6480128189120826E-2</v>
      </c>
      <c r="BC33" s="90">
        <v>7.2268782388976049E-2</v>
      </c>
      <c r="BD33" s="284">
        <v>5.7532131047358062E-2</v>
      </c>
      <c r="BE33" s="276">
        <v>0.12209949142534599</v>
      </c>
      <c r="BF33" s="90">
        <v>9.6662434061812338E-2</v>
      </c>
      <c r="BG33" s="90">
        <v>7.930414211971383E-2</v>
      </c>
      <c r="BH33" s="291">
        <v>0.10101831010201641</v>
      </c>
      <c r="BI33" s="226">
        <v>8.5175113319916423E-2</v>
      </c>
      <c r="BJ33" s="85">
        <v>0.10802919512285815</v>
      </c>
      <c r="BK33" s="90">
        <v>5.5742943263355223E-2</v>
      </c>
      <c r="BL33" s="90">
        <v>6.8890775844249713E-2</v>
      </c>
      <c r="BM33" s="284">
        <v>7.9150356837930258E-2</v>
      </c>
      <c r="BN33" s="276">
        <v>7.2919833129118719E-2</v>
      </c>
      <c r="BO33" s="90">
        <v>3.3049486319440179E-2</v>
      </c>
      <c r="BP33" s="90">
        <v>3.6109563881594732E-2</v>
      </c>
      <c r="BQ33" s="284">
        <v>5.2612993866432006E-2</v>
      </c>
      <c r="BR33" s="276">
        <v>0.14377734056169483</v>
      </c>
      <c r="BS33" s="90"/>
      <c r="BT33" s="90"/>
      <c r="BU33" s="284">
        <v>0.14377734056169483</v>
      </c>
      <c r="BV33" s="276"/>
      <c r="BW33" s="90"/>
      <c r="BX33" s="90"/>
      <c r="BY33" s="291"/>
      <c r="BZ33" s="226">
        <v>8.0092507940334984E-2</v>
      </c>
      <c r="CD33" s="228"/>
      <c r="CE33" s="296"/>
      <c r="CF33" s="229"/>
      <c r="CG33" s="229"/>
      <c r="CH33" s="229" t="s">
        <v>371</v>
      </c>
      <c r="CI33" s="232">
        <v>10.8</v>
      </c>
    </row>
    <row r="34" spans="1:89">
      <c r="A34" s="57" t="s">
        <v>30</v>
      </c>
      <c r="B34" s="58"/>
      <c r="C34" s="59">
        <v>1.5564354719400968E-2</v>
      </c>
      <c r="D34" s="60">
        <v>6.972206256360196E-3</v>
      </c>
      <c r="E34" s="60">
        <v>2.4742529722598841E-2</v>
      </c>
      <c r="F34" s="61">
        <v>8.0704462582464366E-3</v>
      </c>
      <c r="G34" s="62">
        <v>1.4134380487661148E-2</v>
      </c>
      <c r="H34" s="59">
        <v>3.3421151649524945E-3</v>
      </c>
      <c r="I34" s="60">
        <v>1.1166496912335429E-2</v>
      </c>
      <c r="J34" s="60">
        <v>1.6439859912140514E-2</v>
      </c>
      <c r="K34" s="61">
        <v>1.8984219488542394E-2</v>
      </c>
      <c r="L34" s="62">
        <v>1.2295620072625161E-2</v>
      </c>
      <c r="M34" s="59">
        <v>5.1228195081257965E-3</v>
      </c>
      <c r="N34" s="60">
        <v>2.5243160268099325E-2</v>
      </c>
      <c r="O34" s="60">
        <v>3.094227812451264E-2</v>
      </c>
      <c r="P34" s="61">
        <v>3.0909103521885237E-2</v>
      </c>
      <c r="Q34" s="63">
        <v>2.2040124817882464E-2</v>
      </c>
      <c r="R34" s="59">
        <v>3.0957147486553368E-2</v>
      </c>
      <c r="S34" s="64">
        <v>3.3637290824307234E-2</v>
      </c>
      <c r="T34" s="64">
        <v>5.4850438323622498E-2</v>
      </c>
      <c r="U34" s="61">
        <v>4.2773318103923451E-2</v>
      </c>
      <c r="V34" s="63">
        <v>3.9946377937972163E-2</v>
      </c>
      <c r="W34" s="59">
        <v>3.4472313770061214E-2</v>
      </c>
      <c r="X34" s="64">
        <v>7.2647966838593162E-2</v>
      </c>
      <c r="Y34" s="64">
        <v>7.787916038811378E-2</v>
      </c>
      <c r="Z34" s="61">
        <v>7.7301781659529487E-2</v>
      </c>
      <c r="AA34" s="63">
        <v>6.2056917035427483E-2</v>
      </c>
      <c r="AB34" s="59">
        <v>2.6858706450678092E-2</v>
      </c>
      <c r="AC34" s="64">
        <v>5.2799814787196891E-2</v>
      </c>
      <c r="AD34" s="64">
        <v>8.4190577237953479E-2</v>
      </c>
      <c r="AE34" s="280">
        <v>5.5497141299443213E-2</v>
      </c>
      <c r="AF34" s="62">
        <v>2.1229144921628536E-2</v>
      </c>
      <c r="AG34" s="64">
        <v>9.2167451449870361E-2</v>
      </c>
      <c r="AH34" s="64">
        <v>2.3316119149689327E-2</v>
      </c>
      <c r="AI34" s="280">
        <v>5.0007240232910311E-2</v>
      </c>
      <c r="AJ34" s="62">
        <v>1.1871142667943717E-2</v>
      </c>
      <c r="AK34" s="64">
        <v>3.8947578177337627E-2</v>
      </c>
      <c r="AL34" s="64">
        <v>3.6172113518298181E-2</v>
      </c>
      <c r="AM34" s="280">
        <v>3.237307687294716E-2</v>
      </c>
      <c r="AN34" s="62">
        <v>5.2828296685409844E-2</v>
      </c>
      <c r="AO34" s="64">
        <v>3.2087949735946718E-2</v>
      </c>
      <c r="AP34" s="64">
        <v>1.8197540816583275E-2</v>
      </c>
      <c r="AQ34" s="288">
        <v>3.3197227432158485E-2</v>
      </c>
      <c r="AR34" s="223">
        <v>4.418862378911606E-2</v>
      </c>
      <c r="AS34" s="59">
        <v>1.6169361139726175E-2</v>
      </c>
      <c r="AT34" s="64">
        <v>4.0571255481915119E-2</v>
      </c>
      <c r="AU34" s="64">
        <v>4.4026386658059878E-2</v>
      </c>
      <c r="AV34" s="280">
        <v>3.4303635099612005E-2</v>
      </c>
      <c r="AW34" s="62">
        <v>3.3616728523232664E-2</v>
      </c>
      <c r="AX34" s="64">
        <v>7.7428392146271813E-2</v>
      </c>
      <c r="AY34" s="64">
        <v>0.1016172916537339</v>
      </c>
      <c r="AZ34" s="280">
        <v>7.0256846478194551E-2</v>
      </c>
      <c r="BA34" s="62">
        <v>4.6099022033189767E-2</v>
      </c>
      <c r="BB34" s="64">
        <v>4.46824276916521E-2</v>
      </c>
      <c r="BC34" s="64">
        <v>5.5762420784170444E-2</v>
      </c>
      <c r="BD34" s="280">
        <v>4.9446060091775074E-2</v>
      </c>
      <c r="BE34" s="62">
        <v>6.4199792767701255E-2</v>
      </c>
      <c r="BF34" s="64">
        <v>6.3651129279559612E-2</v>
      </c>
      <c r="BG34" s="64">
        <v>2.1392997202123846E-2</v>
      </c>
      <c r="BH34" s="288">
        <v>5.2275837708273036E-2</v>
      </c>
      <c r="BI34" s="223">
        <v>5.0199672308790078E-2</v>
      </c>
      <c r="BJ34" s="59">
        <v>4.3216860638960693E-2</v>
      </c>
      <c r="BK34" s="64">
        <v>3.5557142927251317E-2</v>
      </c>
      <c r="BL34" s="64">
        <v>3.7875185848759665E-2</v>
      </c>
      <c r="BM34" s="280">
        <v>3.9107958214954185E-2</v>
      </c>
      <c r="BN34" s="62">
        <v>4.1634276938054715E-2</v>
      </c>
      <c r="BO34" s="64">
        <v>2.9101476021342491E-2</v>
      </c>
      <c r="BP34" s="64">
        <v>3.089416533453071E-2</v>
      </c>
      <c r="BQ34" s="280">
        <v>3.546547266269378E-2</v>
      </c>
      <c r="BR34" s="62">
        <v>9.4494225329363676E-2</v>
      </c>
      <c r="BS34" s="64"/>
      <c r="BT34" s="64"/>
      <c r="BU34" s="280">
        <v>9.4494225329363676E-2</v>
      </c>
      <c r="BV34" s="62"/>
      <c r="BW34" s="64"/>
      <c r="BX34" s="64"/>
      <c r="BY34" s="288"/>
      <c r="BZ34" s="223">
        <v>4.5846169048542405E-2</v>
      </c>
      <c r="CD34" s="228"/>
      <c r="CE34" s="296"/>
      <c r="CF34" s="229"/>
      <c r="CG34" s="229"/>
      <c r="CH34" s="229" t="s">
        <v>107</v>
      </c>
      <c r="CI34" s="232">
        <v>10</v>
      </c>
    </row>
    <row r="35" spans="1:89">
      <c r="A35" s="57" t="s">
        <v>31</v>
      </c>
      <c r="B35" s="58"/>
      <c r="C35" s="59">
        <v>1.6426068847540918E-2</v>
      </c>
      <c r="D35" s="60">
        <v>4.5384826181309847E-3</v>
      </c>
      <c r="E35" s="60">
        <v>2.3049401930379302E-2</v>
      </c>
      <c r="F35" s="61">
        <v>1.5032264479435729E-2</v>
      </c>
      <c r="G35" s="62">
        <v>1.5508244956651922E-2</v>
      </c>
      <c r="H35" s="59">
        <v>2.0214436709229289E-2</v>
      </c>
      <c r="I35" s="60">
        <v>2.6813119151223856E-2</v>
      </c>
      <c r="J35" s="60">
        <v>2.2616121828512671E-2</v>
      </c>
      <c r="K35" s="61">
        <v>3.8307692368669405E-2</v>
      </c>
      <c r="L35" s="62">
        <v>2.7475288409838934E-2</v>
      </c>
      <c r="M35" s="59">
        <v>3.1302029747253948E-2</v>
      </c>
      <c r="N35" s="60">
        <v>5.4748746000509226E-2</v>
      </c>
      <c r="O35" s="60">
        <v>1.6716996596148795E-2</v>
      </c>
      <c r="P35" s="61">
        <v>4.5604836176557091E-2</v>
      </c>
      <c r="Q35" s="63">
        <v>3.7693523469003995E-2</v>
      </c>
      <c r="R35" s="59">
        <v>4.6286130412022154E-2</v>
      </c>
      <c r="S35" s="64">
        <v>3.833822836899578E-2</v>
      </c>
      <c r="T35" s="64">
        <v>2.5549870646132584E-2</v>
      </c>
      <c r="U35" s="61">
        <v>3.5149754430450084E-2</v>
      </c>
      <c r="V35" s="63">
        <v>3.7130787899510666E-2</v>
      </c>
      <c r="W35" s="59">
        <v>8.2798910872055126E-2</v>
      </c>
      <c r="X35" s="64">
        <v>7.3358861801710751E-2</v>
      </c>
      <c r="Y35" s="64">
        <v>2.3705567092651664E-2</v>
      </c>
      <c r="Z35" s="61">
        <v>4.4218488387526879E-2</v>
      </c>
      <c r="AA35" s="63">
        <v>5.8967012539595173E-2</v>
      </c>
      <c r="AB35" s="59">
        <v>2.597899050862592E-2</v>
      </c>
      <c r="AC35" s="64">
        <v>5.177381593510761E-2</v>
      </c>
      <c r="AD35" s="64">
        <v>3.7950187273537876E-2</v>
      </c>
      <c r="AE35" s="280">
        <v>4.0508608355357301E-2</v>
      </c>
      <c r="AF35" s="62">
        <v>4.2486285894133453E-3</v>
      </c>
      <c r="AG35" s="64">
        <v>2.3001574392985353E-2</v>
      </c>
      <c r="AH35" s="64">
        <v>3.4976862329788892E-4</v>
      </c>
      <c r="AI35" s="280">
        <v>1.0554606820692746E-2</v>
      </c>
      <c r="AJ35" s="62">
        <v>0</v>
      </c>
      <c r="AK35" s="64">
        <v>3.2030691835635387E-2</v>
      </c>
      <c r="AL35" s="64">
        <v>2.2459928835995614E-2</v>
      </c>
      <c r="AM35" s="280">
        <v>2.1765701871880979E-2</v>
      </c>
      <c r="AN35" s="62">
        <v>3.0712656025525528E-2</v>
      </c>
      <c r="AO35" s="64">
        <v>2.9463105873649642E-2</v>
      </c>
      <c r="AP35" s="64">
        <v>3.7910358792533717E-2</v>
      </c>
      <c r="AQ35" s="288">
        <v>3.3110790829550887E-2</v>
      </c>
      <c r="AR35" s="223">
        <v>2.9665470338348505E-2</v>
      </c>
      <c r="AS35" s="59">
        <v>7.3298014958325108E-2</v>
      </c>
      <c r="AT35" s="64">
        <v>4.0419130337592674E-2</v>
      </c>
      <c r="AU35" s="64">
        <v>2.7400142054177033E-2</v>
      </c>
      <c r="AV35" s="280">
        <v>4.6611473850163045E-2</v>
      </c>
      <c r="AW35" s="62">
        <v>2.3358416896613297E-2</v>
      </c>
      <c r="AX35" s="64">
        <v>1.6839539518244722E-2</v>
      </c>
      <c r="AY35" s="64">
        <v>5.8751966153155174E-3</v>
      </c>
      <c r="AZ35" s="280">
        <v>1.5641085321138691E-2</v>
      </c>
      <c r="BA35" s="62">
        <v>3.5641718332288038E-3</v>
      </c>
      <c r="BB35" s="64">
        <v>1.7977251364763589E-3</v>
      </c>
      <c r="BC35" s="64">
        <v>1.6506520173052819E-2</v>
      </c>
      <c r="BD35" s="280">
        <v>8.0861540972616899E-3</v>
      </c>
      <c r="BE35" s="62">
        <v>5.7899932344686621E-2</v>
      </c>
      <c r="BF35" s="64">
        <v>3.3011695590632342E-2</v>
      </c>
      <c r="BG35" s="64">
        <v>5.7911323497491209E-2</v>
      </c>
      <c r="BH35" s="288">
        <v>4.8742748820190904E-2</v>
      </c>
      <c r="BI35" s="223">
        <v>3.4975643778793093E-2</v>
      </c>
      <c r="BJ35" s="59">
        <v>6.4812694950547325E-2</v>
      </c>
      <c r="BK35" s="64">
        <v>2.0186002725535043E-2</v>
      </c>
      <c r="BL35" s="64">
        <v>3.1015727999926124E-2</v>
      </c>
      <c r="BM35" s="280">
        <v>4.0042639438431553E-2</v>
      </c>
      <c r="BN35" s="62">
        <v>3.1285838264065613E-2</v>
      </c>
      <c r="BO35" s="64">
        <v>3.9480361658259583E-3</v>
      </c>
      <c r="BP35" s="64">
        <v>5.215386474169091E-3</v>
      </c>
      <c r="BQ35" s="280">
        <v>1.7147657918134825E-2</v>
      </c>
      <c r="BR35" s="62">
        <v>4.9283614903195883E-2</v>
      </c>
      <c r="BS35" s="64"/>
      <c r="BT35" s="64"/>
      <c r="BU35" s="280">
        <v>4.9283614903195883E-2</v>
      </c>
      <c r="BV35" s="62"/>
      <c r="BW35" s="64"/>
      <c r="BX35" s="64"/>
      <c r="BY35" s="288"/>
      <c r="BZ35" s="223">
        <v>3.4246584161257226E-2</v>
      </c>
      <c r="CD35" s="228"/>
      <c r="CE35" s="296"/>
      <c r="CF35" s="229"/>
      <c r="CG35" s="229"/>
      <c r="CH35" s="229" t="s">
        <v>108</v>
      </c>
      <c r="CI35" s="232">
        <v>6</v>
      </c>
    </row>
    <row r="36" spans="1:89">
      <c r="A36" s="91" t="s">
        <v>1</v>
      </c>
      <c r="B36" s="92"/>
      <c r="C36" s="93">
        <v>3.3170733506376657E-2</v>
      </c>
      <c r="D36" s="94">
        <v>1.2093062142841936E-2</v>
      </c>
      <c r="E36" s="94">
        <v>4.3984787995278642E-2</v>
      </c>
      <c r="F36" s="95">
        <v>2.1146286231537994E-2</v>
      </c>
      <c r="G36" s="96">
        <v>2.8647886848060227E-2</v>
      </c>
      <c r="H36" s="93">
        <v>2.3421233893271883E-2</v>
      </c>
      <c r="I36" s="94">
        <v>3.665401481747485E-2</v>
      </c>
      <c r="J36" s="94">
        <v>3.8988581951881943E-2</v>
      </c>
      <c r="K36" s="95">
        <v>4.8889870170482311E-2</v>
      </c>
      <c r="L36" s="96">
        <v>3.6744231198926093E-2</v>
      </c>
      <c r="M36" s="93">
        <v>3.290069201014495E-2</v>
      </c>
      <c r="N36" s="94">
        <v>6.6490408944698834E-2</v>
      </c>
      <c r="O36" s="94">
        <v>3.5805980160037228E-2</v>
      </c>
      <c r="P36" s="95">
        <v>6.3874437593182176E-2</v>
      </c>
      <c r="Q36" s="97">
        <v>4.9792446401352199E-2</v>
      </c>
      <c r="R36" s="93">
        <v>6.8054396842963091E-2</v>
      </c>
      <c r="S36" s="98">
        <v>6.6086970467600453E-2</v>
      </c>
      <c r="T36" s="98">
        <v>7.2650190117559313E-2</v>
      </c>
      <c r="U36" s="95">
        <v>6.9390059804423782E-2</v>
      </c>
      <c r="V36" s="97">
        <v>6.9034430295878926E-2</v>
      </c>
      <c r="W36" s="93">
        <v>0.10865151411069465</v>
      </c>
      <c r="X36" s="98">
        <v>0.12679586580636459</v>
      </c>
      <c r="Y36" s="98">
        <v>9.8055933198262349E-2</v>
      </c>
      <c r="Z36" s="95">
        <v>0.12269959778308005</v>
      </c>
      <c r="AA36" s="97">
        <v>0.11439318541738505</v>
      </c>
      <c r="AB36" s="93">
        <v>5.3060786798213661E-2</v>
      </c>
      <c r="AC36" s="98">
        <v>0.10190676354758663</v>
      </c>
      <c r="AD36" s="98">
        <v>0.12828005265265122</v>
      </c>
      <c r="AE36" s="285">
        <v>9.6543767770753089E-2</v>
      </c>
      <c r="AF36" s="277">
        <v>2.0905596337109186E-2</v>
      </c>
      <c r="AG36" s="98">
        <v>0.11825723128081955</v>
      </c>
      <c r="AH36" s="98">
        <v>2.4371682253889013E-2</v>
      </c>
      <c r="AI36" s="285">
        <v>6.0788498026207186E-2</v>
      </c>
      <c r="AJ36" s="277">
        <v>4.8164834947305854E-3</v>
      </c>
      <c r="AK36" s="98">
        <v>7.1151059510842163E-2</v>
      </c>
      <c r="AL36" s="98">
        <v>5.4636062388119834E-2</v>
      </c>
      <c r="AM36" s="285">
        <v>5.0865050819630997E-2</v>
      </c>
      <c r="AN36" s="277">
        <v>8.0178714481674407E-2</v>
      </c>
      <c r="AO36" s="98">
        <v>6.0817974494875734E-2</v>
      </c>
      <c r="AP36" s="98">
        <v>5.4430497201114418E-2</v>
      </c>
      <c r="AQ36" s="292">
        <v>6.4323718912518202E-2</v>
      </c>
      <c r="AR36" s="227">
        <v>7.2860224589145706E-2</v>
      </c>
      <c r="AS36" s="93">
        <v>9.0503427903726438E-2</v>
      </c>
      <c r="AT36" s="98">
        <v>8.1204548865310935E-2</v>
      </c>
      <c r="AU36" s="98">
        <v>7.4394471361897183E-2</v>
      </c>
      <c r="AV36" s="285">
        <v>8.207380341428791E-2</v>
      </c>
      <c r="AW36" s="277">
        <v>5.5015949324070272E-2</v>
      </c>
      <c r="AX36" s="98">
        <v>0.10156973499898808</v>
      </c>
      <c r="AY36" s="98">
        <v>0.10115784041778357</v>
      </c>
      <c r="AZ36" s="285">
        <v>8.5825912196934875E-2</v>
      </c>
      <c r="BA36" s="277">
        <v>3.1593188009659032E-2</v>
      </c>
      <c r="BB36" s="98">
        <v>3.5372022549595733E-2</v>
      </c>
      <c r="BC36" s="98">
        <v>7.0291100297602493E-2</v>
      </c>
      <c r="BD36" s="285">
        <v>4.8077557187260214E-2</v>
      </c>
      <c r="BE36" s="277">
        <v>0.11807537434466457</v>
      </c>
      <c r="BF36" s="98">
        <v>9.2796424172423495E-2</v>
      </c>
      <c r="BG36" s="98">
        <v>7.4541294142239603E-2</v>
      </c>
      <c r="BH36" s="292">
        <v>9.6732432715832622E-2</v>
      </c>
      <c r="BI36" s="227">
        <v>8.2825379870404683E-2</v>
      </c>
      <c r="BJ36" s="93">
        <v>9.9444728939771604E-2</v>
      </c>
      <c r="BK36" s="98">
        <v>4.8583936855648747E-2</v>
      </c>
      <c r="BL36" s="98">
        <v>6.1077661685446233E-2</v>
      </c>
      <c r="BM36" s="285">
        <v>7.1084184995967095E-2</v>
      </c>
      <c r="BN36" s="277">
        <v>5.9764349694082231E-2</v>
      </c>
      <c r="BO36" s="98">
        <v>2.8671198522775537E-2</v>
      </c>
      <c r="BP36" s="98">
        <v>3.2939358410021713E-2</v>
      </c>
      <c r="BQ36" s="285">
        <v>4.4271182649148651E-2</v>
      </c>
      <c r="BR36" s="277">
        <v>0.11507627172015868</v>
      </c>
      <c r="BS36" s="98"/>
      <c r="BT36" s="98"/>
      <c r="BU36" s="285">
        <v>0.11507627172015868</v>
      </c>
      <c r="BV36" s="277"/>
      <c r="BW36" s="98"/>
      <c r="BX36" s="98"/>
      <c r="BY36" s="292"/>
      <c r="BZ36" s="227">
        <v>6.9023886950691754E-2</v>
      </c>
      <c r="CD36" s="228"/>
      <c r="CE36" s="296"/>
      <c r="CF36" s="229"/>
      <c r="CG36" s="229"/>
      <c r="CH36" s="229" t="s">
        <v>109</v>
      </c>
      <c r="CI36" s="232">
        <v>7.65</v>
      </c>
    </row>
    <row r="37" spans="1:89">
      <c r="A37" s="57" t="s">
        <v>30</v>
      </c>
      <c r="B37" s="58"/>
      <c r="C37" s="59">
        <v>1.907509027291858E-2</v>
      </c>
      <c r="D37" s="60">
        <v>7.9152011015077364E-3</v>
      </c>
      <c r="E37" s="60">
        <v>2.245038567713319E-2</v>
      </c>
      <c r="F37" s="61">
        <v>6.1897986072351092E-3</v>
      </c>
      <c r="G37" s="62">
        <v>1.4343512584618147E-2</v>
      </c>
      <c r="H37" s="59">
        <v>3.7136104431867486E-3</v>
      </c>
      <c r="I37" s="60">
        <v>1.0758959216866367E-2</v>
      </c>
      <c r="J37" s="60">
        <v>1.5834577363027073E-2</v>
      </c>
      <c r="K37" s="61">
        <v>1.3382178641447822E-2</v>
      </c>
      <c r="L37" s="62">
        <v>1.0418159058289812E-2</v>
      </c>
      <c r="M37" s="59">
        <v>3.9243868613313519E-3</v>
      </c>
      <c r="N37" s="60">
        <v>2.5764653392808035E-2</v>
      </c>
      <c r="O37" s="60">
        <v>2.0970748236332364E-2</v>
      </c>
      <c r="P37" s="61">
        <v>2.1596294768780604E-2</v>
      </c>
      <c r="Q37" s="63">
        <v>1.6788868880957451E-2</v>
      </c>
      <c r="R37" s="59">
        <v>2.9346525357547462E-2</v>
      </c>
      <c r="S37" s="64">
        <v>3.407565870631523E-2</v>
      </c>
      <c r="T37" s="64">
        <v>5.3191673037992562E-2</v>
      </c>
      <c r="U37" s="61">
        <v>3.8488546320816164E-2</v>
      </c>
      <c r="V37" s="63">
        <v>3.801385196440888E-2</v>
      </c>
      <c r="W37" s="59">
        <v>3.2656941441855214E-2</v>
      </c>
      <c r="X37" s="64">
        <v>5.9908419061931117E-2</v>
      </c>
      <c r="Y37" s="64">
        <v>7.6779366175336497E-2</v>
      </c>
      <c r="Z37" s="61">
        <v>8.3428202181758004E-2</v>
      </c>
      <c r="AA37" s="63">
        <v>6.1072454316267587E-2</v>
      </c>
      <c r="AB37" s="59">
        <v>2.9213129343243608E-2</v>
      </c>
      <c r="AC37" s="64">
        <v>5.363080442346399E-2</v>
      </c>
      <c r="AD37" s="64">
        <v>9.3110354693450276E-2</v>
      </c>
      <c r="AE37" s="280">
        <v>5.9026419108935038E-2</v>
      </c>
      <c r="AF37" s="62">
        <v>1.6509744954785202E-2</v>
      </c>
      <c r="AG37" s="64">
        <v>9.7131237711688134E-2</v>
      </c>
      <c r="AH37" s="64">
        <v>2.4006165840414186E-2</v>
      </c>
      <c r="AI37" s="280">
        <v>5.0867925706234524E-2</v>
      </c>
      <c r="AJ37" s="62">
        <v>4.8164834947305854E-3</v>
      </c>
      <c r="AK37" s="64">
        <v>3.6735430720904627E-2</v>
      </c>
      <c r="AL37" s="64">
        <v>3.2961093276381012E-2</v>
      </c>
      <c r="AM37" s="280">
        <v>2.8565253230063061E-2</v>
      </c>
      <c r="AN37" s="62">
        <v>4.9191282552299632E-2</v>
      </c>
      <c r="AO37" s="64">
        <v>3.4021165416246918E-2</v>
      </c>
      <c r="AP37" s="64">
        <v>1.6930450737204231E-2</v>
      </c>
      <c r="AQ37" s="288">
        <v>3.203675252312916E-2</v>
      </c>
      <c r="AR37" s="223">
        <v>4.4640051879293971E-2</v>
      </c>
      <c r="AS37" s="59">
        <v>1.730535861366319E-2</v>
      </c>
      <c r="AT37" s="64">
        <v>4.3539966682908937E-2</v>
      </c>
      <c r="AU37" s="64">
        <v>4.8124003148495791E-2</v>
      </c>
      <c r="AV37" s="280">
        <v>3.7134514288086749E-2</v>
      </c>
      <c r="AW37" s="62">
        <v>3.0926131583164394E-2</v>
      </c>
      <c r="AX37" s="64">
        <v>8.5777366864190199E-2</v>
      </c>
      <c r="AY37" s="64">
        <v>9.6033831011792831E-2</v>
      </c>
      <c r="AZ37" s="280">
        <v>7.0513957374014488E-2</v>
      </c>
      <c r="BA37" s="62">
        <v>2.7177730292845627E-2</v>
      </c>
      <c r="BB37" s="64">
        <v>3.3263885468164563E-2</v>
      </c>
      <c r="BC37" s="64">
        <v>5.266262123867118E-2</v>
      </c>
      <c r="BD37" s="280">
        <v>3.9109747308869645E-2</v>
      </c>
      <c r="BE37" s="62">
        <v>6.0710135648351531E-2</v>
      </c>
      <c r="BF37" s="64">
        <v>5.8788955746038631E-2</v>
      </c>
      <c r="BG37" s="64">
        <v>1.6813685533540179E-2</v>
      </c>
      <c r="BH37" s="288">
        <v>4.7862099250966197E-2</v>
      </c>
      <c r="BI37" s="223">
        <v>4.8234423288859379E-2</v>
      </c>
      <c r="BJ37" s="59">
        <v>3.3805329968577852E-2</v>
      </c>
      <c r="BK37" s="64">
        <v>2.780355327218937E-2</v>
      </c>
      <c r="BL37" s="64">
        <v>3.211304628832333E-2</v>
      </c>
      <c r="BM37" s="280">
        <v>3.1377647629865862E-2</v>
      </c>
      <c r="BN37" s="62">
        <v>3.1480982254755818E-2</v>
      </c>
      <c r="BO37" s="64">
        <v>2.4493595110939671E-2</v>
      </c>
      <c r="BP37" s="64">
        <v>2.762373655528232E-2</v>
      </c>
      <c r="BQ37" s="280">
        <v>2.8564123648991552E-2</v>
      </c>
      <c r="BR37" s="62">
        <v>6.8468184239116492E-2</v>
      </c>
      <c r="BS37" s="64"/>
      <c r="BT37" s="64"/>
      <c r="BU37" s="280">
        <v>6.8468184239116492E-2</v>
      </c>
      <c r="BV37" s="62"/>
      <c r="BW37" s="64"/>
      <c r="BX37" s="64"/>
      <c r="BY37" s="288"/>
      <c r="BZ37" s="223">
        <v>3.5847472817070312E-2</v>
      </c>
      <c r="CD37" s="228"/>
      <c r="CE37" s="296"/>
      <c r="CF37" s="229"/>
      <c r="CG37" s="229"/>
      <c r="CH37" s="229" t="s">
        <v>110</v>
      </c>
      <c r="CI37" s="232">
        <v>11.9</v>
      </c>
    </row>
    <row r="38" spans="1:89">
      <c r="A38" s="57" t="s">
        <v>31</v>
      </c>
      <c r="B38" s="58"/>
      <c r="C38" s="59">
        <v>1.4092097531760004E-2</v>
      </c>
      <c r="D38" s="60">
        <v>4.1733607039823074E-3</v>
      </c>
      <c r="E38" s="60">
        <v>2.1526944413473383E-2</v>
      </c>
      <c r="F38" s="61">
        <v>1.4949465798013047E-2</v>
      </c>
      <c r="G38" s="62">
        <v>1.4298783746748348E-2</v>
      </c>
      <c r="H38" s="59">
        <v>1.9707374434101057E-2</v>
      </c>
      <c r="I38" s="60">
        <v>2.5892228320962541E-2</v>
      </c>
      <c r="J38" s="60">
        <v>2.3153817905176514E-2</v>
      </c>
      <c r="K38" s="61">
        <v>3.5507313481332327E-2</v>
      </c>
      <c r="L38" s="62">
        <v>2.6325280091271233E-2</v>
      </c>
      <c r="M38" s="59">
        <v>2.8976305148813612E-2</v>
      </c>
      <c r="N38" s="60">
        <v>4.0725755551890799E-2</v>
      </c>
      <c r="O38" s="60">
        <v>1.481291111584338E-2</v>
      </c>
      <c r="P38" s="61">
        <v>4.2273450125540589E-2</v>
      </c>
      <c r="Q38" s="63">
        <v>3.2998059923717217E-2</v>
      </c>
      <c r="R38" s="59">
        <v>3.870779519248068E-2</v>
      </c>
      <c r="S38" s="64">
        <v>3.200882439439217E-2</v>
      </c>
      <c r="T38" s="64">
        <v>1.9458513856660125E-2</v>
      </c>
      <c r="U38" s="61">
        <v>3.0886399681032774E-2</v>
      </c>
      <c r="V38" s="63">
        <v>3.1015588768954008E-2</v>
      </c>
      <c r="W38" s="59">
        <v>7.5990704026606307E-2</v>
      </c>
      <c r="X38" s="64">
        <v>6.6865522658648494E-2</v>
      </c>
      <c r="Y38" s="64">
        <v>2.124169122761782E-2</v>
      </c>
      <c r="Z38" s="61">
        <v>3.9271395601322132E-2</v>
      </c>
      <c r="AA38" s="63">
        <v>5.330916238646518E-2</v>
      </c>
      <c r="AB38" s="59">
        <v>2.3847812474033867E-2</v>
      </c>
      <c r="AC38" s="64">
        <v>4.8276516303832187E-2</v>
      </c>
      <c r="AD38" s="64">
        <v>3.5170096996044467E-2</v>
      </c>
      <c r="AE38" s="280">
        <v>3.751774642240667E-2</v>
      </c>
      <c r="AF38" s="62">
        <v>4.3958421484801028E-3</v>
      </c>
      <c r="AG38" s="64">
        <v>2.1126227669063507E-2</v>
      </c>
      <c r="AH38" s="64">
        <v>3.6552144587178475E-4</v>
      </c>
      <c r="AI38" s="280">
        <v>9.9206643847203572E-3</v>
      </c>
      <c r="AJ38" s="62">
        <v>0</v>
      </c>
      <c r="AK38" s="64">
        <v>3.4415659835521542E-2</v>
      </c>
      <c r="AL38" s="64">
        <v>2.1675024444239546E-2</v>
      </c>
      <c r="AM38" s="280">
        <v>2.2299831349866225E-2</v>
      </c>
      <c r="AN38" s="62">
        <v>3.0987516639982986E-2</v>
      </c>
      <c r="AO38" s="64">
        <v>2.6796965818179311E-2</v>
      </c>
      <c r="AP38" s="64">
        <v>3.7500137791552236E-2</v>
      </c>
      <c r="AQ38" s="288">
        <v>3.228707517590166E-2</v>
      </c>
      <c r="AR38" s="223">
        <v>2.8220367358541949E-2</v>
      </c>
      <c r="AS38" s="59">
        <v>7.3198187873555573E-2</v>
      </c>
      <c r="AT38" s="64">
        <v>3.7664764634614212E-2</v>
      </c>
      <c r="AU38" s="64">
        <v>2.6270758181120922E-2</v>
      </c>
      <c r="AV38" s="280">
        <v>4.4939482021440984E-2</v>
      </c>
      <c r="AW38" s="62">
        <v>2.4090065215750488E-2</v>
      </c>
      <c r="AX38" s="64">
        <v>1.5792528926325711E-2</v>
      </c>
      <c r="AY38" s="64">
        <v>5.1241011142527946E-3</v>
      </c>
      <c r="AZ38" s="280">
        <v>1.5312123558526791E-2</v>
      </c>
      <c r="BA38" s="62">
        <v>4.4154940253774326E-3</v>
      </c>
      <c r="BB38" s="64">
        <v>2.108168169138286E-3</v>
      </c>
      <c r="BC38" s="64">
        <v>1.7628654829797311E-2</v>
      </c>
      <c r="BD38" s="280">
        <v>8.9678999594539673E-3</v>
      </c>
      <c r="BE38" s="62">
        <v>5.7365500990216922E-2</v>
      </c>
      <c r="BF38" s="64">
        <v>3.40077949585176E-2</v>
      </c>
      <c r="BG38" s="64">
        <v>5.7727750969194018E-2</v>
      </c>
      <c r="BH38" s="288">
        <v>4.8870586225241985E-2</v>
      </c>
      <c r="BI38" s="223">
        <v>3.4591149132863097E-2</v>
      </c>
      <c r="BJ38" s="59">
        <v>6.5639519605077468E-2</v>
      </c>
      <c r="BK38" s="64">
        <v>2.0780558295887399E-2</v>
      </c>
      <c r="BL38" s="64">
        <v>2.896471243751858E-2</v>
      </c>
      <c r="BM38" s="280">
        <v>3.9706667284577703E-2</v>
      </c>
      <c r="BN38" s="62">
        <v>2.8283527752864062E-2</v>
      </c>
      <c r="BO38" s="64">
        <v>4.1776258597776214E-3</v>
      </c>
      <c r="BP38" s="64">
        <v>5.3156254894409167E-3</v>
      </c>
      <c r="BQ38" s="280">
        <v>1.5707140799250587E-2</v>
      </c>
      <c r="BR38" s="62">
        <v>4.6608207704291769E-2</v>
      </c>
      <c r="BS38" s="64"/>
      <c r="BT38" s="64"/>
      <c r="BU38" s="280">
        <v>4.6608207704291769E-2</v>
      </c>
      <c r="BV38" s="62"/>
      <c r="BW38" s="64"/>
      <c r="BX38" s="64"/>
      <c r="BY38" s="288"/>
      <c r="BZ38" s="223">
        <v>3.3176527563306711E-2</v>
      </c>
      <c r="CD38" s="228"/>
      <c r="CE38" s="296"/>
      <c r="CF38" s="229"/>
      <c r="CG38" s="229" t="s">
        <v>111</v>
      </c>
      <c r="CH38" s="229" t="s">
        <v>112</v>
      </c>
      <c r="CI38" s="232">
        <v>17.5</v>
      </c>
    </row>
    <row r="39" spans="1:89">
      <c r="A39" s="91" t="s">
        <v>8</v>
      </c>
      <c r="B39" s="92"/>
      <c r="C39" s="93">
        <v>2.7442172096427065E-2</v>
      </c>
      <c r="D39" s="94">
        <v>8.9229580076326791E-3</v>
      </c>
      <c r="E39" s="94">
        <v>6.2987911636226787E-2</v>
      </c>
      <c r="F39" s="95">
        <v>3.0437760408140578E-2</v>
      </c>
      <c r="G39" s="96">
        <v>3.3957994481524374E-2</v>
      </c>
      <c r="H39" s="93">
        <v>2.4125546887137445E-2</v>
      </c>
      <c r="I39" s="94">
        <v>4.2453323146122809E-2</v>
      </c>
      <c r="J39" s="94">
        <v>3.9271241044959562E-2</v>
      </c>
      <c r="K39" s="95">
        <v>8.4967314234894162E-2</v>
      </c>
      <c r="L39" s="96">
        <v>5.0305590891362245E-2</v>
      </c>
      <c r="M39" s="93">
        <v>4.9440180246687823E-2</v>
      </c>
      <c r="N39" s="94">
        <v>0.13046109010807028</v>
      </c>
      <c r="O39" s="94">
        <v>8.6532918947550233E-2</v>
      </c>
      <c r="P39" s="95">
        <v>0.11737231048926336</v>
      </c>
      <c r="Q39" s="97">
        <v>9.4136404781507227E-2</v>
      </c>
      <c r="R39" s="93">
        <v>0.10829569599338175</v>
      </c>
      <c r="S39" s="98">
        <v>9.4333963179633093E-2</v>
      </c>
      <c r="T39" s="98">
        <v>0.11009479725202409</v>
      </c>
      <c r="U39" s="95">
        <v>0.11125992217865605</v>
      </c>
      <c r="V39" s="97">
        <v>0.10682983491223574</v>
      </c>
      <c r="W39" s="93">
        <v>0.148913805340216</v>
      </c>
      <c r="X39" s="98">
        <v>0.22711296932159467</v>
      </c>
      <c r="Y39" s="98">
        <v>0.11644666289430003</v>
      </c>
      <c r="Z39" s="95">
        <v>0.11630349270241683</v>
      </c>
      <c r="AA39" s="97">
        <v>0.14802986885361874</v>
      </c>
      <c r="AB39" s="93">
        <v>5.1816485987711644E-2</v>
      </c>
      <c r="AC39" s="98">
        <v>0.11534875661875223</v>
      </c>
      <c r="AD39" s="98">
        <v>9.765943136421798E-2</v>
      </c>
      <c r="AE39" s="285">
        <v>9.376696209402384E-2</v>
      </c>
      <c r="AF39" s="277">
        <v>4.7361956077087056E-2</v>
      </c>
      <c r="AG39" s="98">
        <v>0.1006276295825986</v>
      </c>
      <c r="AH39" s="98">
        <v>2.0742198690933474E-2</v>
      </c>
      <c r="AI39" s="285">
        <v>5.9529388332290399E-2</v>
      </c>
      <c r="AJ39" s="277">
        <v>5.940124870543969E-2</v>
      </c>
      <c r="AK39" s="98">
        <v>7.0021661695635604E-2</v>
      </c>
      <c r="AL39" s="98">
        <v>7.5127260010831545E-2</v>
      </c>
      <c r="AM39" s="285">
        <v>7.0727167343079198E-2</v>
      </c>
      <c r="AN39" s="277">
        <v>9.7331221516037195E-2</v>
      </c>
      <c r="AO39" s="98">
        <v>6.4424496335427101E-2</v>
      </c>
      <c r="AP39" s="98">
        <v>6.3756933036447666E-2</v>
      </c>
      <c r="AQ39" s="292">
        <v>7.4660258839070723E-2</v>
      </c>
      <c r="AR39" s="227">
        <v>7.8184650650139298E-2</v>
      </c>
      <c r="AS39" s="93">
        <v>8.590178787074966E-2</v>
      </c>
      <c r="AT39" s="98">
        <v>8.018694525622197E-2</v>
      </c>
      <c r="AU39" s="98">
        <v>6.0458498691663282E-2</v>
      </c>
      <c r="AV39" s="285">
        <v>7.6697938619763317E-2</v>
      </c>
      <c r="AW39" s="277">
        <v>6.4603586430546908E-2</v>
      </c>
      <c r="AX39" s="98">
        <v>6.674275842994222E-2</v>
      </c>
      <c r="AY39" s="98">
        <v>0.13086906579174082</v>
      </c>
      <c r="AZ39" s="285">
        <v>8.6169725499684185E-2</v>
      </c>
      <c r="BA39" s="277">
        <v>0.11388057144832195</v>
      </c>
      <c r="BB39" s="98">
        <v>8.89216626623065E-2</v>
      </c>
      <c r="BC39" s="98">
        <v>8.0584986704999265E-2</v>
      </c>
      <c r="BD39" s="285">
        <v>9.4146980317817458E-2</v>
      </c>
      <c r="BE39" s="277">
        <v>0.13814038990549482</v>
      </c>
      <c r="BF39" s="98">
        <v>0.11265002792910465</v>
      </c>
      <c r="BG39" s="98">
        <v>0.10008431212407484</v>
      </c>
      <c r="BH39" s="292">
        <v>0.11876207545735509</v>
      </c>
      <c r="BI39" s="227">
        <v>9.4242927339160135E-2</v>
      </c>
      <c r="BJ39" s="93">
        <v>0.14088825927113299</v>
      </c>
      <c r="BK39" s="98">
        <v>8.279282293385834E-2</v>
      </c>
      <c r="BL39" s="98">
        <v>0.11084827465616283</v>
      </c>
      <c r="BM39" s="285">
        <v>0.11304231922850289</v>
      </c>
      <c r="BN39" s="277">
        <v>0.1309736301664656</v>
      </c>
      <c r="BO39" s="98">
        <v>5.4770918966812861E-2</v>
      </c>
      <c r="BP39" s="98">
        <v>5.1630626322751137E-2</v>
      </c>
      <c r="BQ39" s="285">
        <v>9.1605355988695139E-2</v>
      </c>
      <c r="BR39" s="277">
        <v>0.28233793390523648</v>
      </c>
      <c r="BS39" s="98"/>
      <c r="BT39" s="98"/>
      <c r="BU39" s="285">
        <v>0.28233793390523648</v>
      </c>
      <c r="BV39" s="277"/>
      <c r="BW39" s="98"/>
      <c r="BX39" s="98"/>
      <c r="BY39" s="292"/>
      <c r="BZ39" s="227">
        <v>0.1290691417113744</v>
      </c>
      <c r="CD39" s="228"/>
      <c r="CE39" s="296"/>
      <c r="CF39" s="229"/>
      <c r="CG39" s="229" t="s">
        <v>114</v>
      </c>
      <c r="CH39" s="229" t="s">
        <v>114</v>
      </c>
      <c r="CI39" s="232">
        <v>88.5</v>
      </c>
    </row>
    <row r="40" spans="1:89">
      <c r="A40" s="57" t="s">
        <v>30</v>
      </c>
      <c r="B40" s="58"/>
      <c r="C40" s="59">
        <v>0</v>
      </c>
      <c r="D40" s="60">
        <v>2.749449423194843E-3</v>
      </c>
      <c r="E40" s="60">
        <v>3.3873606302681755E-2</v>
      </c>
      <c r="F40" s="61">
        <v>1.5095866404112222E-2</v>
      </c>
      <c r="G40" s="62">
        <v>1.3272636810376747E-2</v>
      </c>
      <c r="H40" s="59">
        <v>1.8389890375277765E-3</v>
      </c>
      <c r="I40" s="60">
        <v>1.252546641731327E-2</v>
      </c>
      <c r="J40" s="60">
        <v>1.8367425128439328E-2</v>
      </c>
      <c r="K40" s="61">
        <v>3.7427653235339892E-2</v>
      </c>
      <c r="L40" s="62">
        <v>1.8817220167728774E-2</v>
      </c>
      <c r="M40" s="59">
        <v>9.5477899183144099E-3</v>
      </c>
      <c r="N40" s="60">
        <v>2.3293796301235389E-2</v>
      </c>
      <c r="O40" s="60">
        <v>6.3573885137329908E-2</v>
      </c>
      <c r="P40" s="61">
        <v>6.1002262184179708E-2</v>
      </c>
      <c r="Q40" s="63">
        <v>4.0201055067181413E-2</v>
      </c>
      <c r="R40" s="59">
        <v>3.6399829507955603E-2</v>
      </c>
      <c r="S40" s="64">
        <v>3.197359864002676E-2</v>
      </c>
      <c r="T40" s="64">
        <v>6.1204462989041933E-2</v>
      </c>
      <c r="U40" s="61">
        <v>5.9483487140553966E-2</v>
      </c>
      <c r="V40" s="63">
        <v>4.7090541614480057E-2</v>
      </c>
      <c r="W40" s="59">
        <v>4.1133476639400417E-2</v>
      </c>
      <c r="X40" s="64">
        <v>0.12637133964802399</v>
      </c>
      <c r="Y40" s="64">
        <v>8.2465743938663655E-2</v>
      </c>
      <c r="Z40" s="61">
        <v>5.020087361248169E-2</v>
      </c>
      <c r="AA40" s="63">
        <v>6.6059485154496028E-2</v>
      </c>
      <c r="AB40" s="59">
        <v>1.6089572353506828E-2</v>
      </c>
      <c r="AC40" s="64">
        <v>4.9441468021707353E-2</v>
      </c>
      <c r="AD40" s="64">
        <v>4.8624393200514045E-2</v>
      </c>
      <c r="AE40" s="280">
        <v>4.0824123974782557E-2</v>
      </c>
      <c r="AF40" s="62">
        <v>4.3818151556624468E-2</v>
      </c>
      <c r="AG40" s="64">
        <v>6.8796621280518583E-2</v>
      </c>
      <c r="AH40" s="64">
        <v>2.0457684229055383E-2</v>
      </c>
      <c r="AI40" s="280">
        <v>4.6088684990728108E-2</v>
      </c>
      <c r="AJ40" s="62">
        <v>5.940124870543969E-2</v>
      </c>
      <c r="AK40" s="64">
        <v>5.1192288757894132E-2</v>
      </c>
      <c r="AL40" s="64">
        <v>4.9427299020167376E-2</v>
      </c>
      <c r="AM40" s="280">
        <v>5.1668039810855527E-2</v>
      </c>
      <c r="AN40" s="62">
        <v>6.7746144098385669E-2</v>
      </c>
      <c r="AO40" s="64">
        <v>2.4508378603156755E-2</v>
      </c>
      <c r="AP40" s="64">
        <v>2.3975936871276343E-2</v>
      </c>
      <c r="AQ40" s="288">
        <v>3.8082211246696862E-2</v>
      </c>
      <c r="AR40" s="223">
        <v>4.2221156839371873E-2</v>
      </c>
      <c r="AS40" s="59">
        <v>1.2260301576093301E-2</v>
      </c>
      <c r="AT40" s="64">
        <v>2.9448465340275905E-2</v>
      </c>
      <c r="AU40" s="64">
        <v>2.8885501950966567E-2</v>
      </c>
      <c r="AV40" s="280">
        <v>2.4002696866870881E-2</v>
      </c>
      <c r="AW40" s="62">
        <v>4.4094379578386717E-2</v>
      </c>
      <c r="AX40" s="64">
        <v>4.5956641764749034E-2</v>
      </c>
      <c r="AY40" s="64">
        <v>0.1222223965412579</v>
      </c>
      <c r="AZ40" s="280">
        <v>6.9283594414948219E-2</v>
      </c>
      <c r="BA40" s="62">
        <v>0.11334192171169873</v>
      </c>
      <c r="BB40" s="64">
        <v>8.8310069446091474E-2</v>
      </c>
      <c r="BC40" s="64">
        <v>6.8797158000782815E-2</v>
      </c>
      <c r="BD40" s="280">
        <v>8.947563098080602E-2</v>
      </c>
      <c r="BE40" s="62">
        <v>7.8110231867683413E-2</v>
      </c>
      <c r="BF40" s="64">
        <v>8.3758283164391018E-2</v>
      </c>
      <c r="BG40" s="64">
        <v>4.1372403520818501E-2</v>
      </c>
      <c r="BH40" s="288">
        <v>7.0548954848476508E-2</v>
      </c>
      <c r="BI40" s="223">
        <v>5.7783729393193879E-2</v>
      </c>
      <c r="BJ40" s="59">
        <v>7.9241708711731085E-2</v>
      </c>
      <c r="BK40" s="64">
        <v>6.4853620013523114E-2</v>
      </c>
      <c r="BL40" s="64">
        <v>6.881866867099358E-2</v>
      </c>
      <c r="BM40" s="280">
        <v>7.1588718698412962E-2</v>
      </c>
      <c r="BN40" s="62">
        <v>8.6439723405709656E-2</v>
      </c>
      <c r="BO40" s="64">
        <v>5.1961959272047623E-2</v>
      </c>
      <c r="BP40" s="64">
        <v>4.690591275823279E-2</v>
      </c>
      <c r="BQ40" s="280">
        <v>6.7724641908439062E-2</v>
      </c>
      <c r="BR40" s="62">
        <v>0.22014054588133514</v>
      </c>
      <c r="BS40" s="64"/>
      <c r="BT40" s="64"/>
      <c r="BU40" s="280">
        <v>0.22014054588133514</v>
      </c>
      <c r="BV40" s="62"/>
      <c r="BW40" s="64"/>
      <c r="BX40" s="64"/>
      <c r="BY40" s="288"/>
      <c r="BZ40" s="223">
        <v>9.0088580454159184E-2</v>
      </c>
      <c r="CD40" s="228"/>
      <c r="CE40" s="296"/>
      <c r="CF40" s="229"/>
      <c r="CG40" s="229" t="s">
        <v>115</v>
      </c>
      <c r="CH40" s="229" t="s">
        <v>116</v>
      </c>
      <c r="CI40" s="232">
        <v>90</v>
      </c>
    </row>
    <row r="41" spans="1:89" ht="15" thickBot="1">
      <c r="A41" s="73" t="s">
        <v>31</v>
      </c>
      <c r="B41" s="74"/>
      <c r="C41" s="75">
        <v>2.6773404017039291E-2</v>
      </c>
      <c r="D41" s="76">
        <v>6.1735085844378352E-3</v>
      </c>
      <c r="E41" s="76">
        <v>2.9114324509870445E-2</v>
      </c>
      <c r="F41" s="77">
        <v>1.5341570438053342E-2</v>
      </c>
      <c r="G41" s="78">
        <v>2.049191587909982E-2</v>
      </c>
      <c r="H41" s="75">
        <v>2.2266087426297248E-2</v>
      </c>
      <c r="I41" s="76">
        <v>2.988390884663707E-2</v>
      </c>
      <c r="J41" s="76">
        <v>2.0903790528303136E-2</v>
      </c>
      <c r="K41" s="77">
        <v>4.7527297131337076E-2</v>
      </c>
      <c r="L41" s="78">
        <v>3.1469988860328001E-2</v>
      </c>
      <c r="M41" s="75">
        <v>3.988929792446292E-2</v>
      </c>
      <c r="N41" s="76">
        <v>0.10716729380683507</v>
      </c>
      <c r="O41" s="76">
        <v>2.294807345284931E-2</v>
      </c>
      <c r="P41" s="77">
        <v>5.6369787079814181E-2</v>
      </c>
      <c r="Q41" s="79">
        <v>5.3932302716928664E-2</v>
      </c>
      <c r="R41" s="75">
        <v>7.1895159437977071E-2</v>
      </c>
      <c r="S41" s="80">
        <v>6.235955920981183E-2</v>
      </c>
      <c r="T41" s="80">
        <v>4.8883269060893533E-2</v>
      </c>
      <c r="U41" s="77">
        <v>5.1776399239574777E-2</v>
      </c>
      <c r="V41" s="79">
        <v>5.9737461290079084E-2</v>
      </c>
      <c r="W41" s="75">
        <v>0.10778032870081596</v>
      </c>
      <c r="X41" s="80">
        <v>0.10074162967357057</v>
      </c>
      <c r="Y41" s="80">
        <v>3.3980918955636569E-2</v>
      </c>
      <c r="Z41" s="77">
        <v>6.6102507973302749E-2</v>
      </c>
      <c r="AA41" s="79">
        <v>8.1970352538808536E-2</v>
      </c>
      <c r="AB41" s="75">
        <v>3.5727002266385539E-2</v>
      </c>
      <c r="AC41" s="80">
        <v>6.5907740585974747E-2</v>
      </c>
      <c r="AD41" s="80">
        <v>4.9035352003643173E-2</v>
      </c>
      <c r="AE41" s="282">
        <v>5.2943154833914159E-2</v>
      </c>
      <c r="AF41" s="78">
        <v>3.5440034070000686E-3</v>
      </c>
      <c r="AG41" s="80">
        <v>3.1831207153487404E-2</v>
      </c>
      <c r="AH41" s="80">
        <v>2.8451446187809033E-4</v>
      </c>
      <c r="AI41" s="282">
        <v>1.3440839402415538E-2</v>
      </c>
      <c r="AJ41" s="78">
        <v>0</v>
      </c>
      <c r="AK41" s="80">
        <v>1.8829382484628447E-2</v>
      </c>
      <c r="AL41" s="80">
        <v>2.570003712872538E-2</v>
      </c>
      <c r="AM41" s="282">
        <v>1.9059166735724251E-2</v>
      </c>
      <c r="AN41" s="78">
        <v>2.9585267306026636E-2</v>
      </c>
      <c r="AO41" s="80">
        <v>3.9916258310973077E-2</v>
      </c>
      <c r="AP41" s="80">
        <v>3.9781117195749643E-2</v>
      </c>
      <c r="AQ41" s="290">
        <v>3.6578196806663937E-2</v>
      </c>
      <c r="AR41" s="225">
        <v>3.596368795841131E-2</v>
      </c>
      <c r="AS41" s="75">
        <v>7.3641528064109368E-2</v>
      </c>
      <c r="AT41" s="80">
        <v>5.0738837986261359E-2</v>
      </c>
      <c r="AU41" s="80">
        <v>3.1573268322062316E-2</v>
      </c>
      <c r="AV41" s="282">
        <v>5.2695479350446051E-2</v>
      </c>
      <c r="AW41" s="78">
        <v>2.0509251468361685E-2</v>
      </c>
      <c r="AX41" s="80">
        <v>2.0786282335054619E-2</v>
      </c>
      <c r="AY41" s="80">
        <v>8.6470262336147876E-3</v>
      </c>
      <c r="AZ41" s="282">
        <v>1.6886317317905873E-2</v>
      </c>
      <c r="BA41" s="78">
        <v>5.387244406149926E-4</v>
      </c>
      <c r="BB41" s="80">
        <v>6.1159321621494993E-4</v>
      </c>
      <c r="BC41" s="80">
        <v>1.1787914935003634E-2</v>
      </c>
      <c r="BD41" s="282">
        <v>4.6714056044448561E-3</v>
      </c>
      <c r="BE41" s="78">
        <v>6.0030277692442818E-2</v>
      </c>
      <c r="BF41" s="80">
        <v>2.8892401382689403E-2</v>
      </c>
      <c r="BG41" s="80">
        <v>5.8712245207396062E-2</v>
      </c>
      <c r="BH41" s="290">
        <v>4.8213495014149989E-2</v>
      </c>
      <c r="BI41" s="225">
        <v>3.6459440139360678E-2</v>
      </c>
      <c r="BJ41" s="75">
        <v>6.1647829042387699E-2</v>
      </c>
      <c r="BK41" s="80">
        <v>1.793950988567377E-2</v>
      </c>
      <c r="BL41" s="80">
        <v>4.2029963972144806E-2</v>
      </c>
      <c r="BM41" s="282">
        <v>4.1454307305891162E-2</v>
      </c>
      <c r="BN41" s="78">
        <v>4.4534726145768436E-2</v>
      </c>
      <c r="BO41" s="80">
        <v>2.809002528637786E-3</v>
      </c>
      <c r="BP41" s="80">
        <v>4.7246245885372963E-3</v>
      </c>
      <c r="BQ41" s="282">
        <v>2.3881107486796064E-2</v>
      </c>
      <c r="BR41" s="78">
        <v>6.2199719559879192E-2</v>
      </c>
      <c r="BS41" s="80"/>
      <c r="BT41" s="80"/>
      <c r="BU41" s="282">
        <v>6.2199719559879192E-2</v>
      </c>
      <c r="BV41" s="78"/>
      <c r="BW41" s="80"/>
      <c r="BX41" s="80"/>
      <c r="BY41" s="290"/>
      <c r="BZ41" s="225">
        <v>3.8981389893712408E-2</v>
      </c>
      <c r="CD41" s="228"/>
      <c r="CE41" s="296"/>
      <c r="CF41" s="229"/>
      <c r="CG41" s="229"/>
      <c r="CH41" s="229" t="s">
        <v>117</v>
      </c>
      <c r="CI41" s="232">
        <v>5.4</v>
      </c>
    </row>
    <row r="42" spans="1:89" ht="15" thickTop="1">
      <c r="CD42" s="228"/>
      <c r="CE42" s="296"/>
      <c r="CF42" s="229"/>
      <c r="CG42" s="229" t="s">
        <v>118</v>
      </c>
      <c r="CH42" s="229" t="s">
        <v>119</v>
      </c>
      <c r="CI42" s="232">
        <v>9.1999999999999993</v>
      </c>
    </row>
    <row r="43" spans="1:89">
      <c r="CD43" s="228"/>
      <c r="CE43" s="296"/>
      <c r="CF43" s="229"/>
      <c r="CG43" s="229"/>
      <c r="CH43" s="229" t="s">
        <v>118</v>
      </c>
      <c r="CI43" s="232">
        <v>38.9</v>
      </c>
    </row>
    <row r="44" spans="1:89">
      <c r="CD44" s="228"/>
      <c r="CE44" s="296"/>
      <c r="CF44" s="229"/>
      <c r="CG44" s="229" t="s">
        <v>120</v>
      </c>
      <c r="CH44" s="229" t="s">
        <v>121</v>
      </c>
      <c r="CI44" s="232">
        <v>14</v>
      </c>
    </row>
    <row r="45" spans="1:89">
      <c r="CD45" s="228"/>
      <c r="CE45" s="296"/>
      <c r="CF45" s="229"/>
      <c r="CG45" s="229"/>
      <c r="CH45" s="229" t="s">
        <v>122</v>
      </c>
      <c r="CI45" s="232">
        <v>9.99</v>
      </c>
      <c r="CK45" s="306" t="s">
        <v>4</v>
      </c>
    </row>
    <row r="46" spans="1:89">
      <c r="CD46" s="228"/>
      <c r="CE46" s="296"/>
      <c r="CF46" s="229"/>
      <c r="CG46" s="229"/>
      <c r="CH46" s="229" t="s">
        <v>123</v>
      </c>
      <c r="CI46" s="232">
        <v>6.9</v>
      </c>
      <c r="CK46" s="307">
        <f>SUM(CI31:CI46)</f>
        <v>353.93999999999994</v>
      </c>
    </row>
    <row r="47" spans="1:89">
      <c r="CD47" s="228"/>
      <c r="CE47" s="296"/>
      <c r="CF47" s="229" t="s">
        <v>5</v>
      </c>
      <c r="CG47" s="229" t="s">
        <v>124</v>
      </c>
      <c r="CH47" s="229" t="s">
        <v>125</v>
      </c>
      <c r="CI47" s="232">
        <v>18</v>
      </c>
    </row>
    <row r="48" spans="1:89">
      <c r="CD48" s="228"/>
      <c r="CE48" s="296"/>
      <c r="CF48" s="229"/>
      <c r="CG48" s="229"/>
      <c r="CH48" s="229" t="s">
        <v>126</v>
      </c>
      <c r="CI48" s="232">
        <v>36.5</v>
      </c>
    </row>
    <row r="49" spans="82:89">
      <c r="CD49" s="228"/>
      <c r="CE49" s="296"/>
      <c r="CF49" s="229"/>
      <c r="CG49" s="229" t="s">
        <v>127</v>
      </c>
      <c r="CH49" s="229" t="s">
        <v>127</v>
      </c>
      <c r="CI49" s="232">
        <v>42</v>
      </c>
    </row>
    <row r="50" spans="82:89">
      <c r="CD50" s="228"/>
      <c r="CE50" s="296"/>
      <c r="CF50" s="229"/>
      <c r="CG50" s="229" t="s">
        <v>128</v>
      </c>
      <c r="CH50" s="229" t="s">
        <v>129</v>
      </c>
      <c r="CI50" s="232">
        <v>32.4</v>
      </c>
    </row>
    <row r="51" spans="82:89">
      <c r="CD51" s="228"/>
      <c r="CE51" s="296"/>
      <c r="CF51" s="229"/>
      <c r="CG51" s="229" t="s">
        <v>130</v>
      </c>
      <c r="CH51" s="229" t="s">
        <v>131</v>
      </c>
      <c r="CI51" s="232">
        <v>4.5999999999999996</v>
      </c>
    </row>
    <row r="52" spans="82:89">
      <c r="CD52" s="228"/>
      <c r="CE52" s="296"/>
      <c r="CF52" s="229"/>
      <c r="CG52" s="229"/>
      <c r="CH52" s="229" t="s">
        <v>132</v>
      </c>
      <c r="CI52" s="232">
        <v>4.5999999999999996</v>
      </c>
    </row>
    <row r="53" spans="82:89">
      <c r="CD53" s="228"/>
      <c r="CE53" s="296"/>
      <c r="CF53" s="229"/>
      <c r="CG53" s="229"/>
      <c r="CH53" s="229" t="s">
        <v>133</v>
      </c>
      <c r="CI53" s="232">
        <v>20</v>
      </c>
    </row>
    <row r="54" spans="82:89">
      <c r="CD54" s="228"/>
      <c r="CE54" s="296"/>
      <c r="CF54" s="229"/>
      <c r="CG54" s="229" t="s">
        <v>134</v>
      </c>
      <c r="CH54" s="229" t="s">
        <v>134</v>
      </c>
      <c r="CI54" s="232">
        <v>41.4</v>
      </c>
    </row>
    <row r="55" spans="82:89">
      <c r="CD55" s="228"/>
      <c r="CE55" s="296"/>
      <c r="CF55" s="229"/>
      <c r="CG55" s="229" t="s">
        <v>135</v>
      </c>
      <c r="CH55" s="229" t="s">
        <v>136</v>
      </c>
      <c r="CI55" s="232">
        <v>2.5</v>
      </c>
    </row>
    <row r="56" spans="82:89">
      <c r="CD56" s="228"/>
      <c r="CE56" s="296"/>
      <c r="CF56" s="229"/>
      <c r="CG56" s="229" t="s">
        <v>137</v>
      </c>
      <c r="CH56" s="229" t="s">
        <v>138</v>
      </c>
      <c r="CI56" s="232">
        <v>14.45</v>
      </c>
    </row>
    <row r="57" spans="82:89">
      <c r="CD57" s="228"/>
      <c r="CE57" s="296"/>
      <c r="CF57" s="229"/>
      <c r="CG57" s="229"/>
      <c r="CH57" s="229" t="s">
        <v>139</v>
      </c>
      <c r="CI57" s="232">
        <v>9.1999999999999993</v>
      </c>
    </row>
    <row r="58" spans="82:89">
      <c r="CD58" s="228"/>
      <c r="CE58" s="296"/>
      <c r="CF58" s="229"/>
      <c r="CG58" s="229"/>
      <c r="CH58" s="229" t="s">
        <v>140</v>
      </c>
      <c r="CI58" s="232">
        <v>14.8</v>
      </c>
    </row>
    <row r="59" spans="82:89">
      <c r="CD59" s="228"/>
      <c r="CE59" s="296"/>
      <c r="CF59" s="229"/>
      <c r="CG59" s="229"/>
      <c r="CH59" s="229" t="s">
        <v>141</v>
      </c>
      <c r="CI59" s="232">
        <v>8.9499999999999993</v>
      </c>
    </row>
    <row r="60" spans="82:89">
      <c r="CD60" s="228"/>
      <c r="CE60" s="296"/>
      <c r="CF60" s="229"/>
      <c r="CG60" s="229" t="s">
        <v>142</v>
      </c>
      <c r="CH60" s="229" t="s">
        <v>143</v>
      </c>
      <c r="CI60" s="232">
        <v>9.5</v>
      </c>
    </row>
    <row r="61" spans="82:89">
      <c r="CD61" s="228"/>
      <c r="CE61" s="296"/>
      <c r="CF61" s="229"/>
      <c r="CG61" s="229" t="s">
        <v>144</v>
      </c>
      <c r="CH61" s="229" t="s">
        <v>145</v>
      </c>
      <c r="CI61" s="232">
        <v>6</v>
      </c>
    </row>
    <row r="62" spans="82:89">
      <c r="CD62" s="228"/>
      <c r="CE62" s="296"/>
      <c r="CF62" s="229"/>
      <c r="CG62" s="229"/>
      <c r="CH62" s="229" t="s">
        <v>146</v>
      </c>
      <c r="CI62" s="232">
        <v>8</v>
      </c>
    </row>
    <row r="63" spans="82:89">
      <c r="CD63" s="228"/>
      <c r="CE63" s="296"/>
      <c r="CF63" s="229"/>
      <c r="CG63" s="229" t="s">
        <v>147</v>
      </c>
      <c r="CH63" s="229" t="s">
        <v>148</v>
      </c>
      <c r="CI63" s="232">
        <v>27</v>
      </c>
      <c r="CK63" s="306" t="s">
        <v>5</v>
      </c>
    </row>
    <row r="64" spans="82:89">
      <c r="CD64" s="228"/>
      <c r="CE64" s="296"/>
      <c r="CF64" s="229"/>
      <c r="CG64" s="229" t="s">
        <v>149</v>
      </c>
      <c r="CH64" s="229" t="s">
        <v>149</v>
      </c>
      <c r="CI64" s="232">
        <v>20</v>
      </c>
      <c r="CK64" s="307">
        <f>SUM(CI47:CI64)</f>
        <v>319.89999999999998</v>
      </c>
    </row>
    <row r="65" spans="82:87">
      <c r="CD65" s="228"/>
      <c r="CE65" s="296"/>
      <c r="CF65" s="229" t="s">
        <v>6</v>
      </c>
      <c r="CG65" s="229" t="s">
        <v>150</v>
      </c>
      <c r="CH65" s="229" t="s">
        <v>150</v>
      </c>
      <c r="CI65" s="232">
        <v>34.35</v>
      </c>
    </row>
    <row r="66" spans="82:87">
      <c r="CD66" s="228"/>
      <c r="CE66" s="296"/>
      <c r="CF66" s="229"/>
      <c r="CG66" s="229"/>
      <c r="CH66" s="229" t="s">
        <v>151</v>
      </c>
      <c r="CI66" s="232">
        <v>24</v>
      </c>
    </row>
    <row r="67" spans="82:87">
      <c r="CD67" s="228"/>
      <c r="CE67" s="296"/>
      <c r="CF67" s="229"/>
      <c r="CG67" s="229" t="s">
        <v>152</v>
      </c>
      <c r="CH67" s="229" t="s">
        <v>153</v>
      </c>
      <c r="CI67" s="232">
        <v>27.95</v>
      </c>
    </row>
    <row r="68" spans="82:87">
      <c r="CD68" s="228"/>
      <c r="CE68" s="296"/>
      <c r="CF68" s="229"/>
      <c r="CG68" s="229"/>
      <c r="CH68" s="229" t="s">
        <v>154</v>
      </c>
      <c r="CI68" s="232">
        <v>13.05</v>
      </c>
    </row>
    <row r="69" spans="82:87">
      <c r="CD69" s="228"/>
      <c r="CE69" s="296"/>
      <c r="CF69" s="229"/>
      <c r="CG69" s="229"/>
      <c r="CH69" s="229" t="s">
        <v>155</v>
      </c>
      <c r="CI69" s="232">
        <v>4.45</v>
      </c>
    </row>
    <row r="70" spans="82:87">
      <c r="CD70" s="228"/>
      <c r="CE70" s="296"/>
      <c r="CF70" s="229"/>
      <c r="CG70" s="229" t="s">
        <v>156</v>
      </c>
      <c r="CH70" s="229" t="s">
        <v>157</v>
      </c>
      <c r="CI70" s="232">
        <v>8.75</v>
      </c>
    </row>
    <row r="71" spans="82:87">
      <c r="CD71" s="228"/>
      <c r="CE71" s="296"/>
      <c r="CF71" s="229"/>
      <c r="CG71" s="229" t="s">
        <v>158</v>
      </c>
      <c r="CH71" s="229" t="s">
        <v>159</v>
      </c>
      <c r="CI71" s="232">
        <v>57</v>
      </c>
    </row>
    <row r="72" spans="82:87">
      <c r="CD72" s="228"/>
      <c r="CE72" s="296"/>
      <c r="CF72" s="229"/>
      <c r="CG72" s="229"/>
      <c r="CH72" s="229" t="s">
        <v>160</v>
      </c>
      <c r="CI72" s="232">
        <v>65.7</v>
      </c>
    </row>
    <row r="73" spans="82:87">
      <c r="CD73" s="228"/>
      <c r="CE73" s="296"/>
      <c r="CF73" s="229"/>
      <c r="CG73" s="229"/>
      <c r="CH73" s="229" t="s">
        <v>161</v>
      </c>
      <c r="CI73" s="232">
        <v>20</v>
      </c>
    </row>
    <row r="74" spans="82:87">
      <c r="CD74" s="228"/>
      <c r="CE74" s="296"/>
      <c r="CF74" s="229"/>
      <c r="CG74" s="229"/>
      <c r="CH74" s="229" t="s">
        <v>162</v>
      </c>
      <c r="CI74" s="232">
        <v>23.2</v>
      </c>
    </row>
    <row r="75" spans="82:87">
      <c r="CD75" s="228"/>
      <c r="CE75" s="296"/>
      <c r="CF75" s="229"/>
      <c r="CG75" s="229" t="s">
        <v>163</v>
      </c>
      <c r="CH75" s="229" t="s">
        <v>164</v>
      </c>
      <c r="CI75" s="232">
        <v>33.1</v>
      </c>
    </row>
    <row r="76" spans="82:87">
      <c r="CD76" s="228"/>
      <c r="CE76" s="296"/>
      <c r="CF76" s="229"/>
      <c r="CG76" s="229"/>
      <c r="CH76" s="229" t="s">
        <v>165</v>
      </c>
      <c r="CI76" s="232">
        <v>18.3</v>
      </c>
    </row>
    <row r="77" spans="82:87">
      <c r="CD77" s="228"/>
      <c r="CE77" s="296"/>
      <c r="CF77" s="229"/>
      <c r="CG77" s="229" t="s">
        <v>389</v>
      </c>
      <c r="CH77" s="229" t="s">
        <v>206</v>
      </c>
      <c r="CI77" s="232">
        <v>37.799999999999997</v>
      </c>
    </row>
    <row r="78" spans="82:87">
      <c r="CD78" s="228"/>
      <c r="CE78" s="296"/>
      <c r="CF78" s="229"/>
      <c r="CG78" s="229"/>
      <c r="CH78" s="229" t="s">
        <v>207</v>
      </c>
      <c r="CI78" s="232">
        <v>13.8</v>
      </c>
    </row>
    <row r="79" spans="82:87">
      <c r="CD79" s="228"/>
      <c r="CE79" s="296"/>
      <c r="CF79" s="229"/>
      <c r="CG79" s="229" t="s">
        <v>166</v>
      </c>
      <c r="CH79" s="229" t="s">
        <v>167</v>
      </c>
      <c r="CI79" s="232">
        <v>11.5</v>
      </c>
    </row>
    <row r="80" spans="82:87">
      <c r="CD80" s="228"/>
      <c r="CE80" s="296"/>
      <c r="CF80" s="229"/>
      <c r="CG80" s="229"/>
      <c r="CH80" s="229" t="s">
        <v>166</v>
      </c>
      <c r="CI80" s="232">
        <v>46</v>
      </c>
    </row>
    <row r="81" spans="82:87">
      <c r="CD81" s="228"/>
      <c r="CE81" s="296"/>
      <c r="CF81" s="229"/>
      <c r="CG81" s="229"/>
      <c r="CH81" s="229" t="s">
        <v>168</v>
      </c>
      <c r="CI81" s="232">
        <v>20</v>
      </c>
    </row>
    <row r="82" spans="82:87">
      <c r="CD82" s="228"/>
      <c r="CE82" s="296"/>
      <c r="CF82" s="229"/>
      <c r="CG82" s="229"/>
      <c r="CH82" s="229" t="s">
        <v>169</v>
      </c>
      <c r="CI82" s="232">
        <v>12</v>
      </c>
    </row>
    <row r="83" spans="82:87">
      <c r="CD83" s="228"/>
      <c r="CE83" s="296"/>
      <c r="CF83" s="229"/>
      <c r="CG83" s="229"/>
      <c r="CH83" s="229" t="s">
        <v>170</v>
      </c>
      <c r="CI83" s="232">
        <v>10</v>
      </c>
    </row>
    <row r="84" spans="82:87">
      <c r="CD84" s="228"/>
      <c r="CE84" s="296"/>
      <c r="CF84" s="229"/>
      <c r="CG84" s="229" t="s">
        <v>171</v>
      </c>
      <c r="CH84" s="229" t="s">
        <v>172</v>
      </c>
      <c r="CI84" s="232">
        <v>42.5</v>
      </c>
    </row>
    <row r="85" spans="82:87">
      <c r="CD85" s="228"/>
      <c r="CE85" s="296"/>
      <c r="CF85" s="229"/>
      <c r="CG85" s="229"/>
      <c r="CH85" s="229" t="s">
        <v>173</v>
      </c>
      <c r="CI85" s="232">
        <v>8.5</v>
      </c>
    </row>
    <row r="86" spans="82:87">
      <c r="CD86" s="228"/>
      <c r="CE86" s="296"/>
      <c r="CF86" s="229"/>
      <c r="CG86" s="229"/>
      <c r="CH86" s="229" t="s">
        <v>174</v>
      </c>
      <c r="CI86" s="232">
        <v>30</v>
      </c>
    </row>
    <row r="87" spans="82:87">
      <c r="CD87" s="228"/>
      <c r="CE87" s="296"/>
      <c r="CF87" s="229"/>
      <c r="CG87" s="229" t="s">
        <v>175</v>
      </c>
      <c r="CH87" s="229" t="s">
        <v>176</v>
      </c>
      <c r="CI87" s="232">
        <v>42.64</v>
      </c>
    </row>
    <row r="88" spans="82:87">
      <c r="CD88" s="228"/>
      <c r="CE88" s="296"/>
      <c r="CF88" s="229"/>
      <c r="CG88" s="229"/>
      <c r="CH88" s="229" t="s">
        <v>177</v>
      </c>
      <c r="CI88" s="232">
        <v>114.2</v>
      </c>
    </row>
    <row r="89" spans="82:87">
      <c r="CD89" s="228"/>
      <c r="CE89" s="296"/>
      <c r="CF89" s="229"/>
      <c r="CG89" s="229" t="s">
        <v>178</v>
      </c>
      <c r="CH89" s="229" t="s">
        <v>179</v>
      </c>
      <c r="CI89" s="232">
        <v>18.5</v>
      </c>
    </row>
    <row r="90" spans="82:87">
      <c r="CD90" s="228"/>
      <c r="CE90" s="296"/>
      <c r="CF90" s="229"/>
      <c r="CG90" s="229"/>
      <c r="CH90" s="229" t="s">
        <v>180</v>
      </c>
      <c r="CI90" s="232">
        <v>35.85</v>
      </c>
    </row>
    <row r="91" spans="82:87">
      <c r="CD91" s="228"/>
      <c r="CE91" s="296"/>
      <c r="CF91" s="229"/>
      <c r="CG91" s="229"/>
      <c r="CH91" s="229" t="s">
        <v>181</v>
      </c>
      <c r="CI91" s="232">
        <v>54</v>
      </c>
    </row>
    <row r="92" spans="82:87">
      <c r="CD92" s="228"/>
      <c r="CE92" s="296"/>
      <c r="CF92" s="229"/>
      <c r="CG92" s="229"/>
      <c r="CH92" s="229" t="s">
        <v>182</v>
      </c>
      <c r="CI92" s="232">
        <v>34.450000000000003</v>
      </c>
    </row>
    <row r="93" spans="82:87">
      <c r="CD93" s="228"/>
      <c r="CE93" s="296"/>
      <c r="CF93" s="229"/>
      <c r="CG93" s="229"/>
      <c r="CH93" s="229" t="s">
        <v>183</v>
      </c>
      <c r="CI93" s="232">
        <v>5.0060000000000002</v>
      </c>
    </row>
    <row r="94" spans="82:87">
      <c r="CD94" s="228"/>
      <c r="CE94" s="296"/>
      <c r="CF94" s="229"/>
      <c r="CG94" s="229" t="s">
        <v>184</v>
      </c>
      <c r="CH94" s="229" t="s">
        <v>184</v>
      </c>
      <c r="CI94" s="232">
        <v>28.5</v>
      </c>
    </row>
    <row r="95" spans="82:87">
      <c r="CD95" s="228"/>
      <c r="CE95" s="296"/>
      <c r="CF95" s="229"/>
      <c r="CG95" s="229" t="s">
        <v>185</v>
      </c>
      <c r="CH95" s="229" t="s">
        <v>186</v>
      </c>
      <c r="CI95" s="232">
        <v>55</v>
      </c>
    </row>
    <row r="96" spans="82:87">
      <c r="CD96" s="228"/>
      <c r="CE96" s="296"/>
      <c r="CF96" s="229"/>
      <c r="CG96" s="229"/>
      <c r="CH96" s="229" t="s">
        <v>187</v>
      </c>
      <c r="CI96" s="232">
        <v>6</v>
      </c>
    </row>
    <row r="97" spans="82:87">
      <c r="CD97" s="228"/>
      <c r="CE97" s="296"/>
      <c r="CF97" s="229"/>
      <c r="CG97" s="229"/>
      <c r="CH97" s="229" t="s">
        <v>188</v>
      </c>
      <c r="CI97" s="232">
        <v>24.8</v>
      </c>
    </row>
    <row r="98" spans="82:87">
      <c r="CD98" s="228"/>
      <c r="CE98" s="296"/>
      <c r="CF98" s="229"/>
      <c r="CG98" s="229" t="s">
        <v>189</v>
      </c>
      <c r="CH98" s="229" t="s">
        <v>190</v>
      </c>
      <c r="CI98" s="232">
        <v>9.1999999999999993</v>
      </c>
    </row>
    <row r="99" spans="82:87">
      <c r="CD99" s="228"/>
      <c r="CE99" s="296"/>
      <c r="CF99" s="229"/>
      <c r="CG99" s="229"/>
      <c r="CH99" s="229" t="s">
        <v>191</v>
      </c>
      <c r="CI99" s="232">
        <v>59.225000000000001</v>
      </c>
    </row>
    <row r="100" spans="82:87">
      <c r="CD100" s="228"/>
      <c r="CE100" s="296"/>
      <c r="CF100" s="229"/>
      <c r="CG100" s="229" t="s">
        <v>192</v>
      </c>
      <c r="CH100" s="229" t="s">
        <v>193</v>
      </c>
      <c r="CI100" s="232">
        <v>29.8</v>
      </c>
    </row>
    <row r="101" spans="82:87">
      <c r="CD101" s="228"/>
      <c r="CE101" s="296"/>
      <c r="CF101" s="229"/>
      <c r="CG101" s="229" t="s">
        <v>194</v>
      </c>
      <c r="CH101" s="229" t="s">
        <v>195</v>
      </c>
      <c r="CI101" s="232">
        <v>27</v>
      </c>
    </row>
    <row r="102" spans="82:87">
      <c r="CD102" s="228"/>
      <c r="CE102" s="296"/>
      <c r="CF102" s="229"/>
      <c r="CG102" s="229"/>
      <c r="CH102" s="229" t="s">
        <v>196</v>
      </c>
      <c r="CI102" s="232">
        <v>13.8</v>
      </c>
    </row>
    <row r="103" spans="82:87">
      <c r="CD103" s="228"/>
      <c r="CE103" s="296"/>
      <c r="CF103" s="229"/>
      <c r="CG103" s="229"/>
      <c r="CH103" s="229" t="s">
        <v>197</v>
      </c>
      <c r="CI103" s="232">
        <v>30</v>
      </c>
    </row>
    <row r="104" spans="82:87">
      <c r="CD104" s="228"/>
      <c r="CE104" s="296"/>
      <c r="CF104" s="229"/>
      <c r="CG104" s="229" t="s">
        <v>198</v>
      </c>
      <c r="CH104" s="229" t="s">
        <v>199</v>
      </c>
      <c r="CI104" s="232">
        <v>37.049999999999997</v>
      </c>
    </row>
    <row r="105" spans="82:87">
      <c r="CD105" s="228"/>
      <c r="CE105" s="296"/>
      <c r="CF105" s="229"/>
      <c r="CG105" s="229"/>
      <c r="CH105" s="229" t="s">
        <v>200</v>
      </c>
      <c r="CI105" s="232">
        <v>18</v>
      </c>
    </row>
    <row r="106" spans="82:87">
      <c r="CD106" s="228"/>
      <c r="CE106" s="296"/>
      <c r="CF106" s="229"/>
      <c r="CG106" s="229" t="s">
        <v>201</v>
      </c>
      <c r="CH106" s="229" t="s">
        <v>201</v>
      </c>
      <c r="CI106" s="232">
        <v>100</v>
      </c>
    </row>
    <row r="107" spans="82:87">
      <c r="CD107" s="228"/>
      <c r="CE107" s="296"/>
      <c r="CF107" s="229"/>
      <c r="CG107" s="229" t="s">
        <v>202</v>
      </c>
      <c r="CH107" s="229" t="s">
        <v>203</v>
      </c>
      <c r="CI107" s="232">
        <v>9.35</v>
      </c>
    </row>
    <row r="108" spans="82:87">
      <c r="CD108" s="228"/>
      <c r="CE108" s="296"/>
      <c r="CF108" s="229"/>
      <c r="CG108" s="229" t="s">
        <v>204</v>
      </c>
      <c r="CH108" s="229" t="s">
        <v>205</v>
      </c>
      <c r="CI108" s="232">
        <v>24</v>
      </c>
    </row>
    <row r="109" spans="82:87">
      <c r="CD109" s="228"/>
      <c r="CE109" s="296"/>
      <c r="CF109" s="229"/>
      <c r="CG109" s="229" t="s">
        <v>208</v>
      </c>
      <c r="CH109" s="229" t="s">
        <v>209</v>
      </c>
      <c r="CI109" s="232">
        <v>9.1999999999999993</v>
      </c>
    </row>
    <row r="110" spans="82:87">
      <c r="CD110" s="228"/>
      <c r="CE110" s="296"/>
      <c r="CF110" s="229"/>
      <c r="CG110" s="229" t="s">
        <v>210</v>
      </c>
      <c r="CH110" s="229" t="s">
        <v>211</v>
      </c>
      <c r="CI110" s="232">
        <v>15</v>
      </c>
    </row>
    <row r="111" spans="82:87">
      <c r="CD111" s="228"/>
      <c r="CE111" s="296"/>
      <c r="CF111" s="229"/>
      <c r="CG111" s="229"/>
      <c r="CH111" s="229" t="s">
        <v>223</v>
      </c>
      <c r="CI111" s="232">
        <v>12.5</v>
      </c>
    </row>
    <row r="112" spans="82:87">
      <c r="CD112" s="228"/>
      <c r="CE112" s="296"/>
      <c r="CF112" s="229"/>
      <c r="CG112" s="229" t="s">
        <v>212</v>
      </c>
      <c r="CH112" s="229" t="s">
        <v>213</v>
      </c>
      <c r="CI112" s="232">
        <v>44.35</v>
      </c>
    </row>
    <row r="113" spans="82:89">
      <c r="CD113" s="228"/>
      <c r="CE113" s="296"/>
      <c r="CF113" s="229"/>
      <c r="CG113" s="229"/>
      <c r="CH113" s="229" t="s">
        <v>214</v>
      </c>
      <c r="CI113" s="232">
        <v>14.8</v>
      </c>
    </row>
    <row r="114" spans="82:89">
      <c r="CD114" s="228"/>
      <c r="CE114" s="296"/>
      <c r="CF114" s="229"/>
      <c r="CG114" s="229" t="s">
        <v>218</v>
      </c>
      <c r="CH114" s="229" t="s">
        <v>219</v>
      </c>
      <c r="CI114" s="232">
        <v>13.3</v>
      </c>
    </row>
    <row r="115" spans="82:89">
      <c r="CD115" s="228"/>
      <c r="CE115" s="296"/>
      <c r="CF115" s="229"/>
      <c r="CG115" s="229" t="s">
        <v>220</v>
      </c>
      <c r="CH115" s="229" t="s">
        <v>221</v>
      </c>
      <c r="CI115" s="232">
        <v>22.5</v>
      </c>
    </row>
    <row r="116" spans="82:89">
      <c r="CD116" s="228"/>
      <c r="CE116" s="296"/>
      <c r="CF116" s="229"/>
      <c r="CG116" s="229"/>
      <c r="CH116" s="229" t="s">
        <v>222</v>
      </c>
      <c r="CI116" s="232">
        <v>6.6</v>
      </c>
    </row>
    <row r="117" spans="82:89">
      <c r="CD117" s="228"/>
      <c r="CE117" s="296"/>
      <c r="CF117" s="229"/>
      <c r="CG117" s="229"/>
      <c r="CH117" s="229" t="s">
        <v>224</v>
      </c>
      <c r="CI117" s="232">
        <v>7.5</v>
      </c>
      <c r="CK117" s="306" t="s">
        <v>6</v>
      </c>
    </row>
    <row r="118" spans="82:89">
      <c r="CD118" s="228"/>
      <c r="CE118" s="296"/>
      <c r="CF118" s="229"/>
      <c r="CG118" s="229"/>
      <c r="CH118" s="229" t="s">
        <v>225</v>
      </c>
      <c r="CI118" s="232">
        <v>17.2</v>
      </c>
      <c r="CK118" s="307">
        <f>SUM(CI65:CI118)</f>
        <v>1501.2709999999997</v>
      </c>
    </row>
    <row r="119" spans="82:89">
      <c r="CD119" s="228"/>
      <c r="CE119" s="296"/>
      <c r="CF119" s="229" t="s">
        <v>7</v>
      </c>
      <c r="CG119" s="229" t="s">
        <v>226</v>
      </c>
      <c r="CH119" s="229" t="s">
        <v>227</v>
      </c>
      <c r="CI119" s="232">
        <v>6</v>
      </c>
    </row>
    <row r="120" spans="82:89">
      <c r="CD120" s="228"/>
      <c r="CE120" s="296"/>
      <c r="CF120" s="229"/>
      <c r="CG120" s="229" t="s">
        <v>228</v>
      </c>
      <c r="CH120" s="229" t="s">
        <v>229</v>
      </c>
      <c r="CI120" s="232">
        <v>19.5</v>
      </c>
    </row>
    <row r="121" spans="82:89">
      <c r="CD121" s="228"/>
      <c r="CE121" s="296"/>
      <c r="CF121" s="229"/>
      <c r="CG121" s="229"/>
      <c r="CH121" s="229" t="s">
        <v>230</v>
      </c>
      <c r="CI121" s="232">
        <v>12</v>
      </c>
    </row>
    <row r="122" spans="82:89">
      <c r="CD122" s="228"/>
      <c r="CE122" s="296"/>
      <c r="CF122" s="229"/>
      <c r="CG122" s="229"/>
      <c r="CH122" s="229" t="s">
        <v>231</v>
      </c>
      <c r="CI122" s="232">
        <v>37</v>
      </c>
    </row>
    <row r="123" spans="82:89">
      <c r="CD123" s="228"/>
      <c r="CE123" s="296"/>
      <c r="CF123" s="229"/>
      <c r="CG123" s="229"/>
      <c r="CH123" s="229" t="s">
        <v>232</v>
      </c>
      <c r="CI123" s="232">
        <v>6</v>
      </c>
    </row>
    <row r="124" spans="82:89">
      <c r="CD124" s="228"/>
      <c r="CE124" s="296"/>
      <c r="CF124" s="229"/>
      <c r="CG124" s="229"/>
      <c r="CH124" s="229" t="s">
        <v>233</v>
      </c>
      <c r="CI124" s="232">
        <v>13.4</v>
      </c>
    </row>
    <row r="125" spans="82:89">
      <c r="CD125" s="228"/>
      <c r="CE125" s="296"/>
      <c r="CF125" s="229"/>
      <c r="CG125" s="229"/>
      <c r="CH125" s="229" t="s">
        <v>234</v>
      </c>
      <c r="CI125" s="232">
        <v>24</v>
      </c>
    </row>
    <row r="126" spans="82:89">
      <c r="CD126" s="228"/>
      <c r="CE126" s="296"/>
      <c r="CF126" s="229"/>
      <c r="CG126" s="229"/>
      <c r="CH126" s="229" t="s">
        <v>235</v>
      </c>
      <c r="CI126" s="232">
        <v>8</v>
      </c>
    </row>
    <row r="127" spans="82:89">
      <c r="CD127" s="228"/>
      <c r="CE127" s="296"/>
      <c r="CF127" s="229"/>
      <c r="CG127" s="229" t="s">
        <v>422</v>
      </c>
      <c r="CH127" s="229" t="s">
        <v>423</v>
      </c>
      <c r="CI127" s="232">
        <v>62.8</v>
      </c>
    </row>
    <row r="128" spans="82:89">
      <c r="CD128" s="228"/>
      <c r="CE128" s="296"/>
      <c r="CF128" s="229"/>
      <c r="CG128" s="229" t="s">
        <v>236</v>
      </c>
      <c r="CH128" s="229" t="s">
        <v>237</v>
      </c>
      <c r="CI128" s="232">
        <v>10</v>
      </c>
    </row>
    <row r="129" spans="82:87">
      <c r="CD129" s="228"/>
      <c r="CE129" s="296"/>
      <c r="CF129" s="229"/>
      <c r="CG129" s="229"/>
      <c r="CH129" s="229" t="s">
        <v>238</v>
      </c>
      <c r="CI129" s="232">
        <v>6.8</v>
      </c>
    </row>
    <row r="130" spans="82:87">
      <c r="CD130" s="228"/>
      <c r="CE130" s="296"/>
      <c r="CF130" s="229"/>
      <c r="CG130" s="229" t="s">
        <v>239</v>
      </c>
      <c r="CH130" s="229" t="s">
        <v>240</v>
      </c>
      <c r="CI130" s="232">
        <v>7.65</v>
      </c>
    </row>
    <row r="131" spans="82:87">
      <c r="CD131" s="228"/>
      <c r="CE131" s="296"/>
      <c r="CF131" s="229"/>
      <c r="CG131" s="229"/>
      <c r="CH131" s="229" t="s">
        <v>241</v>
      </c>
      <c r="CI131" s="232">
        <v>6.8</v>
      </c>
    </row>
    <row r="132" spans="82:87">
      <c r="CD132" s="228"/>
      <c r="CE132" s="296"/>
      <c r="CF132" s="229"/>
      <c r="CG132" s="229"/>
      <c r="CH132" s="229" t="s">
        <v>242</v>
      </c>
      <c r="CI132" s="232">
        <v>9</v>
      </c>
    </row>
    <row r="133" spans="82:87">
      <c r="CD133" s="228"/>
      <c r="CE133" s="296"/>
      <c r="CF133" s="229"/>
      <c r="CG133" s="229"/>
      <c r="CH133" s="229" t="s">
        <v>243</v>
      </c>
      <c r="CI133" s="232">
        <v>10.225</v>
      </c>
    </row>
    <row r="134" spans="82:87">
      <c r="CD134" s="228"/>
      <c r="CE134" s="296"/>
      <c r="CF134" s="229"/>
      <c r="CG134" s="229"/>
      <c r="CH134" s="229" t="s">
        <v>244</v>
      </c>
      <c r="CI134" s="232">
        <v>13.5</v>
      </c>
    </row>
    <row r="135" spans="82:87">
      <c r="CD135" s="228"/>
      <c r="CE135" s="296"/>
      <c r="CF135" s="229"/>
      <c r="CG135" s="229" t="s">
        <v>245</v>
      </c>
      <c r="CH135" s="229" t="s">
        <v>246</v>
      </c>
      <c r="CI135" s="232">
        <v>11.05</v>
      </c>
    </row>
    <row r="136" spans="82:87">
      <c r="CD136" s="228"/>
      <c r="CE136" s="296"/>
      <c r="CF136" s="229"/>
      <c r="CG136" s="229" t="s">
        <v>81</v>
      </c>
      <c r="CH136" s="229" t="s">
        <v>82</v>
      </c>
      <c r="CI136" s="232">
        <v>40.799999999999997</v>
      </c>
    </row>
    <row r="137" spans="82:87">
      <c r="CD137" s="228"/>
      <c r="CE137" s="296"/>
      <c r="CF137" s="229"/>
      <c r="CG137" s="229" t="s">
        <v>247</v>
      </c>
      <c r="CH137" s="229" t="s">
        <v>247</v>
      </c>
      <c r="CI137" s="232">
        <v>59.5</v>
      </c>
    </row>
    <row r="138" spans="82:87">
      <c r="CD138" s="228"/>
      <c r="CE138" s="296"/>
      <c r="CF138" s="229"/>
      <c r="CG138" s="229" t="s">
        <v>248</v>
      </c>
      <c r="CH138" s="229" t="s">
        <v>249</v>
      </c>
      <c r="CI138" s="232">
        <v>32</v>
      </c>
    </row>
    <row r="139" spans="82:87">
      <c r="CD139" s="228"/>
      <c r="CE139" s="296"/>
      <c r="CF139" s="229"/>
      <c r="CG139" s="229"/>
      <c r="CH139" s="229" t="s">
        <v>250</v>
      </c>
      <c r="CI139" s="232">
        <v>26</v>
      </c>
    </row>
    <row r="140" spans="82:87">
      <c r="CD140" s="228"/>
      <c r="CE140" s="296"/>
      <c r="CF140" s="229"/>
      <c r="CG140" s="229"/>
      <c r="CH140" s="229" t="s">
        <v>251</v>
      </c>
      <c r="CI140" s="232">
        <v>22</v>
      </c>
    </row>
    <row r="141" spans="82:87">
      <c r="CD141" s="228"/>
      <c r="CE141" s="296"/>
      <c r="CF141" s="229"/>
      <c r="CG141" s="229" t="s">
        <v>252</v>
      </c>
      <c r="CH141" s="229" t="s">
        <v>253</v>
      </c>
      <c r="CI141" s="232">
        <v>12.5</v>
      </c>
    </row>
    <row r="142" spans="82:87">
      <c r="CD142" s="228"/>
      <c r="CE142" s="296"/>
      <c r="CF142" s="229"/>
      <c r="CG142" s="229"/>
      <c r="CH142" s="229" t="s">
        <v>254</v>
      </c>
      <c r="CI142" s="232">
        <v>27.6</v>
      </c>
    </row>
    <row r="143" spans="82:87">
      <c r="CD143" s="228"/>
      <c r="CE143" s="296"/>
      <c r="CF143" s="229"/>
      <c r="CG143" s="229"/>
      <c r="CH143" s="229" t="s">
        <v>255</v>
      </c>
      <c r="CI143" s="232">
        <v>35</v>
      </c>
    </row>
    <row r="144" spans="82:87">
      <c r="CD144" s="228"/>
      <c r="CE144" s="296"/>
      <c r="CF144" s="229"/>
      <c r="CG144" s="229"/>
      <c r="CH144" s="229" t="s">
        <v>256</v>
      </c>
      <c r="CI144" s="232">
        <v>2.7</v>
      </c>
    </row>
    <row r="145" spans="82:91">
      <c r="CD145" s="228"/>
      <c r="CE145" s="296"/>
      <c r="CF145" s="229"/>
      <c r="CG145" s="229" t="s">
        <v>257</v>
      </c>
      <c r="CH145" s="229" t="s">
        <v>258</v>
      </c>
      <c r="CI145" s="232">
        <v>33.6</v>
      </c>
    </row>
    <row r="146" spans="82:91">
      <c r="CD146" s="228"/>
      <c r="CE146" s="296"/>
      <c r="CF146" s="229"/>
      <c r="CG146" s="229" t="s">
        <v>259</v>
      </c>
      <c r="CH146" s="229" t="s">
        <v>259</v>
      </c>
      <c r="CI146" s="232">
        <v>17.25</v>
      </c>
    </row>
    <row r="147" spans="82:91">
      <c r="CD147" s="228"/>
      <c r="CE147" s="296"/>
      <c r="CF147" s="229"/>
      <c r="CG147" s="229" t="s">
        <v>260</v>
      </c>
      <c r="CH147" s="229" t="s">
        <v>261</v>
      </c>
      <c r="CI147" s="232">
        <v>6</v>
      </c>
    </row>
    <row r="148" spans="82:91">
      <c r="CD148" s="228"/>
      <c r="CE148" s="296"/>
      <c r="CF148" s="229"/>
      <c r="CG148" s="229" t="s">
        <v>262</v>
      </c>
      <c r="CH148" s="229" t="s">
        <v>263</v>
      </c>
      <c r="CI148" s="232">
        <v>40.9</v>
      </c>
    </row>
    <row r="149" spans="82:91">
      <c r="CD149" s="228"/>
      <c r="CE149" s="296"/>
      <c r="CF149" s="229"/>
      <c r="CG149" s="229" t="s">
        <v>264</v>
      </c>
      <c r="CH149" s="229" t="s">
        <v>264</v>
      </c>
      <c r="CI149" s="232">
        <v>58</v>
      </c>
    </row>
    <row r="150" spans="82:91">
      <c r="CD150" s="228"/>
      <c r="CE150" s="296"/>
      <c r="CF150" s="229"/>
      <c r="CG150" s="229" t="s">
        <v>215</v>
      </c>
      <c r="CH150" s="229" t="s">
        <v>216</v>
      </c>
      <c r="CI150" s="232">
        <v>45</v>
      </c>
    </row>
    <row r="151" spans="82:91">
      <c r="CD151" s="228"/>
      <c r="CE151" s="296"/>
      <c r="CF151" s="229"/>
      <c r="CG151" s="229"/>
      <c r="CH151" s="229" t="s">
        <v>217</v>
      </c>
      <c r="CI151" s="232">
        <v>45</v>
      </c>
    </row>
    <row r="152" spans="82:91">
      <c r="CD152" s="228"/>
      <c r="CE152" s="296"/>
      <c r="CF152" s="229"/>
      <c r="CG152" s="229" t="s">
        <v>265</v>
      </c>
      <c r="CH152" s="229" t="s">
        <v>266</v>
      </c>
      <c r="CI152" s="232">
        <v>7.65</v>
      </c>
    </row>
    <row r="153" spans="82:91">
      <c r="CD153" s="228"/>
      <c r="CE153" s="296"/>
      <c r="CF153" s="229"/>
      <c r="CG153" s="229"/>
      <c r="CH153" s="229" t="s">
        <v>267</v>
      </c>
      <c r="CI153" s="232">
        <v>6</v>
      </c>
    </row>
    <row r="154" spans="82:91">
      <c r="CD154" s="228"/>
      <c r="CE154" s="296"/>
      <c r="CF154" s="229"/>
      <c r="CG154" s="229" t="s">
        <v>268</v>
      </c>
      <c r="CH154" s="229" t="s">
        <v>392</v>
      </c>
      <c r="CI154" s="232">
        <v>89</v>
      </c>
    </row>
    <row r="155" spans="82:91">
      <c r="CD155" s="228"/>
      <c r="CE155" s="296"/>
      <c r="CF155" s="229"/>
      <c r="CG155" s="229"/>
      <c r="CH155" s="229" t="s">
        <v>384</v>
      </c>
      <c r="CI155" s="232">
        <v>65</v>
      </c>
    </row>
    <row r="156" spans="82:91">
      <c r="CD156" s="228"/>
      <c r="CE156" s="296"/>
      <c r="CF156" s="229"/>
      <c r="CG156" s="229" t="s">
        <v>269</v>
      </c>
      <c r="CH156" s="229" t="s">
        <v>270</v>
      </c>
      <c r="CI156" s="232">
        <v>19.2</v>
      </c>
    </row>
    <row r="157" spans="82:91">
      <c r="CD157" s="228"/>
      <c r="CE157" s="296"/>
      <c r="CF157" s="229"/>
      <c r="CG157" s="229" t="s">
        <v>271</v>
      </c>
      <c r="CH157" s="229" t="s">
        <v>271</v>
      </c>
      <c r="CI157" s="232">
        <v>13.8</v>
      </c>
    </row>
    <row r="158" spans="82:91">
      <c r="CD158" s="228"/>
      <c r="CE158" s="296"/>
      <c r="CF158" s="229"/>
      <c r="CG158" s="229" t="s">
        <v>272</v>
      </c>
      <c r="CH158" s="229" t="s">
        <v>273</v>
      </c>
      <c r="CI158" s="232">
        <v>105</v>
      </c>
      <c r="CK158" s="306" t="s">
        <v>7</v>
      </c>
      <c r="CL158" s="306" t="s">
        <v>374</v>
      </c>
      <c r="CM158" s="306" t="s">
        <v>372</v>
      </c>
    </row>
    <row r="159" spans="82:91" ht="15" thickBot="1">
      <c r="CD159" s="234"/>
      <c r="CE159" s="297"/>
      <c r="CF159" s="235"/>
      <c r="CG159" s="235"/>
      <c r="CH159" s="235" t="s">
        <v>272</v>
      </c>
      <c r="CI159" s="236">
        <v>64</v>
      </c>
      <c r="CK159" s="307">
        <f>SUM(CI119:CI159)</f>
        <v>1137.2249999999999</v>
      </c>
      <c r="CL159" s="307">
        <f>SUM(CK22,CK30,CK46,CK64,CK118,CK159)</f>
        <v>4090.3459999999995</v>
      </c>
      <c r="CM159" s="307">
        <f>SUM(CI4:CI159)</f>
        <v>4090.3460000000009</v>
      </c>
    </row>
    <row r="160" spans="82:91">
      <c r="CD160" s="237" t="s">
        <v>0</v>
      </c>
      <c r="CE160" s="298" t="s">
        <v>8</v>
      </c>
      <c r="CF160" s="238" t="s">
        <v>8</v>
      </c>
      <c r="CG160" s="238" t="s">
        <v>274</v>
      </c>
      <c r="CH160" s="238" t="s">
        <v>275</v>
      </c>
      <c r="CI160" s="239">
        <v>15</v>
      </c>
    </row>
    <row r="161" spans="82:87">
      <c r="CD161" s="228"/>
      <c r="CE161" s="296"/>
      <c r="CF161" s="229"/>
      <c r="CG161" s="229"/>
      <c r="CH161" s="229" t="s">
        <v>276</v>
      </c>
      <c r="CI161" s="232">
        <v>54</v>
      </c>
    </row>
    <row r="162" spans="82:87">
      <c r="CD162" s="228"/>
      <c r="CE162" s="296"/>
      <c r="CF162" s="229"/>
      <c r="CG162" s="229" t="s">
        <v>277</v>
      </c>
      <c r="CH162" s="229" t="s">
        <v>278</v>
      </c>
      <c r="CI162" s="232">
        <v>23</v>
      </c>
    </row>
    <row r="163" spans="82:87">
      <c r="CD163" s="228"/>
      <c r="CE163" s="296"/>
      <c r="CF163" s="229"/>
      <c r="CG163" s="229"/>
      <c r="CH163" s="229" t="s">
        <v>279</v>
      </c>
      <c r="CI163" s="232">
        <v>21.15</v>
      </c>
    </row>
    <row r="164" spans="82:87">
      <c r="CD164" s="228"/>
      <c r="CE164" s="296"/>
      <c r="CF164" s="229"/>
      <c r="CG164" s="229" t="s">
        <v>280</v>
      </c>
      <c r="CH164" s="229" t="s">
        <v>281</v>
      </c>
      <c r="CI164" s="232">
        <v>47.5</v>
      </c>
    </row>
    <row r="165" spans="82:87">
      <c r="CD165" s="228"/>
      <c r="CE165" s="296"/>
      <c r="CF165" s="229"/>
      <c r="CG165" s="229" t="s">
        <v>282</v>
      </c>
      <c r="CH165" s="229" t="s">
        <v>283</v>
      </c>
      <c r="CI165" s="232">
        <v>13.8</v>
      </c>
    </row>
    <row r="166" spans="82:87">
      <c r="CD166" s="228"/>
      <c r="CE166" s="296"/>
      <c r="CF166" s="229"/>
      <c r="CG166" s="229" t="s">
        <v>284</v>
      </c>
      <c r="CH166" s="229" t="s">
        <v>285</v>
      </c>
      <c r="CI166" s="232">
        <v>42</v>
      </c>
    </row>
    <row r="167" spans="82:87">
      <c r="CD167" s="228"/>
      <c r="CE167" s="296"/>
      <c r="CF167" s="229"/>
      <c r="CG167" s="229"/>
      <c r="CH167" s="229" t="s">
        <v>286</v>
      </c>
      <c r="CI167" s="232">
        <v>21</v>
      </c>
    </row>
    <row r="168" spans="82:87">
      <c r="CD168" s="228"/>
      <c r="CE168" s="296"/>
      <c r="CF168" s="229"/>
      <c r="CG168" s="229"/>
      <c r="CH168" s="229" t="s">
        <v>287</v>
      </c>
      <c r="CI168" s="232">
        <v>15</v>
      </c>
    </row>
    <row r="169" spans="82:87">
      <c r="CD169" s="228"/>
      <c r="CE169" s="296"/>
      <c r="CF169" s="229"/>
      <c r="CG169" s="229"/>
      <c r="CH169" s="229" t="s">
        <v>288</v>
      </c>
      <c r="CI169" s="232">
        <v>25</v>
      </c>
    </row>
    <row r="170" spans="82:87">
      <c r="CD170" s="228"/>
      <c r="CE170" s="296"/>
      <c r="CF170" s="229"/>
      <c r="CG170" s="229" t="s">
        <v>289</v>
      </c>
      <c r="CH170" s="229" t="s">
        <v>290</v>
      </c>
      <c r="CI170" s="232">
        <v>12</v>
      </c>
    </row>
    <row r="171" spans="82:87">
      <c r="CD171" s="228"/>
      <c r="CE171" s="296"/>
      <c r="CF171" s="229"/>
      <c r="CG171" s="229" t="s">
        <v>293</v>
      </c>
      <c r="CH171" s="229" t="s">
        <v>291</v>
      </c>
      <c r="CI171" s="232">
        <v>25</v>
      </c>
    </row>
    <row r="172" spans="82:87">
      <c r="CD172" s="228"/>
      <c r="CE172" s="296"/>
      <c r="CF172" s="229"/>
      <c r="CG172" s="229"/>
      <c r="CH172" s="229" t="s">
        <v>294</v>
      </c>
      <c r="CI172" s="232">
        <v>36</v>
      </c>
    </row>
    <row r="173" spans="82:87">
      <c r="CD173" s="228"/>
      <c r="CE173" s="296"/>
      <c r="CF173" s="229"/>
      <c r="CG173" s="229"/>
      <c r="CH173" s="229" t="s">
        <v>292</v>
      </c>
      <c r="CI173" s="232">
        <v>6.9</v>
      </c>
    </row>
    <row r="174" spans="82:87">
      <c r="CD174" s="228"/>
      <c r="CE174" s="296"/>
      <c r="CF174" s="229"/>
      <c r="CG174" s="229" t="s">
        <v>295</v>
      </c>
      <c r="CH174" s="229" t="s">
        <v>296</v>
      </c>
      <c r="CI174" s="232">
        <v>17.5</v>
      </c>
    </row>
    <row r="175" spans="82:87">
      <c r="CD175" s="228"/>
      <c r="CE175" s="296"/>
      <c r="CF175" s="229"/>
      <c r="CG175" s="229" t="s">
        <v>297</v>
      </c>
      <c r="CH175" s="229" t="s">
        <v>298</v>
      </c>
      <c r="CI175" s="232">
        <v>16.899999999999999</v>
      </c>
    </row>
    <row r="176" spans="82:87">
      <c r="CD176" s="228"/>
      <c r="CE176" s="296"/>
      <c r="CF176" s="229"/>
      <c r="CG176" s="229"/>
      <c r="CH176" s="229" t="s">
        <v>299</v>
      </c>
      <c r="CI176" s="232">
        <v>15</v>
      </c>
    </row>
    <row r="177" spans="82:87">
      <c r="CD177" s="228"/>
      <c r="CE177" s="296"/>
      <c r="CF177" s="229"/>
      <c r="CG177" s="229" t="s">
        <v>367</v>
      </c>
      <c r="CH177" s="229" t="s">
        <v>368</v>
      </c>
      <c r="CI177" s="232">
        <v>23.5</v>
      </c>
    </row>
    <row r="178" spans="82:87">
      <c r="CD178" s="228"/>
      <c r="CE178" s="296"/>
      <c r="CF178" s="229"/>
      <c r="CG178" s="229"/>
      <c r="CH178" s="229" t="s">
        <v>370</v>
      </c>
      <c r="CI178" s="232">
        <v>46.8</v>
      </c>
    </row>
    <row r="179" spans="82:87">
      <c r="CD179" s="228"/>
      <c r="CE179" s="296"/>
      <c r="CF179" s="229"/>
      <c r="CG179" s="229" t="s">
        <v>300</v>
      </c>
      <c r="CH179" s="229" t="s">
        <v>301</v>
      </c>
      <c r="CI179" s="232">
        <v>14.1</v>
      </c>
    </row>
    <row r="180" spans="82:87">
      <c r="CD180" s="228"/>
      <c r="CE180" s="296"/>
      <c r="CF180" s="229"/>
      <c r="CG180" s="229"/>
      <c r="CH180" s="229" t="s">
        <v>302</v>
      </c>
      <c r="CI180" s="232">
        <v>7.5</v>
      </c>
    </row>
    <row r="181" spans="82:87">
      <c r="CD181" s="228"/>
      <c r="CE181" s="296"/>
      <c r="CF181" s="229"/>
      <c r="CG181" s="229"/>
      <c r="CH181" s="229" t="s">
        <v>303</v>
      </c>
      <c r="CI181" s="232">
        <v>16.100000000000001</v>
      </c>
    </row>
    <row r="182" spans="82:87">
      <c r="CD182" s="228"/>
      <c r="CE182" s="296"/>
      <c r="CF182" s="229"/>
      <c r="CG182" s="229"/>
      <c r="CH182" s="229" t="s">
        <v>304</v>
      </c>
      <c r="CI182" s="232">
        <v>20</v>
      </c>
    </row>
    <row r="183" spans="82:87">
      <c r="CD183" s="228"/>
      <c r="CE183" s="296"/>
      <c r="CF183" s="229"/>
      <c r="CG183" s="229"/>
      <c r="CH183" s="229" t="s">
        <v>305</v>
      </c>
      <c r="CI183" s="232">
        <v>12.5</v>
      </c>
    </row>
    <row r="184" spans="82:87">
      <c r="CD184" s="228"/>
      <c r="CE184" s="296"/>
      <c r="CF184" s="229"/>
      <c r="CG184" s="229" t="s">
        <v>306</v>
      </c>
      <c r="CH184" s="229" t="s">
        <v>307</v>
      </c>
      <c r="CI184" s="232">
        <v>20.7</v>
      </c>
    </row>
    <row r="185" spans="82:87">
      <c r="CD185" s="228"/>
      <c r="CE185" s="296"/>
      <c r="CF185" s="229"/>
      <c r="CG185" s="229"/>
      <c r="CH185" s="229" t="s">
        <v>308</v>
      </c>
      <c r="CI185" s="232">
        <v>15</v>
      </c>
    </row>
    <row r="186" spans="82:87">
      <c r="CD186" s="228"/>
      <c r="CE186" s="296"/>
      <c r="CF186" s="229"/>
      <c r="CG186" s="229"/>
      <c r="CH186" s="229" t="s">
        <v>309</v>
      </c>
      <c r="CI186" s="232">
        <v>73.599999999999994</v>
      </c>
    </row>
    <row r="187" spans="82:87">
      <c r="CD187" s="228"/>
      <c r="CE187" s="296"/>
      <c r="CF187" s="229"/>
      <c r="CG187" s="229" t="s">
        <v>310</v>
      </c>
      <c r="CH187" s="229" t="s">
        <v>393</v>
      </c>
      <c r="CI187" s="232">
        <v>0</v>
      </c>
    </row>
    <row r="188" spans="82:87">
      <c r="CD188" s="228"/>
      <c r="CE188" s="296"/>
      <c r="CF188" s="229"/>
      <c r="CG188" s="229"/>
      <c r="CH188" s="229" t="s">
        <v>311</v>
      </c>
      <c r="CI188" s="232">
        <v>10</v>
      </c>
    </row>
    <row r="189" spans="82:87">
      <c r="CD189" s="228"/>
      <c r="CE189" s="296"/>
      <c r="CF189" s="229"/>
      <c r="CG189" s="229" t="s">
        <v>312</v>
      </c>
      <c r="CH189" s="229" t="s">
        <v>313</v>
      </c>
      <c r="CI189" s="232">
        <v>11.7</v>
      </c>
    </row>
    <row r="190" spans="82:87">
      <c r="CD190" s="228"/>
      <c r="CE190" s="296"/>
      <c r="CF190" s="229"/>
      <c r="CG190" s="229" t="s">
        <v>314</v>
      </c>
      <c r="CH190" s="229" t="s">
        <v>315</v>
      </c>
      <c r="CI190" s="232">
        <v>15</v>
      </c>
    </row>
    <row r="191" spans="82:87">
      <c r="CD191" s="228"/>
      <c r="CE191" s="296"/>
      <c r="CF191" s="229"/>
      <c r="CG191" s="229" t="s">
        <v>316</v>
      </c>
      <c r="CH191" s="229" t="s">
        <v>317</v>
      </c>
      <c r="CI191" s="232">
        <v>9.6</v>
      </c>
    </row>
    <row r="192" spans="82:87">
      <c r="CD192" s="228"/>
      <c r="CE192" s="296"/>
      <c r="CF192" s="229"/>
      <c r="CG192" s="229" t="s">
        <v>318</v>
      </c>
      <c r="CH192" s="229" t="s">
        <v>319</v>
      </c>
      <c r="CI192" s="232">
        <v>18.399999999999999</v>
      </c>
    </row>
    <row r="193" spans="82:87">
      <c r="CD193" s="228"/>
      <c r="CE193" s="296"/>
      <c r="CF193" s="229"/>
      <c r="CG193" s="229"/>
      <c r="CH193" s="229" t="s">
        <v>320</v>
      </c>
      <c r="CI193" s="232">
        <v>32.200000000000003</v>
      </c>
    </row>
    <row r="194" spans="82:87">
      <c r="CD194" s="228"/>
      <c r="CE194" s="296"/>
      <c r="CF194" s="229"/>
      <c r="CG194" s="229"/>
      <c r="CH194" s="229" t="s">
        <v>321</v>
      </c>
      <c r="CI194" s="232">
        <v>14.1</v>
      </c>
    </row>
    <row r="195" spans="82:87">
      <c r="CD195" s="228"/>
      <c r="CE195" s="296"/>
      <c r="CF195" s="229"/>
      <c r="CG195" s="229"/>
      <c r="CH195" s="229" t="s">
        <v>322</v>
      </c>
      <c r="CI195" s="232">
        <v>20</v>
      </c>
    </row>
    <row r="196" spans="82:87">
      <c r="CD196" s="228"/>
      <c r="CE196" s="296"/>
      <c r="CF196" s="229"/>
      <c r="CG196" s="229"/>
      <c r="CH196" s="229" t="s">
        <v>323</v>
      </c>
      <c r="CI196" s="232">
        <v>34.5</v>
      </c>
    </row>
    <row r="197" spans="82:87">
      <c r="CD197" s="228"/>
      <c r="CE197" s="296"/>
      <c r="CF197" s="229"/>
      <c r="CG197" s="229" t="s">
        <v>324</v>
      </c>
      <c r="CH197" s="229" t="s">
        <v>394</v>
      </c>
      <c r="CI197" s="232">
        <v>9</v>
      </c>
    </row>
    <row r="198" spans="82:87">
      <c r="CD198" s="228"/>
      <c r="CE198" s="296"/>
      <c r="CF198" s="229"/>
      <c r="CG198" s="229"/>
      <c r="CH198" s="229" t="s">
        <v>325</v>
      </c>
      <c r="CI198" s="232">
        <v>20</v>
      </c>
    </row>
    <row r="199" spans="82:87">
      <c r="CD199" s="228"/>
      <c r="CE199" s="296"/>
      <c r="CF199" s="229"/>
      <c r="CG199" s="229"/>
      <c r="CH199" s="229" t="s">
        <v>326</v>
      </c>
      <c r="CI199" s="232">
        <v>20</v>
      </c>
    </row>
    <row r="200" spans="82:87">
      <c r="CD200" s="228"/>
      <c r="CE200" s="296"/>
      <c r="CF200" s="229"/>
      <c r="CG200" s="229"/>
      <c r="CH200" s="229" t="s">
        <v>327</v>
      </c>
      <c r="CI200" s="232">
        <v>30</v>
      </c>
    </row>
    <row r="201" spans="82:87">
      <c r="CD201" s="228"/>
      <c r="CE201" s="296"/>
      <c r="CF201" s="229"/>
      <c r="CG201" s="229"/>
      <c r="CH201" s="229" t="s">
        <v>328</v>
      </c>
      <c r="CI201" s="232">
        <v>28.5</v>
      </c>
    </row>
    <row r="202" spans="82:87">
      <c r="CD202" s="228"/>
      <c r="CE202" s="296"/>
      <c r="CF202" s="229"/>
      <c r="CG202" s="229" t="s">
        <v>329</v>
      </c>
      <c r="CH202" s="229" t="s">
        <v>330</v>
      </c>
      <c r="CI202" s="232">
        <v>18</v>
      </c>
    </row>
    <row r="203" spans="82:87">
      <c r="CD203" s="228"/>
      <c r="CE203" s="296"/>
      <c r="CF203" s="229"/>
      <c r="CG203" s="229"/>
      <c r="CH203" s="229" t="s">
        <v>331</v>
      </c>
      <c r="CI203" s="232">
        <v>9.1999999999999993</v>
      </c>
    </row>
    <row r="204" spans="82:87">
      <c r="CD204" s="228"/>
      <c r="CE204" s="296"/>
      <c r="CF204" s="229"/>
      <c r="CG204" s="229"/>
      <c r="CH204" s="229" t="s">
        <v>332</v>
      </c>
      <c r="CI204" s="232">
        <v>27.6</v>
      </c>
    </row>
    <row r="205" spans="82:87">
      <c r="CD205" s="228"/>
      <c r="CE205" s="296"/>
      <c r="CF205" s="229"/>
      <c r="CG205" s="229" t="s">
        <v>333</v>
      </c>
      <c r="CH205" s="229" t="s">
        <v>334</v>
      </c>
      <c r="CI205" s="232">
        <v>9</v>
      </c>
    </row>
    <row r="206" spans="82:87">
      <c r="CD206" s="228"/>
      <c r="CE206" s="296"/>
      <c r="CF206" s="229"/>
      <c r="CG206" s="229"/>
      <c r="CH206" s="229" t="s">
        <v>335</v>
      </c>
      <c r="CI206" s="232">
        <v>7.8</v>
      </c>
    </row>
    <row r="207" spans="82:87">
      <c r="CD207" s="228"/>
      <c r="CE207" s="296"/>
      <c r="CF207" s="229"/>
      <c r="CG207" s="229"/>
      <c r="CH207" s="229" t="s">
        <v>336</v>
      </c>
      <c r="CI207" s="232">
        <v>10.6</v>
      </c>
    </row>
    <row r="208" spans="82:87">
      <c r="CD208" s="228"/>
      <c r="CE208" s="296"/>
      <c r="CF208" s="229"/>
      <c r="CG208" s="229" t="s">
        <v>337</v>
      </c>
      <c r="CH208" s="229" t="s">
        <v>338</v>
      </c>
      <c r="CI208" s="232">
        <v>13.8</v>
      </c>
    </row>
    <row r="209" spans="82:90">
      <c r="CD209" s="228"/>
      <c r="CE209" s="296"/>
      <c r="CF209" s="229"/>
      <c r="CG209" s="229"/>
      <c r="CH209" s="229" t="s">
        <v>339</v>
      </c>
      <c r="CI209" s="232">
        <v>15</v>
      </c>
    </row>
    <row r="210" spans="82:90">
      <c r="CD210" s="228"/>
      <c r="CE210" s="296"/>
      <c r="CF210" s="229"/>
      <c r="CG210" s="229"/>
      <c r="CH210" s="229" t="s">
        <v>340</v>
      </c>
      <c r="CI210" s="232">
        <v>12.5</v>
      </c>
    </row>
    <row r="211" spans="82:90">
      <c r="CD211" s="228"/>
      <c r="CE211" s="296"/>
      <c r="CF211" s="229"/>
      <c r="CG211" s="229"/>
      <c r="CH211" s="229" t="s">
        <v>341</v>
      </c>
      <c r="CI211" s="232">
        <v>7.05</v>
      </c>
    </row>
    <row r="212" spans="82:90">
      <c r="CD212" s="228"/>
      <c r="CE212" s="296"/>
      <c r="CF212" s="229"/>
      <c r="CG212" s="229"/>
      <c r="CH212" s="229" t="s">
        <v>342</v>
      </c>
      <c r="CI212" s="232">
        <v>15</v>
      </c>
      <c r="CK212" s="306" t="s">
        <v>373</v>
      </c>
      <c r="CL212" s="306" t="s">
        <v>376</v>
      </c>
    </row>
    <row r="213" spans="82:90" ht="15" thickBot="1">
      <c r="CD213" s="301"/>
      <c r="CE213" s="302"/>
      <c r="CF213" s="303"/>
      <c r="CG213" s="303"/>
      <c r="CH213" s="303" t="s">
        <v>343</v>
      </c>
      <c r="CI213" s="304">
        <v>13.8</v>
      </c>
      <c r="CK213" s="307">
        <f>SUM(CI160:CI213)</f>
        <v>1088.9000000000001</v>
      </c>
      <c r="CL213" s="307">
        <f>SUM(CL159,CK213)</f>
        <v>5179.2459999999992</v>
      </c>
    </row>
    <row r="214" spans="82:90">
      <c r="CD214" s="237" t="s">
        <v>9</v>
      </c>
      <c r="CE214" s="238" t="s">
        <v>1</v>
      </c>
      <c r="CF214" s="238" t="s">
        <v>2</v>
      </c>
      <c r="CG214" s="238" t="s">
        <v>411</v>
      </c>
      <c r="CH214" s="238" t="s">
        <v>412</v>
      </c>
      <c r="CI214" s="239">
        <v>14</v>
      </c>
    </row>
    <row r="215" spans="82:90">
      <c r="CD215" s="228"/>
      <c r="CE215" s="229"/>
      <c r="CF215" s="229" t="s">
        <v>3</v>
      </c>
      <c r="CG215" s="229" t="s">
        <v>430</v>
      </c>
      <c r="CH215" s="229" t="s">
        <v>431</v>
      </c>
      <c r="CI215" s="232">
        <v>10</v>
      </c>
    </row>
    <row r="216" spans="82:90">
      <c r="CD216" s="228"/>
      <c r="CE216" s="229"/>
      <c r="CF216" s="229"/>
      <c r="CG216" s="229" t="s">
        <v>413</v>
      </c>
      <c r="CH216" s="229" t="s">
        <v>413</v>
      </c>
      <c r="CI216" s="232">
        <v>109.7</v>
      </c>
    </row>
    <row r="217" spans="82:90">
      <c r="CD217" s="228"/>
      <c r="CE217" s="229"/>
      <c r="CF217" s="229"/>
      <c r="CG217" s="229" t="s">
        <v>414</v>
      </c>
      <c r="CH217" s="229" t="s">
        <v>415</v>
      </c>
      <c r="CI217" s="232">
        <v>95</v>
      </c>
    </row>
    <row r="218" spans="82:90">
      <c r="CD218" s="228"/>
      <c r="CE218" s="229"/>
      <c r="CF218" s="229" t="s">
        <v>5</v>
      </c>
      <c r="CG218" s="229" t="s">
        <v>416</v>
      </c>
      <c r="CH218" s="229" t="s">
        <v>417</v>
      </c>
      <c r="CI218" s="232">
        <v>8</v>
      </c>
    </row>
    <row r="219" spans="82:90">
      <c r="CD219" s="234"/>
      <c r="CE219" s="297"/>
      <c r="CF219" s="235"/>
      <c r="CG219" s="235" t="s">
        <v>418</v>
      </c>
      <c r="CH219" s="235" t="s">
        <v>418</v>
      </c>
      <c r="CI219" s="236">
        <v>95</v>
      </c>
    </row>
    <row r="220" spans="82:90">
      <c r="CD220" s="234"/>
      <c r="CE220" s="297"/>
      <c r="CF220" s="235"/>
      <c r="CG220" s="235" t="s">
        <v>144</v>
      </c>
      <c r="CH220" s="235" t="s">
        <v>424</v>
      </c>
      <c r="CI220" s="236">
        <v>3.9</v>
      </c>
    </row>
    <row r="221" spans="82:90">
      <c r="CD221" s="234"/>
      <c r="CE221" s="297"/>
      <c r="CF221" s="235"/>
      <c r="CG221" s="235" t="s">
        <v>147</v>
      </c>
      <c r="CH221" s="235" t="s">
        <v>425</v>
      </c>
      <c r="CI221" s="236">
        <v>7.98</v>
      </c>
    </row>
    <row r="222" spans="82:90">
      <c r="CD222" s="234"/>
      <c r="CE222" s="297"/>
      <c r="CF222" s="235"/>
      <c r="CG222" s="235"/>
      <c r="CH222" s="235" t="s">
        <v>426</v>
      </c>
      <c r="CI222" s="236">
        <v>5</v>
      </c>
    </row>
    <row r="223" spans="82:90">
      <c r="CD223" s="234"/>
      <c r="CE223" s="297"/>
      <c r="CF223" s="235" t="s">
        <v>6</v>
      </c>
      <c r="CG223" s="235" t="s">
        <v>204</v>
      </c>
      <c r="CH223" s="235" t="s">
        <v>427</v>
      </c>
      <c r="CI223" s="236">
        <v>3.8</v>
      </c>
      <c r="CK223" s="344" t="s">
        <v>410</v>
      </c>
    </row>
    <row r="224" spans="82:90" ht="15" thickBot="1">
      <c r="CD224" s="234"/>
      <c r="CE224" s="297"/>
      <c r="CF224" s="235"/>
      <c r="CG224" s="235" t="s">
        <v>428</v>
      </c>
      <c r="CH224" s="235" t="s">
        <v>429</v>
      </c>
      <c r="CI224" s="236">
        <v>3.6</v>
      </c>
      <c r="CK224" s="307">
        <f>SUM(CI214:CI224)</f>
        <v>355.98</v>
      </c>
    </row>
    <row r="225" spans="82:89">
      <c r="CD225" s="237" t="s">
        <v>9</v>
      </c>
      <c r="CE225" s="298" t="s">
        <v>8</v>
      </c>
      <c r="CF225" s="238" t="s">
        <v>8</v>
      </c>
      <c r="CG225" s="342" t="s">
        <v>355</v>
      </c>
      <c r="CH225" s="342" t="s">
        <v>356</v>
      </c>
      <c r="CI225" s="343">
        <v>5.72</v>
      </c>
    </row>
    <row r="226" spans="82:89">
      <c r="CD226" s="234"/>
      <c r="CE226" s="297"/>
      <c r="CF226" s="235"/>
      <c r="CG226" s="235" t="s">
        <v>277</v>
      </c>
      <c r="CH226" s="235" t="s">
        <v>357</v>
      </c>
      <c r="CI226" s="236">
        <v>6</v>
      </c>
    </row>
    <row r="227" spans="82:89">
      <c r="CD227" s="234"/>
      <c r="CE227" s="297"/>
      <c r="CF227" s="235"/>
      <c r="CG227" s="235" t="s">
        <v>358</v>
      </c>
      <c r="CH227" s="235" t="s">
        <v>359</v>
      </c>
      <c r="CI227" s="236">
        <v>16.920000000000002</v>
      </c>
    </row>
    <row r="228" spans="82:89">
      <c r="CD228" s="234"/>
      <c r="CE228" s="297"/>
      <c r="CF228" s="235"/>
      <c r="CG228" s="235"/>
      <c r="CH228" s="235" t="s">
        <v>360</v>
      </c>
      <c r="CI228" s="236">
        <v>25.2</v>
      </c>
    </row>
    <row r="229" spans="82:89">
      <c r="CD229" s="234"/>
      <c r="CE229" s="297"/>
      <c r="CF229" s="235"/>
      <c r="CG229" s="235"/>
      <c r="CH229" s="235" t="s">
        <v>361</v>
      </c>
      <c r="CI229" s="236">
        <v>20.7</v>
      </c>
    </row>
    <row r="230" spans="82:89">
      <c r="CD230" s="234"/>
      <c r="CE230" s="297"/>
      <c r="CF230" s="235"/>
      <c r="CG230" s="235" t="s">
        <v>329</v>
      </c>
      <c r="CH230" s="235" t="s">
        <v>362</v>
      </c>
      <c r="CI230" s="236">
        <v>29.81</v>
      </c>
    </row>
    <row r="231" spans="82:89">
      <c r="CD231" s="234"/>
      <c r="CE231" s="297"/>
      <c r="CF231" s="235"/>
      <c r="CG231" s="235"/>
      <c r="CH231" s="235" t="s">
        <v>363</v>
      </c>
      <c r="CI231" s="236">
        <v>5.39</v>
      </c>
      <c r="CK231" s="306" t="s">
        <v>375</v>
      </c>
    </row>
    <row r="232" spans="82:89" ht="15" thickBot="1">
      <c r="CD232" s="230"/>
      <c r="CE232" s="299"/>
      <c r="CF232" s="231"/>
      <c r="CG232" s="231" t="s">
        <v>364</v>
      </c>
      <c r="CH232" s="231" t="s">
        <v>365</v>
      </c>
      <c r="CI232" s="233">
        <v>8.5</v>
      </c>
      <c r="CK232" s="307">
        <f>SUM(CI225:CI232)</f>
        <v>118.24000000000001</v>
      </c>
    </row>
  </sheetData>
  <mergeCells count="11">
    <mergeCell ref="A1:BI1"/>
    <mergeCell ref="CD2:CI2"/>
    <mergeCell ref="W2:AA2"/>
    <mergeCell ref="AB2:AR2"/>
    <mergeCell ref="A2:B2"/>
    <mergeCell ref="C2:G2"/>
    <mergeCell ref="H2:L2"/>
    <mergeCell ref="M2:Q2"/>
    <mergeCell ref="R2:V2"/>
    <mergeCell ref="AS2:BI2"/>
    <mergeCell ref="BJ2:BZ2"/>
  </mergeCells>
  <pageMargins left="0.7" right="0.7" top="0.75" bottom="0.75" header="0.3" footer="0.3"/>
  <pageSetup paperSize="9" scale="1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173"/>
  <sheetViews>
    <sheetView showGridLines="0" topLeftCell="A147" workbookViewId="0">
      <selection activeCell="A150" sqref="A150:B151"/>
    </sheetView>
  </sheetViews>
  <sheetFormatPr defaultRowHeight="14"/>
  <cols>
    <col min="1" max="1" width="4.83203125" bestFit="1" customWidth="1"/>
    <col min="2" max="2" width="5" bestFit="1" customWidth="1"/>
    <col min="3" max="4" width="11.08203125" bestFit="1" customWidth="1"/>
    <col min="5" max="5" width="10.08203125" bestFit="1" customWidth="1"/>
    <col min="6" max="7" width="8.5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19" width="6" bestFit="1" customWidth="1"/>
    <col min="20"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4" width="5.08203125" bestFit="1" customWidth="1"/>
    <col min="45"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6.58203125" bestFit="1" customWidth="1"/>
    <col min="86" max="86" width="5.58203125" bestFit="1" customWidth="1"/>
    <col min="87" max="87" width="6.58203125" bestFit="1" customWidth="1"/>
    <col min="88" max="88" width="5.58203125" bestFit="1" customWidth="1"/>
    <col min="89" max="89" width="7.08203125" bestFit="1" customWidth="1"/>
    <col min="90" max="92" width="6" bestFit="1" customWidth="1"/>
    <col min="93" max="94" width="5.08203125" bestFit="1" customWidth="1"/>
    <col min="95"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6.58203125" bestFit="1" customWidth="1"/>
    <col min="111" max="111" width="5.58203125" bestFit="1" customWidth="1"/>
    <col min="112" max="112" width="6.58203125" bestFit="1" customWidth="1"/>
    <col min="113" max="113" width="5.58203125" bestFit="1" customWidth="1"/>
    <col min="114" max="114" width="7.08203125" bestFit="1" customWidth="1"/>
    <col min="115" max="117" width="6" bestFit="1" customWidth="1"/>
    <col min="118" max="119" width="5.08203125" bestFit="1" customWidth="1"/>
    <col min="120"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6.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4" width="5.08203125"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382" t="s">
        <v>63</v>
      </c>
      <c r="B3" s="383"/>
      <c r="C3" s="386" t="s">
        <v>61</v>
      </c>
      <c r="D3" s="380"/>
      <c r="E3" s="380"/>
      <c r="F3" s="380"/>
      <c r="G3" s="380"/>
      <c r="H3" s="380"/>
      <c r="I3" s="380"/>
      <c r="J3" s="380"/>
      <c r="K3" s="380"/>
      <c r="L3" s="380"/>
      <c r="M3" s="387"/>
      <c r="N3" s="380" t="s">
        <v>62</v>
      </c>
      <c r="O3" s="380"/>
      <c r="P3" s="380"/>
      <c r="Q3" s="380"/>
      <c r="R3" s="380"/>
      <c r="S3" s="380"/>
      <c r="T3" s="380"/>
      <c r="U3" s="380"/>
      <c r="V3" s="380"/>
      <c r="W3" s="381"/>
      <c r="Z3" s="382" t="s">
        <v>64</v>
      </c>
      <c r="AA3" s="383"/>
      <c r="AB3" s="386" t="s">
        <v>61</v>
      </c>
      <c r="AC3" s="380"/>
      <c r="AD3" s="380"/>
      <c r="AE3" s="380"/>
      <c r="AF3" s="380"/>
      <c r="AG3" s="380"/>
      <c r="AH3" s="380"/>
      <c r="AI3" s="380"/>
      <c r="AJ3" s="380"/>
      <c r="AK3" s="380"/>
      <c r="AL3" s="387"/>
      <c r="AM3" s="380" t="s">
        <v>62</v>
      </c>
      <c r="AN3" s="380"/>
      <c r="AO3" s="380"/>
      <c r="AP3" s="380"/>
      <c r="AQ3" s="380"/>
      <c r="AR3" s="380"/>
      <c r="AS3" s="380"/>
      <c r="AT3" s="380"/>
      <c r="AU3" s="380"/>
      <c r="AV3" s="381"/>
      <c r="AY3" s="382" t="s">
        <v>65</v>
      </c>
      <c r="AZ3" s="383"/>
      <c r="BA3" s="386" t="s">
        <v>61</v>
      </c>
      <c r="BB3" s="380"/>
      <c r="BC3" s="380"/>
      <c r="BD3" s="380"/>
      <c r="BE3" s="380"/>
      <c r="BF3" s="380"/>
      <c r="BG3" s="380"/>
      <c r="BH3" s="380"/>
      <c r="BI3" s="380"/>
      <c r="BJ3" s="380"/>
      <c r="BK3" s="387"/>
      <c r="BL3" s="380" t="s">
        <v>62</v>
      </c>
      <c r="BM3" s="380"/>
      <c r="BN3" s="380"/>
      <c r="BO3" s="380"/>
      <c r="BP3" s="380"/>
      <c r="BQ3" s="380"/>
      <c r="BR3" s="380"/>
      <c r="BS3" s="380"/>
      <c r="BT3" s="380"/>
      <c r="BU3" s="381"/>
    </row>
    <row r="4" spans="1:73" ht="65.5" thickBot="1">
      <c r="A4" s="384"/>
      <c r="B4" s="385"/>
      <c r="C4" s="136" t="s">
        <v>52</v>
      </c>
      <c r="D4" s="137" t="s">
        <v>53</v>
      </c>
      <c r="E4" s="138" t="s">
        <v>51</v>
      </c>
      <c r="F4" s="139" t="s">
        <v>30</v>
      </c>
      <c r="G4" s="140" t="s">
        <v>59</v>
      </c>
      <c r="H4" s="140" t="s">
        <v>56</v>
      </c>
      <c r="I4" s="141" t="s">
        <v>31</v>
      </c>
      <c r="J4" s="142" t="s">
        <v>57</v>
      </c>
      <c r="K4" s="142" t="s">
        <v>58</v>
      </c>
      <c r="L4" s="142" t="s">
        <v>54</v>
      </c>
      <c r="M4" s="266" t="s">
        <v>60</v>
      </c>
      <c r="N4" s="259" t="s">
        <v>53</v>
      </c>
      <c r="O4" s="138" t="s">
        <v>51</v>
      </c>
      <c r="P4" s="139" t="s">
        <v>30</v>
      </c>
      <c r="Q4" s="140" t="s">
        <v>59</v>
      </c>
      <c r="R4" s="140" t="s">
        <v>56</v>
      </c>
      <c r="S4" s="141" t="s">
        <v>31</v>
      </c>
      <c r="T4" s="142" t="s">
        <v>57</v>
      </c>
      <c r="U4" s="142" t="s">
        <v>58</v>
      </c>
      <c r="V4" s="142" t="s">
        <v>54</v>
      </c>
      <c r="W4" s="251" t="s">
        <v>60</v>
      </c>
      <c r="Z4" s="384"/>
      <c r="AA4" s="385"/>
      <c r="AB4" s="136" t="s">
        <v>52</v>
      </c>
      <c r="AC4" s="137" t="s">
        <v>53</v>
      </c>
      <c r="AD4" s="138" t="s">
        <v>51</v>
      </c>
      <c r="AE4" s="139" t="s">
        <v>30</v>
      </c>
      <c r="AF4" s="140" t="s">
        <v>59</v>
      </c>
      <c r="AG4" s="140" t="s">
        <v>56</v>
      </c>
      <c r="AH4" s="141" t="s">
        <v>31</v>
      </c>
      <c r="AI4" s="142" t="s">
        <v>57</v>
      </c>
      <c r="AJ4" s="142" t="s">
        <v>58</v>
      </c>
      <c r="AK4" s="142" t="s">
        <v>54</v>
      </c>
      <c r="AL4" s="266" t="s">
        <v>60</v>
      </c>
      <c r="AM4" s="259" t="s">
        <v>53</v>
      </c>
      <c r="AN4" s="138" t="s">
        <v>51</v>
      </c>
      <c r="AO4" s="139" t="s">
        <v>30</v>
      </c>
      <c r="AP4" s="140" t="s">
        <v>59</v>
      </c>
      <c r="AQ4" s="140" t="s">
        <v>56</v>
      </c>
      <c r="AR4" s="141" t="s">
        <v>31</v>
      </c>
      <c r="AS4" s="142" t="s">
        <v>57</v>
      </c>
      <c r="AT4" s="142" t="s">
        <v>58</v>
      </c>
      <c r="AU4" s="142" t="s">
        <v>54</v>
      </c>
      <c r="AV4" s="251" t="s">
        <v>60</v>
      </c>
      <c r="AY4" s="384"/>
      <c r="AZ4" s="385"/>
      <c r="BA4" s="136" t="s">
        <v>52</v>
      </c>
      <c r="BB4" s="137" t="s">
        <v>53</v>
      </c>
      <c r="BC4" s="138" t="s">
        <v>51</v>
      </c>
      <c r="BD4" s="139" t="s">
        <v>30</v>
      </c>
      <c r="BE4" s="140" t="s">
        <v>59</v>
      </c>
      <c r="BF4" s="140" t="s">
        <v>56</v>
      </c>
      <c r="BG4" s="141" t="s">
        <v>31</v>
      </c>
      <c r="BH4" s="142" t="s">
        <v>57</v>
      </c>
      <c r="BI4" s="142" t="s">
        <v>58</v>
      </c>
      <c r="BJ4" s="142" t="s">
        <v>54</v>
      </c>
      <c r="BK4" s="266" t="s">
        <v>60</v>
      </c>
      <c r="BL4" s="259" t="s">
        <v>53</v>
      </c>
      <c r="BM4" s="138" t="s">
        <v>51</v>
      </c>
      <c r="BN4" s="139" t="s">
        <v>30</v>
      </c>
      <c r="BO4" s="140" t="s">
        <v>59</v>
      </c>
      <c r="BP4" s="140" t="s">
        <v>56</v>
      </c>
      <c r="BQ4" s="141" t="s">
        <v>31</v>
      </c>
      <c r="BR4" s="142" t="s">
        <v>57</v>
      </c>
      <c r="BS4" s="142" t="s">
        <v>58</v>
      </c>
      <c r="BT4" s="142" t="s">
        <v>54</v>
      </c>
      <c r="BU4" s="251" t="s">
        <v>60</v>
      </c>
    </row>
    <row r="5" spans="1:73">
      <c r="A5" s="377">
        <v>2016</v>
      </c>
      <c r="B5" s="135" t="s">
        <v>13</v>
      </c>
      <c r="C5" s="143">
        <v>1016003.921</v>
      </c>
      <c r="D5" s="144">
        <v>973867.84600000014</v>
      </c>
      <c r="E5" s="145">
        <v>35753.889999999956</v>
      </c>
      <c r="F5" s="146">
        <v>15178.276999999982</v>
      </c>
      <c r="G5" s="147">
        <v>15155.178999999982</v>
      </c>
      <c r="H5" s="147">
        <v>23.097999999999999</v>
      </c>
      <c r="I5" s="148">
        <v>20575.609999999997</v>
      </c>
      <c r="J5" s="149">
        <v>14780.760999999999</v>
      </c>
      <c r="K5" s="149">
        <v>0</v>
      </c>
      <c r="L5" s="149">
        <v>5794.8350000000046</v>
      </c>
      <c r="M5" s="267">
        <v>4090.197000000001</v>
      </c>
      <c r="N5" s="260">
        <f t="shared" ref="N5:N21" si="0">IF(AND(ISNUMBER($C5),ISNUMBER(D5)),IF($C5=0,0,D5/$C5),"")</f>
        <v>0.95852764528848722</v>
      </c>
      <c r="O5" s="185">
        <f t="shared" ref="O5:O21" si="1">IF(AND(ISNUMBER($C5),ISNUMBER(E5)),IF($C5=0,0,E5/$C5),"")</f>
        <v>3.5190700804391836E-2</v>
      </c>
      <c r="P5" s="186">
        <f t="shared" ref="P5:P21" si="2">IF(AND(ISNUMBER($C5),ISNUMBER(F5)),IF($C5=0,0,F5/$C5),"")</f>
        <v>1.4939191361644344E-2</v>
      </c>
      <c r="Q5" s="187">
        <f t="shared" ref="Q5:Q21" si="3">IF(AND(ISNUMBER($C5),ISNUMBER(G5)),IF($C5=0,0,G5/$C5),"")</f>
        <v>1.4916457197412709E-2</v>
      </c>
      <c r="R5" s="187">
        <f t="shared" ref="R5:R21" si="4">IF(AND(ISNUMBER($C5),ISNUMBER(H5)),IF($C5=0,0,H5/$C5),"")</f>
        <v>2.2734164231635872E-5</v>
      </c>
      <c r="S5" s="188">
        <f t="shared" ref="S5:S21" si="5">IF(AND(ISNUMBER($C5),ISNUMBER(I5)),IF($C5=0,0,I5/$C5),"")</f>
        <v>2.0251506490003002E-2</v>
      </c>
      <c r="T5" s="189">
        <f t="shared" ref="T5:T21" si="6">IF(AND(ISNUMBER($C5),ISNUMBER(J5)),IF($C5=0,0,J5/$C5),"")</f>
        <v>1.4547936966081846E-2</v>
      </c>
      <c r="U5" s="189">
        <f t="shared" ref="U5:U21" si="7">IF(AND(ISNUMBER($C5),ISNUMBER(K5)),IF($C5=0,0,K5/$C5),"")</f>
        <v>0</v>
      </c>
      <c r="V5" s="189">
        <f t="shared" ref="V5:V21" si="8">IF(AND(ISNUMBER($C5),ISNUMBER(L5)),IF($C5=0,0,L5/$C5),"")</f>
        <v>5.7035557444467819E-3</v>
      </c>
      <c r="W5" s="252">
        <f t="shared" ref="W5:W21" si="9">IF(AND(ISNUMBER($C5),ISNUMBER(M5)),IF($C5=0,0,M5/$C5),"")</f>
        <v>4.0257689123622993E-3</v>
      </c>
      <c r="Z5" s="377">
        <v>2016</v>
      </c>
      <c r="AA5" s="135" t="s">
        <v>13</v>
      </c>
      <c r="AB5" s="143">
        <v>816191.72499999998</v>
      </c>
      <c r="AC5" s="144">
        <v>781763.44700000028</v>
      </c>
      <c r="AD5" s="145">
        <v>28864.871999999956</v>
      </c>
      <c r="AE5" s="146">
        <v>15156.786999999982</v>
      </c>
      <c r="AF5" s="147">
        <v>15155.178999999982</v>
      </c>
      <c r="AG5" s="147">
        <v>1.6080000000000001</v>
      </c>
      <c r="AH5" s="148">
        <v>13708.082999999999</v>
      </c>
      <c r="AI5" s="149">
        <v>10129.503999999999</v>
      </c>
      <c r="AJ5" s="149">
        <v>0</v>
      </c>
      <c r="AK5" s="149">
        <v>3578.5600000000036</v>
      </c>
      <c r="AL5" s="267">
        <v>3630.9860000000008</v>
      </c>
      <c r="AM5" s="260">
        <f t="shared" ref="AM5:AM21" si="10">IF(AND(ISNUMBER($AB5),ISNUMBER(AC5)),IF($AB5=0,0,AC5/$AB5),"")</f>
        <v>0.95781839371135535</v>
      </c>
      <c r="AN5" s="185">
        <f t="shared" ref="AN5:AN21" si="11">IF(AND(ISNUMBER($AB5),ISNUMBER(AD5)),IF($AB5=0,0,AD5/$AB5),"")</f>
        <v>3.5365308316498742E-2</v>
      </c>
      <c r="AO5" s="186">
        <f t="shared" ref="AO5:AO21" si="12">IF(AND(ISNUMBER($AB5),ISNUMBER(AE5)),IF($AB5=0,0,AE5/$AB5),"")</f>
        <v>1.8570130688350193E-2</v>
      </c>
      <c r="AP5" s="187">
        <f t="shared" ref="AP5:AP21" si="13">IF(AND(ISNUMBER($AB5),ISNUMBER(AF5)),IF($AB5=0,0,AF5/$AB5),"")</f>
        <v>1.8568160563009851E-2</v>
      </c>
      <c r="AQ5" s="187">
        <f t="shared" ref="AQ5:AQ21" si="14">IF(AND(ISNUMBER($AB5),ISNUMBER(AG5)),IF($AB5=0,0,AG5/$AB5),"")</f>
        <v>1.9701253403420624E-6</v>
      </c>
      <c r="AR5" s="188">
        <f t="shared" ref="AR5:AR21" si="15">IF(AND(ISNUMBER($AB5),ISNUMBER(AH5)),IF($AB5=0,0,AH5/$AB5),"")</f>
        <v>1.679517517774393E-2</v>
      </c>
      <c r="AS5" s="189">
        <f t="shared" ref="AS5:AS21" si="16">IF(AND(ISNUMBER($AB5),ISNUMBER(AI5)),IF($AB5=0,0,AI5/$AB5),"")</f>
        <v>1.2410691862870821E-2</v>
      </c>
      <c r="AT5" s="189">
        <f t="shared" ref="AT5:AT21" si="17">IF(AND(ISNUMBER($AB5),ISNUMBER(AJ5)),IF($AB5=0,0,AJ5/$AB5),"")</f>
        <v>0</v>
      </c>
      <c r="AU5" s="189">
        <f t="shared" ref="AU5:AU21" si="18">IF(AND(ISNUMBER($AB5),ISNUMBER(AK5)),IF($AB5=0,0,AK5/$AB5),"")</f>
        <v>4.3844600360289166E-3</v>
      </c>
      <c r="AV5" s="252">
        <f t="shared" ref="AV5:AV21" si="19">IF(AND(ISNUMBER($AB5),ISNUMBER(AL5)),IF($AB5=0,0,AL5/$AB5),"")</f>
        <v>4.4486924931761603E-3</v>
      </c>
      <c r="AY5" s="377">
        <v>2016</v>
      </c>
      <c r="AZ5" s="135" t="s">
        <v>13</v>
      </c>
      <c r="BA5" s="143">
        <v>199812.196</v>
      </c>
      <c r="BB5" s="144">
        <v>192104.39899999989</v>
      </c>
      <c r="BC5" s="145">
        <v>6889.0180000000009</v>
      </c>
      <c r="BD5" s="146">
        <v>21.49</v>
      </c>
      <c r="BE5" s="147">
        <v>0</v>
      </c>
      <c r="BF5" s="147">
        <v>21.49</v>
      </c>
      <c r="BG5" s="148">
        <v>6867.5269999999991</v>
      </c>
      <c r="BH5" s="149">
        <v>4651.2570000000005</v>
      </c>
      <c r="BI5" s="149">
        <v>0</v>
      </c>
      <c r="BJ5" s="149">
        <v>2216.275000000001</v>
      </c>
      <c r="BK5" s="267">
        <v>459.21100000000024</v>
      </c>
      <c r="BL5" s="260">
        <f t="shared" ref="BL5:BL21" si="20">IF(AND(ISNUMBER($BA5),ISNUMBER(BB5)),IF($BA5=0,0,BB5/$BA5),"")</f>
        <v>0.96142479210828502</v>
      </c>
      <c r="BM5" s="185">
        <f t="shared" ref="BM5:BM21" si="21">IF(AND(ISNUMBER($BA5),ISNUMBER(BC5)),IF($BA5=0,0,BC5/$BA5),"")</f>
        <v>3.4477465029211736E-2</v>
      </c>
      <c r="BN5" s="186">
        <f t="shared" ref="BN5:BN21" si="22">IF(AND(ISNUMBER($BA5),ISNUMBER(BD5)),IF($BA5=0,0,BD5/$BA5),"")</f>
        <v>1.0755099253300834E-4</v>
      </c>
      <c r="BO5" s="187">
        <f t="shared" ref="BO5:BO21" si="23">IF(AND(ISNUMBER($BA5),ISNUMBER(BE5)),IF($BA5=0,0,BE5/$BA5),"")</f>
        <v>0</v>
      </c>
      <c r="BP5" s="187">
        <f t="shared" ref="BP5:BP21" si="24">IF(AND(ISNUMBER($BA5),ISNUMBER(BF5)),IF($BA5=0,0,BF5/$BA5),"")</f>
        <v>1.0755099253300834E-4</v>
      </c>
      <c r="BQ5" s="188">
        <f t="shared" ref="BQ5:BQ21" si="25">IF(AND(ISNUMBER($BA5),ISNUMBER(BG5)),IF($BA5=0,0,BG5/$BA5),"")</f>
        <v>3.4369909031979208E-2</v>
      </c>
      <c r="BR5" s="189">
        <f t="shared" ref="BR5:BR21" si="26">IF(AND(ISNUMBER($BA5),ISNUMBER(BH5)),IF($BA5=0,0,BH5/$BA5),"")</f>
        <v>2.3278143642443131E-2</v>
      </c>
      <c r="BS5" s="189">
        <f t="shared" ref="BS5:BS21" si="27">IF(AND(ISNUMBER($BA5),ISNUMBER(BI5)),IF($BA5=0,0,BI5/$BA5),"")</f>
        <v>0</v>
      </c>
      <c r="BT5" s="189">
        <f t="shared" ref="BT5:BT21" si="28">IF(AND(ISNUMBER($BA5),ISNUMBER(BJ5)),IF($BA5=0,0,BJ5/$BA5),"")</f>
        <v>1.1091790413033651E-2</v>
      </c>
      <c r="BU5" s="252">
        <f t="shared" ref="BU5:BU21" si="29">IF(AND(ISNUMBER($BA5),ISNUMBER(BK5)),IF($BA5=0,0,BK5/$BA5),"")</f>
        <v>2.2982130680351477E-3</v>
      </c>
    </row>
    <row r="6" spans="1:73">
      <c r="A6" s="378"/>
      <c r="B6" s="131" t="s">
        <v>14</v>
      </c>
      <c r="C6" s="150">
        <v>833622.62900000007</v>
      </c>
      <c r="D6" s="151">
        <v>802289.48200000043</v>
      </c>
      <c r="E6" s="152">
        <v>26021.907000000014</v>
      </c>
      <c r="F6" s="153">
        <v>12997.851000000008</v>
      </c>
      <c r="G6" s="154">
        <v>12753.533000000009</v>
      </c>
      <c r="H6" s="154">
        <v>244.31800000000007</v>
      </c>
      <c r="I6" s="155">
        <v>13024.063999999998</v>
      </c>
      <c r="J6" s="156">
        <v>6695.5</v>
      </c>
      <c r="K6" s="156">
        <v>0</v>
      </c>
      <c r="L6" s="156">
        <v>6328.5709999999999</v>
      </c>
      <c r="M6" s="268">
        <v>3531.665</v>
      </c>
      <c r="N6" s="261">
        <f t="shared" si="0"/>
        <v>0.96241327201303739</v>
      </c>
      <c r="O6" s="190">
        <f t="shared" si="1"/>
        <v>3.1215451806071368E-2</v>
      </c>
      <c r="P6" s="191">
        <f t="shared" si="2"/>
        <v>1.5592008359456382E-2</v>
      </c>
      <c r="Q6" s="192">
        <f t="shared" si="3"/>
        <v>1.5298928503535149E-2</v>
      </c>
      <c r="R6" s="192">
        <f t="shared" si="4"/>
        <v>2.930798559212337E-4</v>
      </c>
      <c r="S6" s="193">
        <f t="shared" si="5"/>
        <v>1.5623453043283447E-2</v>
      </c>
      <c r="T6" s="194">
        <f t="shared" si="6"/>
        <v>8.0318117180093965E-3</v>
      </c>
      <c r="U6" s="194">
        <f t="shared" si="7"/>
        <v>0</v>
      </c>
      <c r="V6" s="194">
        <f t="shared" si="8"/>
        <v>7.5916497223589632E-3</v>
      </c>
      <c r="W6" s="253">
        <f t="shared" si="9"/>
        <v>4.236527269223158E-3</v>
      </c>
      <c r="Z6" s="378"/>
      <c r="AA6" s="131" t="s">
        <v>14</v>
      </c>
      <c r="AB6" s="150">
        <v>666725.43900000001</v>
      </c>
      <c r="AC6" s="151">
        <v>640037.29900000035</v>
      </c>
      <c r="AD6" s="152">
        <v>22135.328000000016</v>
      </c>
      <c r="AE6" s="153">
        <v>12758.733000000009</v>
      </c>
      <c r="AF6" s="154">
        <v>12753.533000000009</v>
      </c>
      <c r="AG6" s="154">
        <v>5.1999999999999993</v>
      </c>
      <c r="AH6" s="155">
        <v>9376.603000000001</v>
      </c>
      <c r="AI6" s="156">
        <v>5445.8</v>
      </c>
      <c r="AJ6" s="156">
        <v>0</v>
      </c>
      <c r="AK6" s="156">
        <v>3930.8099999999995</v>
      </c>
      <c r="AL6" s="268">
        <v>2946.598</v>
      </c>
      <c r="AM6" s="261">
        <f t="shared" si="10"/>
        <v>0.95997131886848608</v>
      </c>
      <c r="AN6" s="190">
        <f t="shared" si="11"/>
        <v>3.3200065132058081E-2</v>
      </c>
      <c r="AO6" s="191">
        <f t="shared" si="12"/>
        <v>1.913641246258193E-2</v>
      </c>
      <c r="AP6" s="192">
        <f t="shared" si="13"/>
        <v>1.9128613150157615E-2</v>
      </c>
      <c r="AQ6" s="192">
        <f t="shared" si="14"/>
        <v>7.7993124243156402E-6</v>
      </c>
      <c r="AR6" s="193">
        <f t="shared" si="15"/>
        <v>1.4063664668418331E-2</v>
      </c>
      <c r="AS6" s="194">
        <f t="shared" si="16"/>
        <v>8.1679799231419454E-3</v>
      </c>
      <c r="AT6" s="194">
        <f t="shared" si="17"/>
        <v>0</v>
      </c>
      <c r="AU6" s="194">
        <f t="shared" si="18"/>
        <v>5.8956952443508003E-3</v>
      </c>
      <c r="AV6" s="253">
        <f t="shared" si="19"/>
        <v>4.4195073828583878E-3</v>
      </c>
      <c r="AY6" s="378"/>
      <c r="AZ6" s="131" t="s">
        <v>14</v>
      </c>
      <c r="BA6" s="150">
        <v>166897.19000000003</v>
      </c>
      <c r="BB6" s="151">
        <v>162252.18300000011</v>
      </c>
      <c r="BC6" s="152">
        <v>3886.5789999999979</v>
      </c>
      <c r="BD6" s="153">
        <v>239.11800000000008</v>
      </c>
      <c r="BE6" s="154">
        <v>0</v>
      </c>
      <c r="BF6" s="154">
        <v>239.11800000000008</v>
      </c>
      <c r="BG6" s="155">
        <v>3647.4609999999984</v>
      </c>
      <c r="BH6" s="156">
        <v>1249.7000000000003</v>
      </c>
      <c r="BI6" s="156">
        <v>0</v>
      </c>
      <c r="BJ6" s="156">
        <v>2397.7610000000009</v>
      </c>
      <c r="BK6" s="268">
        <v>585.06700000000023</v>
      </c>
      <c r="BL6" s="261">
        <f t="shared" si="20"/>
        <v>0.97216845292602039</v>
      </c>
      <c r="BM6" s="190">
        <f t="shared" si="21"/>
        <v>2.3287264453044399E-2</v>
      </c>
      <c r="BN6" s="191">
        <f t="shared" si="22"/>
        <v>1.4327263388916258E-3</v>
      </c>
      <c r="BO6" s="192">
        <f t="shared" si="23"/>
        <v>0</v>
      </c>
      <c r="BP6" s="192">
        <f t="shared" si="24"/>
        <v>1.4327263388916258E-3</v>
      </c>
      <c r="BQ6" s="193">
        <f t="shared" si="25"/>
        <v>2.1854538114152777E-2</v>
      </c>
      <c r="BR6" s="194">
        <f t="shared" si="26"/>
        <v>7.4878432644671852E-3</v>
      </c>
      <c r="BS6" s="194">
        <f t="shared" si="27"/>
        <v>0</v>
      </c>
      <c r="BT6" s="194">
        <f t="shared" si="28"/>
        <v>1.4366694849685608E-2</v>
      </c>
      <c r="BU6" s="253">
        <f t="shared" si="29"/>
        <v>3.5055533289685714E-3</v>
      </c>
    </row>
    <row r="7" spans="1:73">
      <c r="A7" s="378"/>
      <c r="B7" s="132" t="s">
        <v>15</v>
      </c>
      <c r="C7" s="157">
        <v>643939.94599999872</v>
      </c>
      <c r="D7" s="158">
        <v>626595.13799999887</v>
      </c>
      <c r="E7" s="159">
        <v>13699.566999999992</v>
      </c>
      <c r="F7" s="160">
        <v>8697.0520000000033</v>
      </c>
      <c r="G7" s="161">
        <v>8668.4030000000039</v>
      </c>
      <c r="H7" s="161">
        <v>28.649000000000001</v>
      </c>
      <c r="I7" s="162">
        <v>5002.5180000000037</v>
      </c>
      <c r="J7" s="163">
        <v>3052.2759999999998</v>
      </c>
      <c r="K7" s="163">
        <v>0</v>
      </c>
      <c r="L7" s="163">
        <v>1950.2450000000003</v>
      </c>
      <c r="M7" s="269">
        <v>2373.6790000000001</v>
      </c>
      <c r="N7" s="262">
        <f t="shared" si="0"/>
        <v>0.97306455655105473</v>
      </c>
      <c r="O7" s="195">
        <f t="shared" si="1"/>
        <v>2.1274603455024702E-2</v>
      </c>
      <c r="P7" s="196">
        <f t="shared" si="2"/>
        <v>1.3505998585774986E-2</v>
      </c>
      <c r="Q7" s="197">
        <f t="shared" si="3"/>
        <v>1.3461508412152491E-2</v>
      </c>
      <c r="R7" s="197">
        <f t="shared" si="4"/>
        <v>4.4490173622495005E-5</v>
      </c>
      <c r="S7" s="198">
        <f t="shared" si="5"/>
        <v>7.7686095280692742E-3</v>
      </c>
      <c r="T7" s="199">
        <f t="shared" si="6"/>
        <v>4.7400010186664301E-3</v>
      </c>
      <c r="U7" s="199">
        <f t="shared" si="7"/>
        <v>0</v>
      </c>
      <c r="V7" s="199">
        <f t="shared" si="8"/>
        <v>3.0286131682223738E-3</v>
      </c>
      <c r="W7" s="254">
        <f t="shared" si="9"/>
        <v>3.6861806985957739E-3</v>
      </c>
      <c r="Z7" s="378"/>
      <c r="AA7" s="132" t="s">
        <v>15</v>
      </c>
      <c r="AB7" s="157">
        <v>523870.05499999883</v>
      </c>
      <c r="AC7" s="158">
        <v>508164.690999999</v>
      </c>
      <c r="AD7" s="159">
        <v>12605.775999999993</v>
      </c>
      <c r="AE7" s="160">
        <v>8668.4030000000039</v>
      </c>
      <c r="AF7" s="161">
        <v>8668.4030000000039</v>
      </c>
      <c r="AG7" s="161">
        <v>0</v>
      </c>
      <c r="AH7" s="162">
        <v>3937.3760000000038</v>
      </c>
      <c r="AI7" s="163">
        <v>2405.279</v>
      </c>
      <c r="AJ7" s="163">
        <v>0</v>
      </c>
      <c r="AK7" s="163">
        <v>1532.0990000000004</v>
      </c>
      <c r="AL7" s="269">
        <v>1924.1220000000003</v>
      </c>
      <c r="AM7" s="262">
        <f t="shared" si="10"/>
        <v>0.97002049678140156</v>
      </c>
      <c r="AN7" s="195">
        <f t="shared" si="11"/>
        <v>2.4062791678367685E-2</v>
      </c>
      <c r="AO7" s="196">
        <f t="shared" si="12"/>
        <v>1.6546857216337786E-2</v>
      </c>
      <c r="AP7" s="197">
        <f t="shared" si="13"/>
        <v>1.6546857216337786E-2</v>
      </c>
      <c r="AQ7" s="197">
        <f t="shared" si="14"/>
        <v>0</v>
      </c>
      <c r="AR7" s="198">
        <f t="shared" si="15"/>
        <v>7.5159401886408881E-3</v>
      </c>
      <c r="AS7" s="199">
        <f t="shared" si="16"/>
        <v>4.591365696594369E-3</v>
      </c>
      <c r="AT7" s="199">
        <f t="shared" si="17"/>
        <v>0</v>
      </c>
      <c r="AU7" s="199">
        <f t="shared" si="18"/>
        <v>2.9245783097871549E-3</v>
      </c>
      <c r="AV7" s="254">
        <f t="shared" si="19"/>
        <v>3.6728993795990201E-3</v>
      </c>
      <c r="AY7" s="378"/>
      <c r="AZ7" s="132" t="s">
        <v>15</v>
      </c>
      <c r="BA7" s="157">
        <v>120069.89099999993</v>
      </c>
      <c r="BB7" s="158">
        <v>118430.4469999999</v>
      </c>
      <c r="BC7" s="159">
        <v>1093.7910000000002</v>
      </c>
      <c r="BD7" s="160">
        <v>28.649000000000001</v>
      </c>
      <c r="BE7" s="161">
        <v>0</v>
      </c>
      <c r="BF7" s="161">
        <v>28.649000000000001</v>
      </c>
      <c r="BG7" s="162">
        <v>1065.1420000000001</v>
      </c>
      <c r="BH7" s="163">
        <v>646.99700000000007</v>
      </c>
      <c r="BI7" s="163">
        <v>0</v>
      </c>
      <c r="BJ7" s="163">
        <v>418.14600000000002</v>
      </c>
      <c r="BK7" s="269">
        <v>449.55700000000002</v>
      </c>
      <c r="BL7" s="262">
        <f t="shared" si="20"/>
        <v>0.98634591914470848</v>
      </c>
      <c r="BM7" s="195">
        <f t="shared" si="21"/>
        <v>9.1096193299617535E-3</v>
      </c>
      <c r="BN7" s="196">
        <f t="shared" si="22"/>
        <v>2.3860269848999878E-4</v>
      </c>
      <c r="BO7" s="197">
        <f t="shared" si="23"/>
        <v>0</v>
      </c>
      <c r="BP7" s="197">
        <f t="shared" si="24"/>
        <v>2.3860269848999878E-4</v>
      </c>
      <c r="BQ7" s="198">
        <f t="shared" si="25"/>
        <v>8.871016631471754E-3</v>
      </c>
      <c r="BR7" s="199">
        <f t="shared" si="26"/>
        <v>5.3885032676510083E-3</v>
      </c>
      <c r="BS7" s="199">
        <f t="shared" si="27"/>
        <v>0</v>
      </c>
      <c r="BT7" s="199">
        <f t="shared" si="28"/>
        <v>3.4825216923033623E-3</v>
      </c>
      <c r="BU7" s="254">
        <f t="shared" si="29"/>
        <v>3.7441276597810877E-3</v>
      </c>
    </row>
    <row r="8" spans="1:73">
      <c r="A8" s="378"/>
      <c r="B8" s="133" t="s">
        <v>16</v>
      </c>
      <c r="C8" s="164">
        <f t="shared" ref="C8:M8" si="30">IF(COUNT(C5:C7)=0,"",SUM(C5:C7))</f>
        <v>2493566.4959999989</v>
      </c>
      <c r="D8" s="165">
        <f t="shared" si="30"/>
        <v>2402752.4659999995</v>
      </c>
      <c r="E8" s="166">
        <f t="shared" si="30"/>
        <v>75475.363999999958</v>
      </c>
      <c r="F8" s="167">
        <f t="shared" si="30"/>
        <v>36873.179999999993</v>
      </c>
      <c r="G8" s="168">
        <f t="shared" si="30"/>
        <v>36577.114999999998</v>
      </c>
      <c r="H8" s="168">
        <f t="shared" si="30"/>
        <v>296.06500000000005</v>
      </c>
      <c r="I8" s="169">
        <f t="shared" si="30"/>
        <v>38602.192000000003</v>
      </c>
      <c r="J8" s="170">
        <f t="shared" si="30"/>
        <v>24528.536999999997</v>
      </c>
      <c r="K8" s="170">
        <f t="shared" si="30"/>
        <v>0</v>
      </c>
      <c r="L8" s="170">
        <f t="shared" si="30"/>
        <v>14073.651000000005</v>
      </c>
      <c r="M8" s="270">
        <f t="shared" si="30"/>
        <v>9995.5410000000011</v>
      </c>
      <c r="N8" s="263">
        <f t="shared" si="0"/>
        <v>0.96358066642871698</v>
      </c>
      <c r="O8" s="200">
        <f t="shared" si="1"/>
        <v>3.0268037415914974E-2</v>
      </c>
      <c r="P8" s="201">
        <f t="shared" si="2"/>
        <v>1.4787325727687355E-2</v>
      </c>
      <c r="Q8" s="202">
        <f t="shared" si="3"/>
        <v>1.4668594183742199E-2</v>
      </c>
      <c r="R8" s="202">
        <f t="shared" si="4"/>
        <v>1.1873154394515901E-4</v>
      </c>
      <c r="S8" s="203">
        <f t="shared" si="5"/>
        <v>1.5480714896483764E-2</v>
      </c>
      <c r="T8" s="204">
        <f t="shared" si="6"/>
        <v>9.8367286532550554E-3</v>
      </c>
      <c r="U8" s="204">
        <f t="shared" si="7"/>
        <v>0</v>
      </c>
      <c r="V8" s="204">
        <f t="shared" si="8"/>
        <v>5.6439846391006417E-3</v>
      </c>
      <c r="W8" s="255">
        <f t="shared" si="9"/>
        <v>4.0085319625661206E-3</v>
      </c>
      <c r="Z8" s="378"/>
      <c r="AA8" s="133" t="s">
        <v>16</v>
      </c>
      <c r="AB8" s="164">
        <f t="shared" ref="AB8:AL8" si="31">IF(COUNT(AB5:AB7)=0,"",SUM(AB5:AB7))</f>
        <v>2006787.2189999986</v>
      </c>
      <c r="AC8" s="165">
        <f t="shared" si="31"/>
        <v>1929965.4369999997</v>
      </c>
      <c r="AD8" s="166">
        <f t="shared" si="31"/>
        <v>63605.975999999959</v>
      </c>
      <c r="AE8" s="167">
        <f t="shared" si="31"/>
        <v>36583.922999999995</v>
      </c>
      <c r="AF8" s="168">
        <f t="shared" si="31"/>
        <v>36577.114999999998</v>
      </c>
      <c r="AG8" s="168">
        <f t="shared" si="31"/>
        <v>6.8079999999999998</v>
      </c>
      <c r="AH8" s="169">
        <f t="shared" si="31"/>
        <v>27022.062000000005</v>
      </c>
      <c r="AI8" s="170">
        <f t="shared" si="31"/>
        <v>17980.582999999999</v>
      </c>
      <c r="AJ8" s="170">
        <f t="shared" si="31"/>
        <v>0</v>
      </c>
      <c r="AK8" s="170">
        <f t="shared" si="31"/>
        <v>9041.4690000000028</v>
      </c>
      <c r="AL8" s="270">
        <f t="shared" si="31"/>
        <v>8501.7060000000019</v>
      </c>
      <c r="AM8" s="263">
        <f t="shared" si="10"/>
        <v>0.96171901969842122</v>
      </c>
      <c r="AN8" s="200">
        <f t="shared" si="11"/>
        <v>3.1695426100877513E-2</v>
      </c>
      <c r="AO8" s="201">
        <f t="shared" si="12"/>
        <v>1.8230095674134358E-2</v>
      </c>
      <c r="AP8" s="202">
        <f t="shared" si="13"/>
        <v>1.822670318691123E-2</v>
      </c>
      <c r="AQ8" s="202">
        <f t="shared" si="14"/>
        <v>3.3924872231309564E-6</v>
      </c>
      <c r="AR8" s="203">
        <f t="shared" si="15"/>
        <v>1.3465334911523583E-2</v>
      </c>
      <c r="AS8" s="204">
        <f t="shared" si="16"/>
        <v>8.95988514864067E-3</v>
      </c>
      <c r="AT8" s="204">
        <f t="shared" si="17"/>
        <v>0</v>
      </c>
      <c r="AU8" s="204">
        <f t="shared" si="18"/>
        <v>4.5054447797935717E-3</v>
      </c>
      <c r="AV8" s="255">
        <f t="shared" si="19"/>
        <v>4.2364760546145415E-3</v>
      </c>
      <c r="AY8" s="378"/>
      <c r="AZ8" s="133" t="s">
        <v>16</v>
      </c>
      <c r="BA8" s="164">
        <f t="shared" ref="BA8:BK8" si="32">IF(COUNT(BA5:BA7)=0,"",SUM(BA5:BA7))</f>
        <v>486779.277</v>
      </c>
      <c r="BB8" s="165">
        <f t="shared" si="32"/>
        <v>472787.02899999986</v>
      </c>
      <c r="BC8" s="166">
        <f t="shared" si="32"/>
        <v>11869.387999999999</v>
      </c>
      <c r="BD8" s="167">
        <f t="shared" si="32"/>
        <v>289.25700000000006</v>
      </c>
      <c r="BE8" s="168">
        <f t="shared" si="32"/>
        <v>0</v>
      </c>
      <c r="BF8" s="168">
        <f t="shared" si="32"/>
        <v>289.25700000000006</v>
      </c>
      <c r="BG8" s="169">
        <f t="shared" si="32"/>
        <v>11580.129999999997</v>
      </c>
      <c r="BH8" s="170">
        <f t="shared" si="32"/>
        <v>6547.9540000000006</v>
      </c>
      <c r="BI8" s="170">
        <f t="shared" si="32"/>
        <v>0</v>
      </c>
      <c r="BJ8" s="170">
        <f t="shared" si="32"/>
        <v>5032.1820000000016</v>
      </c>
      <c r="BK8" s="270">
        <f t="shared" si="32"/>
        <v>1493.8350000000005</v>
      </c>
      <c r="BL8" s="263">
        <f t="shared" si="20"/>
        <v>0.97125545671082436</v>
      </c>
      <c r="BM8" s="200">
        <f t="shared" si="21"/>
        <v>2.4383511297256803E-2</v>
      </c>
      <c r="BN8" s="201">
        <f t="shared" si="22"/>
        <v>5.9422619997851725E-4</v>
      </c>
      <c r="BO8" s="202">
        <f t="shared" si="23"/>
        <v>0</v>
      </c>
      <c r="BP8" s="202">
        <f t="shared" si="24"/>
        <v>5.9422619997851725E-4</v>
      </c>
      <c r="BQ8" s="203">
        <f t="shared" si="25"/>
        <v>2.3789283042959113E-2</v>
      </c>
      <c r="BR8" s="204">
        <f t="shared" si="26"/>
        <v>1.3451587422444856E-2</v>
      </c>
      <c r="BS8" s="204">
        <f t="shared" si="27"/>
        <v>0</v>
      </c>
      <c r="BT8" s="204">
        <f t="shared" si="28"/>
        <v>1.0337707946429284E-2</v>
      </c>
      <c r="BU8" s="255">
        <f t="shared" si="29"/>
        <v>3.0688138763967977E-3</v>
      </c>
    </row>
    <row r="9" spans="1:73">
      <c r="A9" s="378"/>
      <c r="B9" s="130" t="s">
        <v>17</v>
      </c>
      <c r="C9" s="171">
        <v>592487.25300000072</v>
      </c>
      <c r="D9" s="172">
        <v>582301.58100000012</v>
      </c>
      <c r="E9" s="173">
        <v>7448.0970000000088</v>
      </c>
      <c r="F9" s="174">
        <v>6577.2490000000034</v>
      </c>
      <c r="G9" s="175">
        <v>6577.1670000000031</v>
      </c>
      <c r="H9" s="175">
        <v>8.2000000000000003E-2</v>
      </c>
      <c r="I9" s="176">
        <v>870.84899999999993</v>
      </c>
      <c r="J9" s="177">
        <v>870.84899999999993</v>
      </c>
      <c r="K9" s="177">
        <v>0</v>
      </c>
      <c r="L9" s="177">
        <v>0</v>
      </c>
      <c r="M9" s="271">
        <v>1356.568</v>
      </c>
      <c r="N9" s="264">
        <f t="shared" si="0"/>
        <v>0.98280862255107349</v>
      </c>
      <c r="O9" s="205">
        <f t="shared" si="1"/>
        <v>1.2570898297452485E-2</v>
      </c>
      <c r="P9" s="206">
        <f t="shared" si="2"/>
        <v>1.1101081021906805E-2</v>
      </c>
      <c r="Q9" s="207">
        <f t="shared" si="3"/>
        <v>1.1100942622304813E-2</v>
      </c>
      <c r="R9" s="207">
        <f t="shared" si="4"/>
        <v>1.3839960199109954E-7</v>
      </c>
      <c r="S9" s="208">
        <f t="shared" si="5"/>
        <v>1.4698189633456957E-3</v>
      </c>
      <c r="T9" s="209">
        <f t="shared" si="6"/>
        <v>1.4698189633456957E-3</v>
      </c>
      <c r="U9" s="209">
        <f t="shared" si="7"/>
        <v>0</v>
      </c>
      <c r="V9" s="209">
        <f t="shared" si="8"/>
        <v>0</v>
      </c>
      <c r="W9" s="256">
        <f t="shared" si="9"/>
        <v>2.2896155033397796E-3</v>
      </c>
      <c r="Z9" s="378"/>
      <c r="AA9" s="130" t="s">
        <v>17</v>
      </c>
      <c r="AB9" s="171">
        <v>476820.58600000065</v>
      </c>
      <c r="AC9" s="172">
        <v>467612.65200000006</v>
      </c>
      <c r="AD9" s="173">
        <v>6567.852000000009</v>
      </c>
      <c r="AE9" s="174">
        <v>5897.4160000000038</v>
      </c>
      <c r="AF9" s="175">
        <v>5897.3340000000035</v>
      </c>
      <c r="AG9" s="175">
        <v>8.2000000000000003E-2</v>
      </c>
      <c r="AH9" s="176">
        <v>670.4369999999999</v>
      </c>
      <c r="AI9" s="177">
        <v>670.4369999999999</v>
      </c>
      <c r="AJ9" s="177">
        <v>0</v>
      </c>
      <c r="AK9" s="177">
        <v>0</v>
      </c>
      <c r="AL9" s="271">
        <v>1310.338</v>
      </c>
      <c r="AM9" s="264">
        <f t="shared" si="10"/>
        <v>0.98068889164948814</v>
      </c>
      <c r="AN9" s="205">
        <f t="shared" si="11"/>
        <v>1.3774262674137144E-2</v>
      </c>
      <c r="AO9" s="206">
        <f t="shared" si="12"/>
        <v>1.2368207609224312E-2</v>
      </c>
      <c r="AP9" s="207">
        <f t="shared" si="13"/>
        <v>1.2368035636783507E-2</v>
      </c>
      <c r="AQ9" s="207">
        <f t="shared" si="14"/>
        <v>1.7197244080397128E-7</v>
      </c>
      <c r="AR9" s="208">
        <f t="shared" si="15"/>
        <v>1.406057162137708E-3</v>
      </c>
      <c r="AS9" s="209">
        <f t="shared" si="16"/>
        <v>1.406057162137708E-3</v>
      </c>
      <c r="AT9" s="209">
        <f t="shared" si="17"/>
        <v>0</v>
      </c>
      <c r="AU9" s="209">
        <f t="shared" si="18"/>
        <v>0</v>
      </c>
      <c r="AV9" s="256">
        <f t="shared" si="19"/>
        <v>2.7480734650999279E-3</v>
      </c>
      <c r="AY9" s="378"/>
      <c r="AZ9" s="130" t="s">
        <v>17</v>
      </c>
      <c r="BA9" s="171">
        <v>115666.66700000006</v>
      </c>
      <c r="BB9" s="172">
        <v>114688.92900000008</v>
      </c>
      <c r="BC9" s="173">
        <v>880.24499999999989</v>
      </c>
      <c r="BD9" s="174">
        <v>679.83299999999997</v>
      </c>
      <c r="BE9" s="175">
        <v>679.83299999999997</v>
      </c>
      <c r="BF9" s="175">
        <v>0</v>
      </c>
      <c r="BG9" s="176">
        <v>200.41200000000001</v>
      </c>
      <c r="BH9" s="177">
        <v>200.41200000000001</v>
      </c>
      <c r="BI9" s="177">
        <v>0</v>
      </c>
      <c r="BJ9" s="177">
        <v>0</v>
      </c>
      <c r="BK9" s="271">
        <v>46.230000000000004</v>
      </c>
      <c r="BL9" s="264">
        <f t="shared" si="20"/>
        <v>0.99154693374193981</v>
      </c>
      <c r="BM9" s="205">
        <f t="shared" si="21"/>
        <v>7.6101872979533461E-3</v>
      </c>
      <c r="BN9" s="206">
        <f t="shared" si="22"/>
        <v>5.8775187150503748E-3</v>
      </c>
      <c r="BO9" s="207">
        <f t="shared" si="23"/>
        <v>5.8775187150503748E-3</v>
      </c>
      <c r="BP9" s="207">
        <f t="shared" si="24"/>
        <v>0</v>
      </c>
      <c r="BQ9" s="208">
        <f t="shared" si="25"/>
        <v>1.7326685829029715E-3</v>
      </c>
      <c r="BR9" s="209">
        <f t="shared" si="26"/>
        <v>1.7326685829029715E-3</v>
      </c>
      <c r="BS9" s="209">
        <f t="shared" si="27"/>
        <v>0</v>
      </c>
      <c r="BT9" s="209">
        <f t="shared" si="28"/>
        <v>0</v>
      </c>
      <c r="BU9" s="256">
        <f t="shared" si="29"/>
        <v>3.9968299596633127E-4</v>
      </c>
    </row>
    <row r="10" spans="1:73">
      <c r="A10" s="378"/>
      <c r="B10" s="131" t="s">
        <v>18</v>
      </c>
      <c r="C10" s="150">
        <v>458284.13100000028</v>
      </c>
      <c r="D10" s="151">
        <v>451508.15800000005</v>
      </c>
      <c r="E10" s="152">
        <v>5568.699999999998</v>
      </c>
      <c r="F10" s="153">
        <v>1098.7709999999995</v>
      </c>
      <c r="G10" s="154">
        <v>1097.7629999999995</v>
      </c>
      <c r="H10" s="154">
        <v>1.008</v>
      </c>
      <c r="I10" s="155">
        <v>4469.9289999999983</v>
      </c>
      <c r="J10" s="156">
        <v>1034.8400000000001</v>
      </c>
      <c r="K10" s="156">
        <v>0</v>
      </c>
      <c r="L10" s="156">
        <v>3435.0879999999997</v>
      </c>
      <c r="M10" s="268">
        <v>257.22799999999995</v>
      </c>
      <c r="N10" s="261">
        <f t="shared" si="0"/>
        <v>0.98521447167455989</v>
      </c>
      <c r="O10" s="190">
        <f t="shared" si="1"/>
        <v>1.2151195346539273E-2</v>
      </c>
      <c r="P10" s="191">
        <f t="shared" si="2"/>
        <v>2.3975759265380254E-3</v>
      </c>
      <c r="Q10" s="192">
        <f t="shared" si="3"/>
        <v>2.3953764176922782E-3</v>
      </c>
      <c r="R10" s="192">
        <f t="shared" si="4"/>
        <v>2.1995088457470488E-6</v>
      </c>
      <c r="S10" s="193">
        <f t="shared" si="5"/>
        <v>9.7536194200012472E-3</v>
      </c>
      <c r="T10" s="194">
        <f t="shared" si="6"/>
        <v>2.2580751328699169E-3</v>
      </c>
      <c r="U10" s="194">
        <f t="shared" si="7"/>
        <v>0</v>
      </c>
      <c r="V10" s="194">
        <f t="shared" si="8"/>
        <v>7.4955421050789074E-3</v>
      </c>
      <c r="W10" s="253">
        <f t="shared" si="9"/>
        <v>5.6128498152164857E-4</v>
      </c>
      <c r="Z10" s="378"/>
      <c r="AA10" s="131" t="s">
        <v>18</v>
      </c>
      <c r="AB10" s="150">
        <v>359271.31300000031</v>
      </c>
      <c r="AC10" s="151">
        <v>353835.60100000008</v>
      </c>
      <c r="AD10" s="152">
        <v>4443.757999999998</v>
      </c>
      <c r="AE10" s="153">
        <v>1098.7669999999996</v>
      </c>
      <c r="AF10" s="154">
        <v>1097.7589999999996</v>
      </c>
      <c r="AG10" s="154">
        <v>1.008</v>
      </c>
      <c r="AH10" s="155">
        <v>3344.9909999999986</v>
      </c>
      <c r="AI10" s="156">
        <v>557.92899999999997</v>
      </c>
      <c r="AJ10" s="156">
        <v>0</v>
      </c>
      <c r="AK10" s="156">
        <v>2787.058</v>
      </c>
      <c r="AL10" s="268">
        <v>246.90599999999998</v>
      </c>
      <c r="AM10" s="261">
        <f t="shared" si="10"/>
        <v>0.98487017525944176</v>
      </c>
      <c r="AN10" s="190">
        <f t="shared" si="11"/>
        <v>1.2368808305048263E-2</v>
      </c>
      <c r="AO10" s="191">
        <f t="shared" si="12"/>
        <v>3.0583209965333322E-3</v>
      </c>
      <c r="AP10" s="192">
        <f t="shared" si="13"/>
        <v>3.0555153174726159E-3</v>
      </c>
      <c r="AQ10" s="192">
        <f t="shared" si="14"/>
        <v>2.8056790607158749E-6</v>
      </c>
      <c r="AR10" s="193">
        <f t="shared" si="15"/>
        <v>9.3104873085149316E-3</v>
      </c>
      <c r="AS10" s="194">
        <f t="shared" si="16"/>
        <v>1.5529461435180034E-3</v>
      </c>
      <c r="AT10" s="194">
        <f t="shared" si="17"/>
        <v>0</v>
      </c>
      <c r="AU10" s="194">
        <f t="shared" si="18"/>
        <v>7.7575300313498657E-3</v>
      </c>
      <c r="AV10" s="253">
        <f t="shared" si="19"/>
        <v>6.8724106563999377E-4</v>
      </c>
      <c r="AY10" s="378"/>
      <c r="AZ10" s="131" t="s">
        <v>18</v>
      </c>
      <c r="BA10" s="150">
        <v>99012.817999999956</v>
      </c>
      <c r="BB10" s="151">
        <v>97672.556999999942</v>
      </c>
      <c r="BC10" s="152">
        <v>1124.9420000000002</v>
      </c>
      <c r="BD10" s="153">
        <v>4.0000000000000001E-3</v>
      </c>
      <c r="BE10" s="154">
        <v>4.0000000000000001E-3</v>
      </c>
      <c r="BF10" s="154">
        <v>0</v>
      </c>
      <c r="BG10" s="155">
        <v>1124.9380000000001</v>
      </c>
      <c r="BH10" s="156">
        <v>476.91100000000006</v>
      </c>
      <c r="BI10" s="156">
        <v>0</v>
      </c>
      <c r="BJ10" s="156">
        <v>648.03</v>
      </c>
      <c r="BK10" s="268">
        <v>10.322000000000001</v>
      </c>
      <c r="BL10" s="261">
        <f t="shared" si="20"/>
        <v>0.98646376270191594</v>
      </c>
      <c r="BM10" s="190">
        <f t="shared" si="21"/>
        <v>1.1361579467418054E-2</v>
      </c>
      <c r="BN10" s="191">
        <f t="shared" si="22"/>
        <v>4.0398809778346091E-8</v>
      </c>
      <c r="BO10" s="192">
        <f t="shared" si="23"/>
        <v>4.0398809778346091E-8</v>
      </c>
      <c r="BP10" s="192">
        <f t="shared" si="24"/>
        <v>0</v>
      </c>
      <c r="BQ10" s="193">
        <f t="shared" si="25"/>
        <v>1.1361539068608274E-2</v>
      </c>
      <c r="BR10" s="194">
        <f t="shared" si="26"/>
        <v>4.8166591925502033E-3</v>
      </c>
      <c r="BS10" s="194">
        <f t="shared" si="27"/>
        <v>0</v>
      </c>
      <c r="BT10" s="194">
        <f t="shared" si="28"/>
        <v>6.544910175165404E-3</v>
      </c>
      <c r="BU10" s="253">
        <f t="shared" si="29"/>
        <v>1.0424912863302209E-4</v>
      </c>
    </row>
    <row r="11" spans="1:73">
      <c r="A11" s="378"/>
      <c r="B11" s="132" t="s">
        <v>19</v>
      </c>
      <c r="C11" s="157">
        <v>381699.95500000054</v>
      </c>
      <c r="D11" s="158">
        <v>378529.12800000038</v>
      </c>
      <c r="E11" s="159">
        <v>2579.5670000000005</v>
      </c>
      <c r="F11" s="160">
        <v>1772.9120000000007</v>
      </c>
      <c r="G11" s="161">
        <v>1769.0160000000008</v>
      </c>
      <c r="H11" s="161">
        <v>3.8959999999999999</v>
      </c>
      <c r="I11" s="162">
        <v>806.65700000000015</v>
      </c>
      <c r="J11" s="163">
        <v>806.65700000000015</v>
      </c>
      <c r="K11" s="163">
        <v>0</v>
      </c>
      <c r="L11" s="163">
        <v>0</v>
      </c>
      <c r="M11" s="269">
        <v>173.22199999999998</v>
      </c>
      <c r="N11" s="262">
        <f t="shared" si="0"/>
        <v>0.9916928808650235</v>
      </c>
      <c r="O11" s="195">
        <f t="shared" si="1"/>
        <v>6.7581013993045841E-3</v>
      </c>
      <c r="P11" s="196">
        <f t="shared" si="2"/>
        <v>4.6447791695443039E-3</v>
      </c>
      <c r="Q11" s="197">
        <f t="shared" si="3"/>
        <v>4.6345721995172838E-3</v>
      </c>
      <c r="R11" s="197">
        <f t="shared" si="4"/>
        <v>1.0206970027020292E-5</v>
      </c>
      <c r="S11" s="198">
        <f t="shared" si="5"/>
        <v>2.1133274694779543E-3</v>
      </c>
      <c r="T11" s="199">
        <f t="shared" si="6"/>
        <v>2.1133274694779543E-3</v>
      </c>
      <c r="U11" s="199">
        <f t="shared" si="7"/>
        <v>0</v>
      </c>
      <c r="V11" s="199">
        <f t="shared" si="8"/>
        <v>0</v>
      </c>
      <c r="W11" s="254">
        <f t="shared" si="9"/>
        <v>4.5381718737692736E-4</v>
      </c>
      <c r="Z11" s="378"/>
      <c r="AA11" s="132" t="s">
        <v>19</v>
      </c>
      <c r="AB11" s="157">
        <v>318767.80100000044</v>
      </c>
      <c r="AC11" s="158">
        <v>315909.89800000028</v>
      </c>
      <c r="AD11" s="159">
        <v>2378.4370000000004</v>
      </c>
      <c r="AE11" s="160">
        <v>1772.9120000000007</v>
      </c>
      <c r="AF11" s="161">
        <v>1769.0160000000008</v>
      </c>
      <c r="AG11" s="161">
        <v>3.8959999999999999</v>
      </c>
      <c r="AH11" s="162">
        <v>605.52700000000016</v>
      </c>
      <c r="AI11" s="163">
        <v>605.52700000000016</v>
      </c>
      <c r="AJ11" s="163">
        <v>0</v>
      </c>
      <c r="AK11" s="163">
        <v>0</v>
      </c>
      <c r="AL11" s="269">
        <v>119.553</v>
      </c>
      <c r="AM11" s="262">
        <f t="shared" si="10"/>
        <v>0.9910345304919923</v>
      </c>
      <c r="AN11" s="195">
        <f t="shared" si="11"/>
        <v>7.4613464488528973E-3</v>
      </c>
      <c r="AO11" s="196">
        <f t="shared" si="12"/>
        <v>5.5617662588198433E-3</v>
      </c>
      <c r="AP11" s="197">
        <f t="shared" si="13"/>
        <v>5.549544196278464E-3</v>
      </c>
      <c r="AQ11" s="197">
        <f t="shared" si="14"/>
        <v>1.2222062541379437E-5</v>
      </c>
      <c r="AR11" s="198">
        <f t="shared" si="15"/>
        <v>1.8995864641924713E-3</v>
      </c>
      <c r="AS11" s="199">
        <f t="shared" si="16"/>
        <v>1.8995864641924713E-3</v>
      </c>
      <c r="AT11" s="199">
        <f t="shared" si="17"/>
        <v>0</v>
      </c>
      <c r="AU11" s="199">
        <f t="shared" si="18"/>
        <v>0</v>
      </c>
      <c r="AV11" s="254">
        <f t="shared" si="19"/>
        <v>3.7504729030018888E-4</v>
      </c>
      <c r="AY11" s="378"/>
      <c r="AZ11" s="132" t="s">
        <v>19</v>
      </c>
      <c r="BA11" s="157">
        <v>62932.154000000075</v>
      </c>
      <c r="BB11" s="158">
        <v>62619.230000000069</v>
      </c>
      <c r="BC11" s="159">
        <v>201.13</v>
      </c>
      <c r="BD11" s="160">
        <v>0</v>
      </c>
      <c r="BE11" s="161">
        <v>0</v>
      </c>
      <c r="BF11" s="161">
        <v>0</v>
      </c>
      <c r="BG11" s="162">
        <v>201.13</v>
      </c>
      <c r="BH11" s="163">
        <v>201.13</v>
      </c>
      <c r="BI11" s="163">
        <v>0</v>
      </c>
      <c r="BJ11" s="163">
        <v>0</v>
      </c>
      <c r="BK11" s="269">
        <v>53.66899999999999</v>
      </c>
      <c r="BL11" s="262">
        <f t="shared" si="20"/>
        <v>0.99502759749809289</v>
      </c>
      <c r="BM11" s="195">
        <f t="shared" si="21"/>
        <v>3.1959815009668944E-3</v>
      </c>
      <c r="BN11" s="196">
        <f t="shared" si="22"/>
        <v>0</v>
      </c>
      <c r="BO11" s="197">
        <f t="shared" si="23"/>
        <v>0</v>
      </c>
      <c r="BP11" s="197">
        <f t="shared" si="24"/>
        <v>0</v>
      </c>
      <c r="BQ11" s="198">
        <f t="shared" si="25"/>
        <v>3.1959815009668944E-3</v>
      </c>
      <c r="BR11" s="199">
        <f t="shared" si="26"/>
        <v>3.1959815009668944E-3</v>
      </c>
      <c r="BS11" s="199">
        <f t="shared" si="27"/>
        <v>0</v>
      </c>
      <c r="BT11" s="199">
        <f t="shared" si="28"/>
        <v>0</v>
      </c>
      <c r="BU11" s="254">
        <f t="shared" si="29"/>
        <v>8.5280729466212014E-4</v>
      </c>
    </row>
    <row r="12" spans="1:73">
      <c r="A12" s="378"/>
      <c r="B12" s="133" t="s">
        <v>20</v>
      </c>
      <c r="C12" s="164">
        <f t="shared" ref="C12:M12" si="33">IF(COUNT(C9:C11)=0,"",SUM(C9:C11))</f>
        <v>1432471.3390000015</v>
      </c>
      <c r="D12" s="165">
        <f t="shared" si="33"/>
        <v>1412338.8670000006</v>
      </c>
      <c r="E12" s="166">
        <f t="shared" si="33"/>
        <v>15596.364000000007</v>
      </c>
      <c r="F12" s="167">
        <f t="shared" si="33"/>
        <v>9448.9320000000043</v>
      </c>
      <c r="G12" s="168">
        <f t="shared" si="33"/>
        <v>9443.9460000000036</v>
      </c>
      <c r="H12" s="168">
        <f t="shared" si="33"/>
        <v>4.9859999999999998</v>
      </c>
      <c r="I12" s="169">
        <f t="shared" si="33"/>
        <v>6147.4349999999986</v>
      </c>
      <c r="J12" s="170">
        <f t="shared" si="33"/>
        <v>2712.3460000000005</v>
      </c>
      <c r="K12" s="170">
        <f t="shared" si="33"/>
        <v>0</v>
      </c>
      <c r="L12" s="170">
        <f t="shared" si="33"/>
        <v>3435.0879999999997</v>
      </c>
      <c r="M12" s="270">
        <f t="shared" si="33"/>
        <v>1787.0179999999998</v>
      </c>
      <c r="N12" s="263">
        <f t="shared" si="0"/>
        <v>0.9859456371294274</v>
      </c>
      <c r="O12" s="200">
        <f t="shared" si="1"/>
        <v>1.0887731974370755E-2</v>
      </c>
      <c r="P12" s="201">
        <f t="shared" si="2"/>
        <v>6.5962450645583176E-3</v>
      </c>
      <c r="Q12" s="202">
        <f t="shared" si="3"/>
        <v>6.5927643666453791E-3</v>
      </c>
      <c r="R12" s="202">
        <f t="shared" si="4"/>
        <v>3.480697912937436E-6</v>
      </c>
      <c r="S12" s="203">
        <f t="shared" si="5"/>
        <v>4.2914890040951755E-3</v>
      </c>
      <c r="T12" s="204">
        <f t="shared" si="6"/>
        <v>1.8934731370565995E-3</v>
      </c>
      <c r="U12" s="204">
        <f t="shared" si="7"/>
        <v>0</v>
      </c>
      <c r="V12" s="204">
        <f t="shared" si="8"/>
        <v>2.3980151689443302E-3</v>
      </c>
      <c r="W12" s="255">
        <f t="shared" si="9"/>
        <v>1.2475069841519516E-3</v>
      </c>
      <c r="Z12" s="378"/>
      <c r="AA12" s="133" t="s">
        <v>20</v>
      </c>
      <c r="AB12" s="164">
        <f t="shared" ref="AB12:AL12" si="34">IF(COUNT(AB9:AB11)=0,"",SUM(AB9:AB11))</f>
        <v>1154859.7000000014</v>
      </c>
      <c r="AC12" s="165">
        <f t="shared" si="34"/>
        <v>1137358.1510000005</v>
      </c>
      <c r="AD12" s="166">
        <f t="shared" si="34"/>
        <v>13390.047000000008</v>
      </c>
      <c r="AE12" s="167">
        <f t="shared" si="34"/>
        <v>8769.0950000000048</v>
      </c>
      <c r="AF12" s="168">
        <f t="shared" si="34"/>
        <v>8764.109000000004</v>
      </c>
      <c r="AG12" s="168">
        <f t="shared" si="34"/>
        <v>4.9859999999999998</v>
      </c>
      <c r="AH12" s="169">
        <f t="shared" si="34"/>
        <v>4620.954999999999</v>
      </c>
      <c r="AI12" s="170">
        <f t="shared" si="34"/>
        <v>1833.893</v>
      </c>
      <c r="AJ12" s="170">
        <f t="shared" si="34"/>
        <v>0</v>
      </c>
      <c r="AK12" s="170">
        <f t="shared" si="34"/>
        <v>2787.058</v>
      </c>
      <c r="AL12" s="270">
        <f t="shared" si="34"/>
        <v>1676.797</v>
      </c>
      <c r="AM12" s="263">
        <f t="shared" si="10"/>
        <v>0.98484530285367067</v>
      </c>
      <c r="AN12" s="200">
        <f t="shared" si="11"/>
        <v>1.1594522693968793E-2</v>
      </c>
      <c r="AO12" s="201">
        <f t="shared" si="12"/>
        <v>7.593212404935417E-3</v>
      </c>
      <c r="AP12" s="202">
        <f t="shared" si="13"/>
        <v>7.5888949973750008E-3</v>
      </c>
      <c r="AQ12" s="202">
        <f t="shared" si="14"/>
        <v>4.3174075604162081E-6</v>
      </c>
      <c r="AR12" s="203">
        <f t="shared" si="15"/>
        <v>4.0013128867515194E-3</v>
      </c>
      <c r="AS12" s="204">
        <f t="shared" si="16"/>
        <v>1.5879790419563501E-3</v>
      </c>
      <c r="AT12" s="204">
        <f t="shared" si="17"/>
        <v>0</v>
      </c>
      <c r="AU12" s="204">
        <f t="shared" si="18"/>
        <v>2.4133303811709741E-3</v>
      </c>
      <c r="AV12" s="255">
        <f t="shared" si="19"/>
        <v>1.4519486652794257E-3</v>
      </c>
      <c r="AY12" s="378"/>
      <c r="AZ12" s="133" t="s">
        <v>20</v>
      </c>
      <c r="BA12" s="164">
        <f t="shared" ref="BA12:BK12" si="35">IF(COUNT(BA9:BA11)=0,"",SUM(BA9:BA11))</f>
        <v>277611.63900000008</v>
      </c>
      <c r="BB12" s="165">
        <f t="shared" si="35"/>
        <v>274980.71600000013</v>
      </c>
      <c r="BC12" s="166">
        <f t="shared" si="35"/>
        <v>2206.317</v>
      </c>
      <c r="BD12" s="167">
        <f t="shared" si="35"/>
        <v>679.83699999999999</v>
      </c>
      <c r="BE12" s="168">
        <f t="shared" si="35"/>
        <v>679.83699999999999</v>
      </c>
      <c r="BF12" s="168">
        <f t="shared" si="35"/>
        <v>0</v>
      </c>
      <c r="BG12" s="169">
        <f t="shared" si="35"/>
        <v>1526.48</v>
      </c>
      <c r="BH12" s="170">
        <f t="shared" si="35"/>
        <v>878.45300000000009</v>
      </c>
      <c r="BI12" s="170">
        <f t="shared" si="35"/>
        <v>0</v>
      </c>
      <c r="BJ12" s="170">
        <f t="shared" si="35"/>
        <v>648.03</v>
      </c>
      <c r="BK12" s="270">
        <f t="shared" si="35"/>
        <v>110.221</v>
      </c>
      <c r="BL12" s="263">
        <f t="shared" si="20"/>
        <v>0.99052300901548318</v>
      </c>
      <c r="BM12" s="200">
        <f t="shared" si="21"/>
        <v>7.9474945933372745E-3</v>
      </c>
      <c r="BN12" s="201">
        <f t="shared" si="22"/>
        <v>2.4488778728762152E-3</v>
      </c>
      <c r="BO12" s="202">
        <f t="shared" si="23"/>
        <v>2.4488778728762152E-3</v>
      </c>
      <c r="BP12" s="202">
        <f t="shared" si="24"/>
        <v>0</v>
      </c>
      <c r="BQ12" s="203">
        <f t="shared" si="25"/>
        <v>5.4986167204610593E-3</v>
      </c>
      <c r="BR12" s="204">
        <f t="shared" si="26"/>
        <v>3.164323380548176E-3</v>
      </c>
      <c r="BS12" s="204">
        <f t="shared" si="27"/>
        <v>0</v>
      </c>
      <c r="BT12" s="204">
        <f t="shared" si="28"/>
        <v>2.3343041463762251E-3</v>
      </c>
      <c r="BU12" s="255">
        <f t="shared" si="29"/>
        <v>3.970330653175531E-4</v>
      </c>
    </row>
    <row r="13" spans="1:73">
      <c r="A13" s="378"/>
      <c r="B13" s="130" t="s">
        <v>21</v>
      </c>
      <c r="C13" s="171">
        <v>444519.98099999985</v>
      </c>
      <c r="D13" s="172">
        <v>429816.01499999984</v>
      </c>
      <c r="E13" s="173">
        <v>13659.123000000003</v>
      </c>
      <c r="F13" s="174">
        <v>11495.009999999998</v>
      </c>
      <c r="G13" s="175">
        <v>11494.965999999999</v>
      </c>
      <c r="H13" s="175">
        <v>4.3999999999999997E-2</v>
      </c>
      <c r="I13" s="176">
        <v>2164.1139999999996</v>
      </c>
      <c r="J13" s="177">
        <v>2164.1139999999996</v>
      </c>
      <c r="K13" s="177">
        <v>0</v>
      </c>
      <c r="L13" s="177">
        <v>0</v>
      </c>
      <c r="M13" s="271">
        <v>323.82199999999989</v>
      </c>
      <c r="N13" s="264">
        <f t="shared" si="0"/>
        <v>0.96692169839717501</v>
      </c>
      <c r="O13" s="205">
        <f t="shared" si="1"/>
        <v>3.0727804336876385E-2</v>
      </c>
      <c r="P13" s="206">
        <f t="shared" si="2"/>
        <v>2.5859377511311472E-2</v>
      </c>
      <c r="Q13" s="207">
        <f t="shared" si="3"/>
        <v>2.5859278528134379E-2</v>
      </c>
      <c r="R13" s="207">
        <f t="shared" si="4"/>
        <v>9.8983177091425309E-8</v>
      </c>
      <c r="S13" s="208">
        <f t="shared" si="5"/>
        <v>4.8684290751825629E-3</v>
      </c>
      <c r="T13" s="209">
        <f t="shared" si="6"/>
        <v>4.8684290751825629E-3</v>
      </c>
      <c r="U13" s="209">
        <f t="shared" si="7"/>
        <v>0</v>
      </c>
      <c r="V13" s="209">
        <f t="shared" si="8"/>
        <v>0</v>
      </c>
      <c r="W13" s="256">
        <f t="shared" si="9"/>
        <v>7.2847569027498899E-4</v>
      </c>
      <c r="Z13" s="378"/>
      <c r="AA13" s="130" t="s">
        <v>21</v>
      </c>
      <c r="AB13" s="171">
        <v>359269.99699999986</v>
      </c>
      <c r="AC13" s="172">
        <v>350296.52499999985</v>
      </c>
      <c r="AD13" s="173">
        <v>8348.3890000000029</v>
      </c>
      <c r="AE13" s="174">
        <v>7289.8729999999996</v>
      </c>
      <c r="AF13" s="175">
        <v>7289.8289999999997</v>
      </c>
      <c r="AG13" s="175">
        <v>4.3999999999999997E-2</v>
      </c>
      <c r="AH13" s="176">
        <v>1058.5169999999998</v>
      </c>
      <c r="AI13" s="177">
        <v>1058.5169999999998</v>
      </c>
      <c r="AJ13" s="177">
        <v>0</v>
      </c>
      <c r="AK13" s="177">
        <v>0</v>
      </c>
      <c r="AL13" s="271">
        <v>125.88399999999999</v>
      </c>
      <c r="AM13" s="264">
        <f t="shared" si="10"/>
        <v>0.97502304095824621</v>
      </c>
      <c r="AN13" s="205">
        <f t="shared" si="11"/>
        <v>2.3237089291372155E-2</v>
      </c>
      <c r="AO13" s="206">
        <f t="shared" si="12"/>
        <v>2.0290792609659533E-2</v>
      </c>
      <c r="AP13" s="207">
        <f t="shared" si="13"/>
        <v>2.0290670139093199E-2</v>
      </c>
      <c r="AQ13" s="207">
        <f t="shared" si="14"/>
        <v>1.2247056633565761E-7</v>
      </c>
      <c r="AR13" s="208">
        <f t="shared" si="15"/>
        <v>2.9462994651345748E-3</v>
      </c>
      <c r="AS13" s="209">
        <f t="shared" si="16"/>
        <v>2.9462994651345748E-3</v>
      </c>
      <c r="AT13" s="209">
        <f t="shared" si="17"/>
        <v>0</v>
      </c>
      <c r="AU13" s="209">
        <f t="shared" si="18"/>
        <v>0</v>
      </c>
      <c r="AV13" s="256">
        <f t="shared" si="19"/>
        <v>3.5038829028631645E-4</v>
      </c>
      <c r="AY13" s="378"/>
      <c r="AZ13" s="130" t="s">
        <v>21</v>
      </c>
      <c r="BA13" s="171">
        <v>85249.983999999997</v>
      </c>
      <c r="BB13" s="172">
        <v>79519.490000000005</v>
      </c>
      <c r="BC13" s="173">
        <v>5310.7339999999995</v>
      </c>
      <c r="BD13" s="174">
        <v>4205.1369999999988</v>
      </c>
      <c r="BE13" s="175">
        <v>4205.1369999999988</v>
      </c>
      <c r="BF13" s="175">
        <v>0</v>
      </c>
      <c r="BG13" s="176">
        <v>1105.597</v>
      </c>
      <c r="BH13" s="177">
        <v>1105.597</v>
      </c>
      <c r="BI13" s="177">
        <v>0</v>
      </c>
      <c r="BJ13" s="177">
        <v>0</v>
      </c>
      <c r="BK13" s="271">
        <v>197.93799999999993</v>
      </c>
      <c r="BL13" s="264">
        <f t="shared" si="20"/>
        <v>0.93278011641620961</v>
      </c>
      <c r="BM13" s="205">
        <f t="shared" si="21"/>
        <v>6.2296011691920082E-2</v>
      </c>
      <c r="BN13" s="206">
        <f t="shared" si="22"/>
        <v>4.9327129492481768E-2</v>
      </c>
      <c r="BO13" s="207">
        <f t="shared" si="23"/>
        <v>4.9327129492481768E-2</v>
      </c>
      <c r="BP13" s="207">
        <f t="shared" si="24"/>
        <v>0</v>
      </c>
      <c r="BQ13" s="208">
        <f t="shared" si="25"/>
        <v>1.2968882199438302E-2</v>
      </c>
      <c r="BR13" s="209">
        <f t="shared" si="26"/>
        <v>1.2968882199438302E-2</v>
      </c>
      <c r="BS13" s="209">
        <f t="shared" si="27"/>
        <v>0</v>
      </c>
      <c r="BT13" s="209">
        <f t="shared" si="28"/>
        <v>0</v>
      </c>
      <c r="BU13" s="256">
        <f t="shared" si="29"/>
        <v>2.3218538082071657E-3</v>
      </c>
    </row>
    <row r="14" spans="1:73">
      <c r="A14" s="378"/>
      <c r="B14" s="131" t="s">
        <v>22</v>
      </c>
      <c r="C14" s="150">
        <v>655400.51100000006</v>
      </c>
      <c r="D14" s="151">
        <v>619517.00500000035</v>
      </c>
      <c r="E14" s="152">
        <v>33035.051999999996</v>
      </c>
      <c r="F14" s="153">
        <v>23936.784000000011</v>
      </c>
      <c r="G14" s="154">
        <v>23936.753000000012</v>
      </c>
      <c r="H14" s="154">
        <v>3.1E-2</v>
      </c>
      <c r="I14" s="155">
        <v>9098.271999999999</v>
      </c>
      <c r="J14" s="156">
        <v>6673.4890000000032</v>
      </c>
      <c r="K14" s="156">
        <v>14.411999999999995</v>
      </c>
      <c r="L14" s="156">
        <v>2410.3720000000003</v>
      </c>
      <c r="M14" s="268">
        <v>1419.2749999999999</v>
      </c>
      <c r="N14" s="261">
        <f t="shared" si="0"/>
        <v>0.94524949950794335</v>
      </c>
      <c r="O14" s="190">
        <f t="shared" si="1"/>
        <v>5.0404373273367789E-2</v>
      </c>
      <c r="P14" s="191">
        <f t="shared" si="2"/>
        <v>3.6522376162749143E-2</v>
      </c>
      <c r="Q14" s="192">
        <f t="shared" si="3"/>
        <v>3.6522328863426858E-2</v>
      </c>
      <c r="R14" s="192">
        <f t="shared" si="4"/>
        <v>4.7299322291800894E-8</v>
      </c>
      <c r="S14" s="193">
        <f t="shared" si="5"/>
        <v>1.3882003213757028E-2</v>
      </c>
      <c r="T14" s="194">
        <f t="shared" si="6"/>
        <v>1.0182306678122201E-2</v>
      </c>
      <c r="U14" s="194">
        <f t="shared" si="7"/>
        <v>2.1989607511917236E-5</v>
      </c>
      <c r="V14" s="194">
        <f t="shared" si="8"/>
        <v>3.6777084539075071E-3</v>
      </c>
      <c r="W14" s="253">
        <f t="shared" si="9"/>
        <v>2.1655079240547001E-3</v>
      </c>
      <c r="Z14" s="378"/>
      <c r="AA14" s="131" t="s">
        <v>22</v>
      </c>
      <c r="AB14" s="150">
        <v>525117.47899999993</v>
      </c>
      <c r="AC14" s="151">
        <v>499183.42500000028</v>
      </c>
      <c r="AD14" s="152">
        <v>23974.458999999999</v>
      </c>
      <c r="AE14" s="153">
        <v>17133.579000000009</v>
      </c>
      <c r="AF14" s="154">
        <v>17133.54800000001</v>
      </c>
      <c r="AG14" s="154">
        <v>3.1E-2</v>
      </c>
      <c r="AH14" s="155">
        <v>6840.8789999999981</v>
      </c>
      <c r="AI14" s="156">
        <v>5554.3950000000032</v>
      </c>
      <c r="AJ14" s="156">
        <v>14.411999999999995</v>
      </c>
      <c r="AK14" s="156">
        <v>1272.07</v>
      </c>
      <c r="AL14" s="268">
        <v>887.36800000000005</v>
      </c>
      <c r="AM14" s="261">
        <f t="shared" si="10"/>
        <v>0.95061285324307465</v>
      </c>
      <c r="AN14" s="190">
        <f t="shared" si="11"/>
        <v>4.5655419898906091E-2</v>
      </c>
      <c r="AO14" s="191">
        <f t="shared" si="12"/>
        <v>3.2628087399848314E-2</v>
      </c>
      <c r="AP14" s="192">
        <f t="shared" si="13"/>
        <v>3.262802836543937E-2</v>
      </c>
      <c r="AQ14" s="192">
        <f t="shared" si="14"/>
        <v>5.9034408946040824E-8</v>
      </c>
      <c r="AR14" s="193">
        <f t="shared" si="15"/>
        <v>1.3027330594722022E-2</v>
      </c>
      <c r="AS14" s="194">
        <f t="shared" si="16"/>
        <v>1.0577433092833696E-2</v>
      </c>
      <c r="AT14" s="194">
        <f t="shared" si="17"/>
        <v>2.7445287152591614E-5</v>
      </c>
      <c r="AU14" s="194">
        <f t="shared" si="18"/>
        <v>2.4224484060641981E-3</v>
      </c>
      <c r="AV14" s="253">
        <f t="shared" si="19"/>
        <v>1.6898466257300115E-3</v>
      </c>
      <c r="AY14" s="378"/>
      <c r="AZ14" s="131" t="s">
        <v>22</v>
      </c>
      <c r="BA14" s="150">
        <v>130283.03200000017</v>
      </c>
      <c r="BB14" s="151">
        <v>120333.58000000012</v>
      </c>
      <c r="BC14" s="152">
        <v>9060.5930000000008</v>
      </c>
      <c r="BD14" s="153">
        <v>6803.2050000000017</v>
      </c>
      <c r="BE14" s="154">
        <v>6803.2050000000017</v>
      </c>
      <c r="BF14" s="154">
        <v>0</v>
      </c>
      <c r="BG14" s="155">
        <v>2257.3930000000005</v>
      </c>
      <c r="BH14" s="156">
        <v>1119.0939999999998</v>
      </c>
      <c r="BI14" s="156">
        <v>0</v>
      </c>
      <c r="BJ14" s="156">
        <v>1138.3020000000004</v>
      </c>
      <c r="BK14" s="268">
        <v>531.90699999999981</v>
      </c>
      <c r="BL14" s="261">
        <f t="shared" si="20"/>
        <v>0.92363201986272447</v>
      </c>
      <c r="BM14" s="190">
        <f t="shared" si="21"/>
        <v>6.9545457001645383E-2</v>
      </c>
      <c r="BN14" s="191">
        <f t="shared" si="22"/>
        <v>5.2218657299900675E-2</v>
      </c>
      <c r="BO14" s="192">
        <f t="shared" si="23"/>
        <v>5.2218657299900675E-2</v>
      </c>
      <c r="BP14" s="192">
        <f t="shared" si="24"/>
        <v>0</v>
      </c>
      <c r="BQ14" s="193">
        <f t="shared" si="25"/>
        <v>1.7326838079727815E-2</v>
      </c>
      <c r="BR14" s="194">
        <f t="shared" si="26"/>
        <v>8.5897141233249649E-3</v>
      </c>
      <c r="BS14" s="194">
        <f t="shared" si="27"/>
        <v>0</v>
      </c>
      <c r="BT14" s="194">
        <f t="shared" si="28"/>
        <v>8.7371469831927073E-3</v>
      </c>
      <c r="BU14" s="253">
        <f t="shared" si="29"/>
        <v>4.0827035710989529E-3</v>
      </c>
    </row>
    <row r="15" spans="1:73">
      <c r="A15" s="378"/>
      <c r="B15" s="132" t="s">
        <v>23</v>
      </c>
      <c r="C15" s="157">
        <v>719274.7359999998</v>
      </c>
      <c r="D15" s="158">
        <v>675491.3610000012</v>
      </c>
      <c r="E15" s="159">
        <v>40259.517000000051</v>
      </c>
      <c r="F15" s="160">
        <v>9590.5460000000003</v>
      </c>
      <c r="G15" s="161">
        <v>9579.773000000001</v>
      </c>
      <c r="H15" s="161">
        <v>10.773</v>
      </c>
      <c r="I15" s="162">
        <v>30668.976000000031</v>
      </c>
      <c r="J15" s="163">
        <v>21009.216999999986</v>
      </c>
      <c r="K15" s="163">
        <v>306.45600000000002</v>
      </c>
      <c r="L15" s="163">
        <v>9353.3099999999977</v>
      </c>
      <c r="M15" s="269">
        <v>1611.848</v>
      </c>
      <c r="N15" s="262">
        <f t="shared" si="0"/>
        <v>0.93912844034605625</v>
      </c>
      <c r="O15" s="195">
        <f t="shared" si="1"/>
        <v>5.5972377431035003E-2</v>
      </c>
      <c r="P15" s="196">
        <f t="shared" si="2"/>
        <v>1.3333633895352057E-2</v>
      </c>
      <c r="Q15" s="197">
        <f t="shared" si="3"/>
        <v>1.3318656308262166E-2</v>
      </c>
      <c r="R15" s="197">
        <f t="shared" si="4"/>
        <v>1.4977587089893287E-5</v>
      </c>
      <c r="S15" s="198">
        <f t="shared" si="5"/>
        <v>4.2638750487129638E-2</v>
      </c>
      <c r="T15" s="199">
        <f t="shared" si="6"/>
        <v>2.9208890495494882E-2</v>
      </c>
      <c r="U15" s="199">
        <f t="shared" si="7"/>
        <v>4.2606251083452496E-4</v>
      </c>
      <c r="V15" s="199">
        <f t="shared" si="8"/>
        <v>1.300380721282556E-2</v>
      </c>
      <c r="W15" s="254">
        <f t="shared" si="9"/>
        <v>2.2409350965998621E-3</v>
      </c>
      <c r="Z15" s="378"/>
      <c r="AA15" s="132" t="s">
        <v>23</v>
      </c>
      <c r="AB15" s="157">
        <v>569774.31299999962</v>
      </c>
      <c r="AC15" s="158">
        <v>535863.03200000129</v>
      </c>
      <c r="AD15" s="159">
        <v>31638.150000000045</v>
      </c>
      <c r="AE15" s="160">
        <v>8233.8889999999992</v>
      </c>
      <c r="AF15" s="161">
        <v>8223.116</v>
      </c>
      <c r="AG15" s="161">
        <v>10.773</v>
      </c>
      <c r="AH15" s="162">
        <v>23404.264000000028</v>
      </c>
      <c r="AI15" s="163">
        <v>15789.348999999986</v>
      </c>
      <c r="AJ15" s="163">
        <v>306.45600000000002</v>
      </c>
      <c r="AK15" s="163">
        <v>7308.4659999999967</v>
      </c>
      <c r="AL15" s="269">
        <v>795.83799999999997</v>
      </c>
      <c r="AM15" s="262">
        <f t="shared" si="10"/>
        <v>0.94048295925899639</v>
      </c>
      <c r="AN15" s="195">
        <f t="shared" si="11"/>
        <v>5.552751199578923E-2</v>
      </c>
      <c r="AO15" s="196">
        <f t="shared" si="12"/>
        <v>1.4451141113481549E-2</v>
      </c>
      <c r="AP15" s="197">
        <f t="shared" si="13"/>
        <v>1.4432233627211632E-2</v>
      </c>
      <c r="AQ15" s="197">
        <f t="shared" si="14"/>
        <v>1.8907486269918958E-5</v>
      </c>
      <c r="AR15" s="198">
        <f t="shared" si="15"/>
        <v>4.1076376147550275E-2</v>
      </c>
      <c r="AS15" s="199">
        <f t="shared" si="16"/>
        <v>2.7711584463794521E-2</v>
      </c>
      <c r="AT15" s="199">
        <f t="shared" si="17"/>
        <v>5.3785506472981391E-4</v>
      </c>
      <c r="AU15" s="199">
        <f t="shared" si="18"/>
        <v>1.2826948904591986E-2</v>
      </c>
      <c r="AV15" s="254">
        <f t="shared" si="19"/>
        <v>1.3967600536600542E-3</v>
      </c>
      <c r="AY15" s="378"/>
      <c r="AZ15" s="132" t="s">
        <v>23</v>
      </c>
      <c r="BA15" s="157">
        <v>149500.42300000018</v>
      </c>
      <c r="BB15" s="158">
        <v>139628.32899999991</v>
      </c>
      <c r="BC15" s="159">
        <v>8621.367000000002</v>
      </c>
      <c r="BD15" s="160">
        <v>1356.6570000000002</v>
      </c>
      <c r="BE15" s="161">
        <v>1356.6570000000002</v>
      </c>
      <c r="BF15" s="161">
        <v>0</v>
      </c>
      <c r="BG15" s="162">
        <v>7264.7120000000014</v>
      </c>
      <c r="BH15" s="163">
        <v>5219.8680000000013</v>
      </c>
      <c r="BI15" s="163">
        <v>0</v>
      </c>
      <c r="BJ15" s="163">
        <v>2044.8440000000003</v>
      </c>
      <c r="BK15" s="269">
        <v>816.00999999999988</v>
      </c>
      <c r="BL15" s="262">
        <f t="shared" si="20"/>
        <v>0.93396611325975809</v>
      </c>
      <c r="BM15" s="195">
        <f t="shared" si="21"/>
        <v>5.7667843521753727E-2</v>
      </c>
      <c r="BN15" s="196">
        <f t="shared" si="22"/>
        <v>9.0746030865745345E-3</v>
      </c>
      <c r="BO15" s="197">
        <f t="shared" si="23"/>
        <v>9.0746030865745345E-3</v>
      </c>
      <c r="BP15" s="197">
        <f t="shared" si="24"/>
        <v>0</v>
      </c>
      <c r="BQ15" s="198">
        <f t="shared" si="25"/>
        <v>4.8593253813067755E-2</v>
      </c>
      <c r="BR15" s="199">
        <f t="shared" si="26"/>
        <v>3.4915406225974326E-2</v>
      </c>
      <c r="BS15" s="199">
        <f t="shared" si="27"/>
        <v>0</v>
      </c>
      <c r="BT15" s="199">
        <f t="shared" si="28"/>
        <v>1.3677847587093435E-2</v>
      </c>
      <c r="BU15" s="254">
        <f t="shared" si="29"/>
        <v>5.4582454258340048E-3</v>
      </c>
    </row>
    <row r="16" spans="1:73">
      <c r="A16" s="378"/>
      <c r="B16" s="133" t="s">
        <v>24</v>
      </c>
      <c r="C16" s="164">
        <f t="shared" ref="C16:M16" si="36">IF(COUNT(C13:C15)=0,"",SUM(C13:C15))</f>
        <v>1819195.2279999997</v>
      </c>
      <c r="D16" s="165">
        <f t="shared" si="36"/>
        <v>1724824.3810000014</v>
      </c>
      <c r="E16" s="166">
        <f t="shared" si="36"/>
        <v>86953.692000000054</v>
      </c>
      <c r="F16" s="167">
        <f t="shared" si="36"/>
        <v>45022.340000000011</v>
      </c>
      <c r="G16" s="168">
        <f t="shared" si="36"/>
        <v>45011.492000000013</v>
      </c>
      <c r="H16" s="168">
        <f t="shared" si="36"/>
        <v>10.847999999999999</v>
      </c>
      <c r="I16" s="169">
        <f t="shared" si="36"/>
        <v>41931.36200000003</v>
      </c>
      <c r="J16" s="170">
        <f t="shared" si="36"/>
        <v>29846.819999999989</v>
      </c>
      <c r="K16" s="170">
        <f t="shared" si="36"/>
        <v>320.86799999999999</v>
      </c>
      <c r="L16" s="170">
        <f t="shared" si="36"/>
        <v>11763.681999999997</v>
      </c>
      <c r="M16" s="270">
        <f t="shared" si="36"/>
        <v>3354.9449999999997</v>
      </c>
      <c r="N16" s="263">
        <f t="shared" si="0"/>
        <v>0.94812494802784397</v>
      </c>
      <c r="O16" s="200">
        <f t="shared" si="1"/>
        <v>4.7797889232369987E-2</v>
      </c>
      <c r="P16" s="201">
        <f t="shared" si="2"/>
        <v>2.4748492798926811E-2</v>
      </c>
      <c r="Q16" s="202">
        <f t="shared" si="3"/>
        <v>2.4742529722598865E-2</v>
      </c>
      <c r="R16" s="202">
        <f t="shared" si="4"/>
        <v>5.9630763279464805E-6</v>
      </c>
      <c r="S16" s="203">
        <f t="shared" si="5"/>
        <v>2.3049401930379316E-2</v>
      </c>
      <c r="T16" s="204">
        <f t="shared" si="6"/>
        <v>1.6406606361216772E-2</v>
      </c>
      <c r="U16" s="204">
        <f t="shared" si="7"/>
        <v>1.7637909063380637E-4</v>
      </c>
      <c r="V16" s="204">
        <f t="shared" si="8"/>
        <v>6.4664208760776276E-3</v>
      </c>
      <c r="W16" s="255">
        <f t="shared" si="9"/>
        <v>1.844191842833924E-3</v>
      </c>
      <c r="Z16" s="378"/>
      <c r="AA16" s="133" t="s">
        <v>24</v>
      </c>
      <c r="AB16" s="164">
        <f t="shared" ref="AB16:AL16" si="37">IF(COUNT(AB13:AB15)=0,"",SUM(AB13:AB15))</f>
        <v>1454161.7889999994</v>
      </c>
      <c r="AC16" s="165">
        <f t="shared" si="37"/>
        <v>1385342.9820000015</v>
      </c>
      <c r="AD16" s="166">
        <f t="shared" si="37"/>
        <v>63960.998000000051</v>
      </c>
      <c r="AE16" s="167">
        <f t="shared" si="37"/>
        <v>32657.341000000008</v>
      </c>
      <c r="AF16" s="168">
        <f t="shared" si="37"/>
        <v>32646.493000000009</v>
      </c>
      <c r="AG16" s="168">
        <f t="shared" si="37"/>
        <v>10.847999999999999</v>
      </c>
      <c r="AH16" s="169">
        <f t="shared" si="37"/>
        <v>31303.660000000025</v>
      </c>
      <c r="AI16" s="170">
        <f t="shared" si="37"/>
        <v>22402.260999999988</v>
      </c>
      <c r="AJ16" s="170">
        <f t="shared" si="37"/>
        <v>320.86799999999999</v>
      </c>
      <c r="AK16" s="170">
        <f t="shared" si="37"/>
        <v>8580.5359999999964</v>
      </c>
      <c r="AL16" s="270">
        <f t="shared" si="37"/>
        <v>1809.0900000000001</v>
      </c>
      <c r="AM16" s="263">
        <f t="shared" si="10"/>
        <v>0.95267458716039888</v>
      </c>
      <c r="AN16" s="200">
        <f t="shared" si="11"/>
        <v>4.3984787995278614E-2</v>
      </c>
      <c r="AO16" s="201">
        <f t="shared" si="12"/>
        <v>2.2457845644849372E-2</v>
      </c>
      <c r="AP16" s="202">
        <f t="shared" si="13"/>
        <v>2.2450385677133221E-2</v>
      </c>
      <c r="AQ16" s="202">
        <f t="shared" si="14"/>
        <v>7.4599677161507396E-6</v>
      </c>
      <c r="AR16" s="203">
        <f t="shared" si="15"/>
        <v>2.1526944413473401E-2</v>
      </c>
      <c r="AS16" s="204">
        <f t="shared" si="16"/>
        <v>1.540561797831699E-2</v>
      </c>
      <c r="AT16" s="204">
        <f t="shared" si="17"/>
        <v>2.2065495217052505E-4</v>
      </c>
      <c r="AU16" s="204">
        <f t="shared" si="18"/>
        <v>5.9006749213928083E-3</v>
      </c>
      <c r="AV16" s="255">
        <f t="shared" si="19"/>
        <v>1.2440775254066319E-3</v>
      </c>
      <c r="AY16" s="378"/>
      <c r="AZ16" s="133" t="s">
        <v>24</v>
      </c>
      <c r="BA16" s="164">
        <f t="shared" ref="BA16:BK16" si="38">IF(COUNT(BA13:BA15)=0,"",SUM(BA13:BA15))</f>
        <v>365033.43900000036</v>
      </c>
      <c r="BB16" s="165">
        <f t="shared" si="38"/>
        <v>339481.39900000003</v>
      </c>
      <c r="BC16" s="166">
        <f t="shared" si="38"/>
        <v>22992.694000000003</v>
      </c>
      <c r="BD16" s="167">
        <f t="shared" si="38"/>
        <v>12364.999</v>
      </c>
      <c r="BE16" s="168">
        <f t="shared" si="38"/>
        <v>12364.999</v>
      </c>
      <c r="BF16" s="168">
        <f t="shared" si="38"/>
        <v>0</v>
      </c>
      <c r="BG16" s="169">
        <f t="shared" si="38"/>
        <v>10627.702000000001</v>
      </c>
      <c r="BH16" s="170">
        <f t="shared" si="38"/>
        <v>7444.5590000000011</v>
      </c>
      <c r="BI16" s="170">
        <f t="shared" si="38"/>
        <v>0</v>
      </c>
      <c r="BJ16" s="170">
        <f t="shared" si="38"/>
        <v>3183.1460000000006</v>
      </c>
      <c r="BK16" s="270">
        <f t="shared" si="38"/>
        <v>1545.8549999999996</v>
      </c>
      <c r="BL16" s="263">
        <f t="shared" si="20"/>
        <v>0.93000082384233218</v>
      </c>
      <c r="BM16" s="200">
        <f t="shared" si="21"/>
        <v>6.2987911636226787E-2</v>
      </c>
      <c r="BN16" s="201">
        <f t="shared" si="22"/>
        <v>3.3873606302681734E-2</v>
      </c>
      <c r="BO16" s="202">
        <f t="shared" si="23"/>
        <v>3.3873606302681734E-2</v>
      </c>
      <c r="BP16" s="202">
        <f t="shared" si="24"/>
        <v>0</v>
      </c>
      <c r="BQ16" s="203">
        <f t="shared" si="25"/>
        <v>2.9114324509870424E-2</v>
      </c>
      <c r="BR16" s="204">
        <f t="shared" si="26"/>
        <v>2.0394183668198118E-2</v>
      </c>
      <c r="BS16" s="204">
        <f t="shared" si="27"/>
        <v>0</v>
      </c>
      <c r="BT16" s="204">
        <f t="shared" si="28"/>
        <v>8.7201490600974704E-3</v>
      </c>
      <c r="BU16" s="255">
        <f t="shared" si="29"/>
        <v>4.2348312095320069E-3</v>
      </c>
    </row>
    <row r="17" spans="1:73">
      <c r="A17" s="378"/>
      <c r="B17" s="130" t="s">
        <v>25</v>
      </c>
      <c r="C17" s="171">
        <v>578636.42500000028</v>
      </c>
      <c r="D17" s="172">
        <v>566419.90800000005</v>
      </c>
      <c r="E17" s="173">
        <v>10479.24</v>
      </c>
      <c r="F17" s="174">
        <v>7215.1529999999921</v>
      </c>
      <c r="G17" s="175">
        <v>7205.9619999999923</v>
      </c>
      <c r="H17" s="175">
        <v>9.1909999999999989</v>
      </c>
      <c r="I17" s="176">
        <v>3264.0879999999993</v>
      </c>
      <c r="J17" s="177">
        <v>2203.8620000000001</v>
      </c>
      <c r="K17" s="177">
        <v>11.973000000000001</v>
      </c>
      <c r="L17" s="177">
        <v>1048.258</v>
      </c>
      <c r="M17" s="271">
        <v>734.63100000000009</v>
      </c>
      <c r="N17" s="264">
        <f t="shared" si="0"/>
        <v>0.97888740412427333</v>
      </c>
      <c r="O17" s="205">
        <f t="shared" si="1"/>
        <v>1.8110232172127764E-2</v>
      </c>
      <c r="P17" s="206">
        <f t="shared" si="2"/>
        <v>1.2469234027221823E-2</v>
      </c>
      <c r="Q17" s="207">
        <f t="shared" si="3"/>
        <v>1.2453350132598356E-2</v>
      </c>
      <c r="R17" s="207">
        <f t="shared" si="4"/>
        <v>1.5883894623467568E-5</v>
      </c>
      <c r="S17" s="208">
        <f t="shared" si="5"/>
        <v>5.6409998731068436E-3</v>
      </c>
      <c r="T17" s="209">
        <f t="shared" si="6"/>
        <v>3.808716328219398E-3</v>
      </c>
      <c r="U17" s="209">
        <f t="shared" si="7"/>
        <v>2.0691749573145167E-5</v>
      </c>
      <c r="V17" s="209">
        <f t="shared" si="8"/>
        <v>1.8116004363188847E-3</v>
      </c>
      <c r="W17" s="256">
        <f t="shared" si="9"/>
        <v>1.2695899674826031E-3</v>
      </c>
      <c r="Z17" s="378"/>
      <c r="AA17" s="130" t="s">
        <v>25</v>
      </c>
      <c r="AB17" s="171">
        <v>460158.86000000016</v>
      </c>
      <c r="AC17" s="172">
        <v>451054.21200000006</v>
      </c>
      <c r="AD17" s="173">
        <v>8229.6640000000007</v>
      </c>
      <c r="AE17" s="174">
        <v>5509.0829999999924</v>
      </c>
      <c r="AF17" s="175">
        <v>5500.0339999999924</v>
      </c>
      <c r="AG17" s="175">
        <v>9.0489999999999995</v>
      </c>
      <c r="AH17" s="176">
        <v>2720.5819999999994</v>
      </c>
      <c r="AI17" s="177">
        <v>1660.356</v>
      </c>
      <c r="AJ17" s="177">
        <v>11.973000000000001</v>
      </c>
      <c r="AK17" s="177">
        <v>1048.258</v>
      </c>
      <c r="AL17" s="271">
        <v>351.33500000000004</v>
      </c>
      <c r="AM17" s="264">
        <f t="shared" si="10"/>
        <v>0.98021411996717811</v>
      </c>
      <c r="AN17" s="205">
        <f t="shared" si="11"/>
        <v>1.7884397575219996E-2</v>
      </c>
      <c r="AO17" s="206">
        <f t="shared" si="12"/>
        <v>1.1972132841253976E-2</v>
      </c>
      <c r="AP17" s="207">
        <f t="shared" si="13"/>
        <v>1.1952467893370542E-2</v>
      </c>
      <c r="AQ17" s="207">
        <f t="shared" si="14"/>
        <v>1.9664947883433118E-5</v>
      </c>
      <c r="AR17" s="208">
        <f t="shared" si="15"/>
        <v>5.9122669071285478E-3</v>
      </c>
      <c r="AS17" s="209">
        <f t="shared" si="16"/>
        <v>3.6082234730849243E-3</v>
      </c>
      <c r="AT17" s="209">
        <f t="shared" si="17"/>
        <v>2.6019275169449082E-5</v>
      </c>
      <c r="AU17" s="209">
        <f t="shared" si="18"/>
        <v>2.2780350246869086E-3</v>
      </c>
      <c r="AV17" s="256">
        <f t="shared" si="19"/>
        <v>7.6350806328058074E-4</v>
      </c>
      <c r="AY17" s="378"/>
      <c r="AZ17" s="130" t="s">
        <v>25</v>
      </c>
      <c r="BA17" s="171">
        <v>118477.56500000008</v>
      </c>
      <c r="BB17" s="172">
        <v>115365.696</v>
      </c>
      <c r="BC17" s="173">
        <v>2249.5759999999996</v>
      </c>
      <c r="BD17" s="174">
        <v>1706.0700000000002</v>
      </c>
      <c r="BE17" s="175">
        <v>1705.9280000000001</v>
      </c>
      <c r="BF17" s="175">
        <v>0.14199999999999999</v>
      </c>
      <c r="BG17" s="176">
        <v>543.50599999999986</v>
      </c>
      <c r="BH17" s="177">
        <v>543.50599999999986</v>
      </c>
      <c r="BI17" s="177">
        <v>0</v>
      </c>
      <c r="BJ17" s="177">
        <v>0</v>
      </c>
      <c r="BK17" s="271">
        <v>383.29599999999999</v>
      </c>
      <c r="BL17" s="264">
        <f t="shared" si="20"/>
        <v>0.97373452940225369</v>
      </c>
      <c r="BM17" s="205">
        <f t="shared" si="21"/>
        <v>1.8987358492723903E-2</v>
      </c>
      <c r="BN17" s="206">
        <f t="shared" si="22"/>
        <v>1.4399941457270827E-2</v>
      </c>
      <c r="BO17" s="207">
        <f t="shared" si="23"/>
        <v>1.4398742918121241E-2</v>
      </c>
      <c r="BP17" s="207">
        <f t="shared" si="24"/>
        <v>1.198539149584986E-6</v>
      </c>
      <c r="BQ17" s="208">
        <f t="shared" si="25"/>
        <v>4.5874170354530796E-3</v>
      </c>
      <c r="BR17" s="209">
        <f t="shared" si="26"/>
        <v>4.5874170354530796E-3</v>
      </c>
      <c r="BS17" s="209">
        <f t="shared" si="27"/>
        <v>0</v>
      </c>
      <c r="BT17" s="209">
        <f t="shared" si="28"/>
        <v>0</v>
      </c>
      <c r="BU17" s="256">
        <f t="shared" si="29"/>
        <v>3.2351779005586395E-3</v>
      </c>
    </row>
    <row r="18" spans="1:73">
      <c r="A18" s="378"/>
      <c r="B18" s="131" t="s">
        <v>26</v>
      </c>
      <c r="C18" s="150">
        <v>623107.00000000047</v>
      </c>
      <c r="D18" s="151">
        <v>612578.55900000071</v>
      </c>
      <c r="E18" s="152">
        <v>8357.5499999999993</v>
      </c>
      <c r="F18" s="153">
        <v>3664.0789999999997</v>
      </c>
      <c r="G18" s="154">
        <v>3661.2879999999996</v>
      </c>
      <c r="H18" s="154">
        <v>2.7909999999999986</v>
      </c>
      <c r="I18" s="155">
        <v>4693.4699999999975</v>
      </c>
      <c r="J18" s="156">
        <v>4693.4699999999975</v>
      </c>
      <c r="K18" s="156">
        <v>0</v>
      </c>
      <c r="L18" s="156">
        <v>0</v>
      </c>
      <c r="M18" s="268">
        <v>1084.2050000000002</v>
      </c>
      <c r="N18" s="261">
        <f t="shared" si="0"/>
        <v>0.98310331772873716</v>
      </c>
      <c r="O18" s="190">
        <f t="shared" si="1"/>
        <v>1.3412704399083934E-2</v>
      </c>
      <c r="P18" s="191">
        <f t="shared" si="2"/>
        <v>5.8803367639907707E-3</v>
      </c>
      <c r="Q18" s="192">
        <f t="shared" si="3"/>
        <v>5.8758575974912769E-3</v>
      </c>
      <c r="R18" s="192">
        <f t="shared" si="4"/>
        <v>4.4791664994936609E-6</v>
      </c>
      <c r="S18" s="193">
        <f t="shared" si="5"/>
        <v>7.5323660302323578E-3</v>
      </c>
      <c r="T18" s="194">
        <f t="shared" si="6"/>
        <v>7.5323660302323578E-3</v>
      </c>
      <c r="U18" s="194">
        <f t="shared" si="7"/>
        <v>0</v>
      </c>
      <c r="V18" s="194">
        <f t="shared" si="8"/>
        <v>0</v>
      </c>
      <c r="W18" s="253">
        <f t="shared" si="9"/>
        <v>1.7399981062642522E-3</v>
      </c>
      <c r="Z18" s="378"/>
      <c r="AA18" s="131" t="s">
        <v>26</v>
      </c>
      <c r="AB18" s="150">
        <v>507165.53300000035</v>
      </c>
      <c r="AC18" s="151">
        <v>501318.01600000064</v>
      </c>
      <c r="AD18" s="152">
        <v>5215.9669999999978</v>
      </c>
      <c r="AE18" s="153">
        <v>1365.6969999999997</v>
      </c>
      <c r="AF18" s="154">
        <v>1362.9059999999997</v>
      </c>
      <c r="AG18" s="154">
        <v>2.7909999999999986</v>
      </c>
      <c r="AH18" s="155">
        <v>3850.2709999999979</v>
      </c>
      <c r="AI18" s="156">
        <v>3850.2709999999979</v>
      </c>
      <c r="AJ18" s="156">
        <v>0</v>
      </c>
      <c r="AK18" s="156">
        <v>0</v>
      </c>
      <c r="AL18" s="268">
        <v>186.74799999999999</v>
      </c>
      <c r="AM18" s="261">
        <f t="shared" si="10"/>
        <v>0.98847020032017885</v>
      </c>
      <c r="AN18" s="190">
        <f t="shared" si="11"/>
        <v>1.0284545499664297E-2</v>
      </c>
      <c r="AO18" s="191">
        <f t="shared" si="12"/>
        <v>2.6928032587734993E-3</v>
      </c>
      <c r="AP18" s="192">
        <f t="shared" si="13"/>
        <v>2.6873001245532172E-3</v>
      </c>
      <c r="AQ18" s="192">
        <f t="shared" si="14"/>
        <v>5.5031342202822694E-6</v>
      </c>
      <c r="AR18" s="193">
        <f t="shared" si="15"/>
        <v>7.59174421263362E-3</v>
      </c>
      <c r="AS18" s="194">
        <f t="shared" si="16"/>
        <v>7.59174421263362E-3</v>
      </c>
      <c r="AT18" s="194">
        <f t="shared" si="17"/>
        <v>0</v>
      </c>
      <c r="AU18" s="194">
        <f t="shared" si="18"/>
        <v>0</v>
      </c>
      <c r="AV18" s="253">
        <f t="shared" si="19"/>
        <v>3.6821902879587024E-4</v>
      </c>
      <c r="AY18" s="378"/>
      <c r="AZ18" s="131" t="s">
        <v>26</v>
      </c>
      <c r="BA18" s="150">
        <v>115941.46700000012</v>
      </c>
      <c r="BB18" s="151">
        <v>111260.54300000003</v>
      </c>
      <c r="BC18" s="152">
        <v>3141.583000000001</v>
      </c>
      <c r="BD18" s="153">
        <v>2298.3820000000001</v>
      </c>
      <c r="BE18" s="154">
        <v>2298.3820000000001</v>
      </c>
      <c r="BF18" s="154">
        <v>0</v>
      </c>
      <c r="BG18" s="155">
        <v>843.19899999999996</v>
      </c>
      <c r="BH18" s="156">
        <v>843.19899999999996</v>
      </c>
      <c r="BI18" s="156">
        <v>0</v>
      </c>
      <c r="BJ18" s="156">
        <v>0</v>
      </c>
      <c r="BK18" s="268">
        <v>897.45700000000022</v>
      </c>
      <c r="BL18" s="261">
        <f t="shared" si="20"/>
        <v>0.95962683480622091</v>
      </c>
      <c r="BM18" s="190">
        <f t="shared" si="21"/>
        <v>2.7096284714079027E-2</v>
      </c>
      <c r="BN18" s="191">
        <f t="shared" si="22"/>
        <v>1.9823640837665076E-2</v>
      </c>
      <c r="BO18" s="192">
        <f t="shared" si="23"/>
        <v>1.9823640837665076E-2</v>
      </c>
      <c r="BP18" s="192">
        <f t="shared" si="24"/>
        <v>0</v>
      </c>
      <c r="BQ18" s="193">
        <f t="shared" si="25"/>
        <v>7.2726266263303278E-3</v>
      </c>
      <c r="BR18" s="194">
        <f t="shared" si="26"/>
        <v>7.2726266263303278E-3</v>
      </c>
      <c r="BS18" s="194">
        <f t="shared" si="27"/>
        <v>0</v>
      </c>
      <c r="BT18" s="194">
        <f t="shared" si="28"/>
        <v>0</v>
      </c>
      <c r="BU18" s="253">
        <f t="shared" si="29"/>
        <v>7.7406041446758589E-3</v>
      </c>
    </row>
    <row r="19" spans="1:73">
      <c r="A19" s="378"/>
      <c r="B19" s="132" t="s">
        <v>27</v>
      </c>
      <c r="C19" s="157">
        <v>935079.67600000021</v>
      </c>
      <c r="D19" s="158">
        <v>901046.23099999898</v>
      </c>
      <c r="E19" s="159">
        <v>30541.597999999998</v>
      </c>
      <c r="F19" s="160">
        <v>6377.8659999999991</v>
      </c>
      <c r="G19" s="161">
        <v>6377.8659999999991</v>
      </c>
      <c r="H19" s="161">
        <v>0</v>
      </c>
      <c r="I19" s="162">
        <v>24163.732000000004</v>
      </c>
      <c r="J19" s="163">
        <v>19024.004000000008</v>
      </c>
      <c r="K19" s="163">
        <v>0</v>
      </c>
      <c r="L19" s="163">
        <v>5139.7220000000025</v>
      </c>
      <c r="M19" s="269">
        <v>1658.9740000000002</v>
      </c>
      <c r="N19" s="262">
        <f t="shared" si="0"/>
        <v>0.96360369509303589</v>
      </c>
      <c r="O19" s="195">
        <f t="shared" si="1"/>
        <v>3.2662027401395462E-2</v>
      </c>
      <c r="P19" s="196">
        <f t="shared" si="2"/>
        <v>6.8206658359666857E-3</v>
      </c>
      <c r="Q19" s="197">
        <f t="shared" si="3"/>
        <v>6.8206658359666857E-3</v>
      </c>
      <c r="R19" s="197">
        <f t="shared" si="4"/>
        <v>0</v>
      </c>
      <c r="S19" s="198">
        <f t="shared" si="5"/>
        <v>2.584136156542878E-2</v>
      </c>
      <c r="T19" s="199">
        <f t="shared" si="6"/>
        <v>2.0344794661112924E-2</v>
      </c>
      <c r="U19" s="199">
        <f t="shared" si="7"/>
        <v>0</v>
      </c>
      <c r="V19" s="199">
        <f t="shared" si="8"/>
        <v>5.4965604877503524E-3</v>
      </c>
      <c r="W19" s="254">
        <f t="shared" si="9"/>
        <v>1.7741525589526339E-3</v>
      </c>
      <c r="Z19" s="378"/>
      <c r="AA19" s="132" t="s">
        <v>27</v>
      </c>
      <c r="AB19" s="157">
        <v>718276.97499999974</v>
      </c>
      <c r="AC19" s="158">
        <v>693475.73099999863</v>
      </c>
      <c r="AD19" s="159">
        <v>22198.577999999998</v>
      </c>
      <c r="AE19" s="160">
        <v>3570.5929999999989</v>
      </c>
      <c r="AF19" s="161">
        <v>3570.5929999999989</v>
      </c>
      <c r="AG19" s="161">
        <v>0</v>
      </c>
      <c r="AH19" s="162">
        <v>18627.987000000005</v>
      </c>
      <c r="AI19" s="163">
        <v>14028.006000000007</v>
      </c>
      <c r="AJ19" s="163">
        <v>0</v>
      </c>
      <c r="AK19" s="163">
        <v>4599.9760000000024</v>
      </c>
      <c r="AL19" s="269">
        <v>1033.951</v>
      </c>
      <c r="AM19" s="262">
        <f t="shared" si="10"/>
        <v>0.96547119723557739</v>
      </c>
      <c r="AN19" s="195">
        <f t="shared" si="11"/>
        <v>3.0905317548289787E-2</v>
      </c>
      <c r="AO19" s="196">
        <f t="shared" si="12"/>
        <v>4.9710531233442363E-3</v>
      </c>
      <c r="AP19" s="197">
        <f t="shared" si="13"/>
        <v>4.9710531233442363E-3</v>
      </c>
      <c r="AQ19" s="197">
        <f t="shared" si="14"/>
        <v>0</v>
      </c>
      <c r="AR19" s="198">
        <f t="shared" si="15"/>
        <v>2.5934267209386758E-2</v>
      </c>
      <c r="AS19" s="199">
        <f t="shared" si="16"/>
        <v>1.9530078908627152E-2</v>
      </c>
      <c r="AT19" s="199">
        <f t="shared" si="17"/>
        <v>0</v>
      </c>
      <c r="AU19" s="199">
        <f t="shared" si="18"/>
        <v>6.4041813396566189E-3</v>
      </c>
      <c r="AV19" s="254">
        <f t="shared" si="19"/>
        <v>1.4394878800061779E-3</v>
      </c>
      <c r="AY19" s="378"/>
      <c r="AZ19" s="132" t="s">
        <v>27</v>
      </c>
      <c r="BA19" s="157">
        <v>216802.70100000044</v>
      </c>
      <c r="BB19" s="158">
        <v>207570.50000000029</v>
      </c>
      <c r="BC19" s="159">
        <v>8343.0200000000023</v>
      </c>
      <c r="BD19" s="160">
        <v>2807.2730000000001</v>
      </c>
      <c r="BE19" s="161">
        <v>2807.2730000000001</v>
      </c>
      <c r="BF19" s="161">
        <v>0</v>
      </c>
      <c r="BG19" s="162">
        <v>5535.7449999999999</v>
      </c>
      <c r="BH19" s="163">
        <v>4995.9980000000014</v>
      </c>
      <c r="BI19" s="163">
        <v>0</v>
      </c>
      <c r="BJ19" s="163">
        <v>539.74599999999987</v>
      </c>
      <c r="BK19" s="269">
        <v>625.02300000000014</v>
      </c>
      <c r="BL19" s="262">
        <f t="shared" si="20"/>
        <v>0.95741657757298826</v>
      </c>
      <c r="BM19" s="195">
        <f t="shared" si="21"/>
        <v>3.8482085147084885E-2</v>
      </c>
      <c r="BN19" s="196">
        <f t="shared" si="22"/>
        <v>1.2948514880356561E-2</v>
      </c>
      <c r="BO19" s="197">
        <f t="shared" si="23"/>
        <v>1.2948514880356561E-2</v>
      </c>
      <c r="BP19" s="197">
        <f t="shared" si="24"/>
        <v>0</v>
      </c>
      <c r="BQ19" s="198">
        <f t="shared" si="25"/>
        <v>2.5533561041750991E-2</v>
      </c>
      <c r="BR19" s="199">
        <f t="shared" si="26"/>
        <v>2.3043984124533536E-2</v>
      </c>
      <c r="BS19" s="199">
        <f t="shared" si="27"/>
        <v>0</v>
      </c>
      <c r="BT19" s="199">
        <f t="shared" si="28"/>
        <v>2.4895723047287993E-3</v>
      </c>
      <c r="BU19" s="254">
        <f t="shared" si="29"/>
        <v>2.882911500258472E-3</v>
      </c>
    </row>
    <row r="20" spans="1:73">
      <c r="A20" s="378"/>
      <c r="B20" s="133" t="s">
        <v>28</v>
      </c>
      <c r="C20" s="164">
        <f t="shared" ref="C20:M20" si="39">IF(COUNT(C17:C19)=0,"",SUM(C17:C19))</f>
        <v>2136823.1010000007</v>
      </c>
      <c r="D20" s="165">
        <f t="shared" si="39"/>
        <v>2080044.6979999996</v>
      </c>
      <c r="E20" s="166">
        <f t="shared" si="39"/>
        <v>49378.387999999999</v>
      </c>
      <c r="F20" s="167">
        <f t="shared" si="39"/>
        <v>17257.097999999991</v>
      </c>
      <c r="G20" s="168">
        <f t="shared" si="39"/>
        <v>17245.115999999991</v>
      </c>
      <c r="H20" s="168">
        <f t="shared" si="39"/>
        <v>11.981999999999998</v>
      </c>
      <c r="I20" s="169">
        <f t="shared" si="39"/>
        <v>32121.29</v>
      </c>
      <c r="J20" s="170">
        <f t="shared" si="39"/>
        <v>25921.336000000007</v>
      </c>
      <c r="K20" s="170">
        <f t="shared" si="39"/>
        <v>11.973000000000001</v>
      </c>
      <c r="L20" s="170">
        <f t="shared" si="39"/>
        <v>6187.9800000000023</v>
      </c>
      <c r="M20" s="270">
        <f t="shared" si="39"/>
        <v>3477.8100000000004</v>
      </c>
      <c r="N20" s="263">
        <f t="shared" si="0"/>
        <v>0.9734285898662226</v>
      </c>
      <c r="O20" s="200">
        <f t="shared" si="1"/>
        <v>2.310831812745363E-2</v>
      </c>
      <c r="P20" s="201">
        <f t="shared" si="2"/>
        <v>8.0760536480179064E-3</v>
      </c>
      <c r="Q20" s="202">
        <f t="shared" si="3"/>
        <v>8.0704462582464314E-3</v>
      </c>
      <c r="R20" s="202">
        <f t="shared" si="4"/>
        <v>5.607389771475516E-6</v>
      </c>
      <c r="S20" s="203">
        <f t="shared" si="5"/>
        <v>1.5032264479435722E-2</v>
      </c>
      <c r="T20" s="204">
        <f t="shared" si="6"/>
        <v>1.2130782369335682E-2</v>
      </c>
      <c r="U20" s="204">
        <f t="shared" si="7"/>
        <v>5.603177911356733E-6</v>
      </c>
      <c r="V20" s="204">
        <f t="shared" si="8"/>
        <v>2.8958784642042299E-3</v>
      </c>
      <c r="W20" s="255">
        <f t="shared" si="9"/>
        <v>1.6275610266345576E-3</v>
      </c>
      <c r="Z20" s="378"/>
      <c r="AA20" s="133" t="s">
        <v>28</v>
      </c>
      <c r="AB20" s="164">
        <f t="shared" ref="AB20:AL20" si="40">IF(COUNT(AB17:AB19)=0,"",SUM(AB17:AB19))</f>
        <v>1685601.3680000002</v>
      </c>
      <c r="AC20" s="165">
        <f t="shared" si="40"/>
        <v>1645847.9589999993</v>
      </c>
      <c r="AD20" s="166">
        <f t="shared" si="40"/>
        <v>35644.208999999995</v>
      </c>
      <c r="AE20" s="167">
        <f t="shared" si="40"/>
        <v>10445.37299999999</v>
      </c>
      <c r="AF20" s="168">
        <f t="shared" si="40"/>
        <v>10433.532999999992</v>
      </c>
      <c r="AG20" s="168">
        <f t="shared" si="40"/>
        <v>11.839999999999998</v>
      </c>
      <c r="AH20" s="169">
        <f t="shared" si="40"/>
        <v>25198.840000000004</v>
      </c>
      <c r="AI20" s="170">
        <f t="shared" si="40"/>
        <v>19538.633000000005</v>
      </c>
      <c r="AJ20" s="170">
        <f t="shared" si="40"/>
        <v>11.973000000000001</v>
      </c>
      <c r="AK20" s="170">
        <f t="shared" si="40"/>
        <v>5648.2340000000022</v>
      </c>
      <c r="AL20" s="270">
        <f t="shared" si="40"/>
        <v>1572.0340000000001</v>
      </c>
      <c r="AM20" s="263">
        <f t="shared" si="10"/>
        <v>0.97641588945364399</v>
      </c>
      <c r="AN20" s="200">
        <f t="shared" si="11"/>
        <v>2.1146286231537983E-2</v>
      </c>
      <c r="AO20" s="201">
        <f t="shared" si="12"/>
        <v>6.1968228065652524E-3</v>
      </c>
      <c r="AP20" s="202">
        <f t="shared" si="13"/>
        <v>6.1897986072351066E-3</v>
      </c>
      <c r="AQ20" s="202">
        <f t="shared" si="14"/>
        <v>7.0241993301467208E-6</v>
      </c>
      <c r="AR20" s="203">
        <f t="shared" si="15"/>
        <v>1.4949465798013045E-2</v>
      </c>
      <c r="AS20" s="204">
        <f t="shared" si="16"/>
        <v>1.1591490948528942E-2</v>
      </c>
      <c r="AT20" s="204">
        <f t="shared" si="17"/>
        <v>7.1031029205951612E-6</v>
      </c>
      <c r="AU20" s="204">
        <f t="shared" si="18"/>
        <v>3.3508717465635099E-3</v>
      </c>
      <c r="AV20" s="255">
        <f t="shared" si="19"/>
        <v>9.3262501433850279E-4</v>
      </c>
      <c r="AY20" s="378"/>
      <c r="AZ20" s="133" t="s">
        <v>28</v>
      </c>
      <c r="BA20" s="164">
        <f t="shared" ref="BA20:BK20" si="41">IF(COUNT(BA17:BA19)=0,"",SUM(BA17:BA19))</f>
        <v>451221.73300000059</v>
      </c>
      <c r="BB20" s="165">
        <f t="shared" si="41"/>
        <v>434196.73900000029</v>
      </c>
      <c r="BC20" s="166">
        <f t="shared" si="41"/>
        <v>13734.179000000004</v>
      </c>
      <c r="BD20" s="167">
        <f t="shared" si="41"/>
        <v>6811.7250000000004</v>
      </c>
      <c r="BE20" s="168">
        <f t="shared" si="41"/>
        <v>6811.5830000000005</v>
      </c>
      <c r="BF20" s="168">
        <f t="shared" si="41"/>
        <v>0.14199999999999999</v>
      </c>
      <c r="BG20" s="169">
        <f t="shared" si="41"/>
        <v>6922.45</v>
      </c>
      <c r="BH20" s="170">
        <f t="shared" si="41"/>
        <v>6382.7030000000013</v>
      </c>
      <c r="BI20" s="170">
        <f t="shared" si="41"/>
        <v>0</v>
      </c>
      <c r="BJ20" s="170">
        <f t="shared" si="41"/>
        <v>539.74599999999987</v>
      </c>
      <c r="BK20" s="270">
        <f t="shared" si="41"/>
        <v>1905.7760000000003</v>
      </c>
      <c r="BL20" s="263">
        <f t="shared" si="20"/>
        <v>0.96226911791945913</v>
      </c>
      <c r="BM20" s="200">
        <f t="shared" si="21"/>
        <v>3.0437760408140592E-2</v>
      </c>
      <c r="BN20" s="201">
        <f t="shared" si="22"/>
        <v>1.5096181105266025E-2</v>
      </c>
      <c r="BO20" s="202">
        <f t="shared" si="23"/>
        <v>1.5095866404112214E-2</v>
      </c>
      <c r="BP20" s="202">
        <f t="shared" si="24"/>
        <v>3.1470115381166671E-7</v>
      </c>
      <c r="BQ20" s="203">
        <f t="shared" si="25"/>
        <v>1.5341570438053325E-2</v>
      </c>
      <c r="BR20" s="204">
        <f t="shared" si="26"/>
        <v>1.4145380271388642E-2</v>
      </c>
      <c r="BS20" s="204">
        <f t="shared" si="27"/>
        <v>0</v>
      </c>
      <c r="BT20" s="204">
        <f t="shared" si="28"/>
        <v>1.196187950459379E-3</v>
      </c>
      <c r="BU20" s="255">
        <f t="shared" si="29"/>
        <v>4.2235908880745281E-3</v>
      </c>
    </row>
    <row r="21" spans="1:73" ht="14.5" thickBot="1">
      <c r="A21" s="379"/>
      <c r="B21" s="134" t="s">
        <v>55</v>
      </c>
      <c r="C21" s="178">
        <f t="shared" ref="C21:M21" si="42">SUM(C20,C16,C12,C8)</f>
        <v>7882056.1640000008</v>
      </c>
      <c r="D21" s="179">
        <f t="shared" si="42"/>
        <v>7619960.4120000005</v>
      </c>
      <c r="E21" s="180">
        <f t="shared" si="42"/>
        <v>227403.80800000002</v>
      </c>
      <c r="F21" s="181">
        <f t="shared" si="42"/>
        <v>108601.55</v>
      </c>
      <c r="G21" s="182">
        <f t="shared" si="42"/>
        <v>108277.66899999999</v>
      </c>
      <c r="H21" s="182">
        <f t="shared" si="42"/>
        <v>323.88100000000003</v>
      </c>
      <c r="I21" s="183">
        <f t="shared" si="42"/>
        <v>118802.27900000004</v>
      </c>
      <c r="J21" s="184">
        <f t="shared" si="42"/>
        <v>83009.03899999999</v>
      </c>
      <c r="K21" s="184">
        <f t="shared" si="42"/>
        <v>332.84100000000001</v>
      </c>
      <c r="L21" s="184">
        <f t="shared" si="42"/>
        <v>35460.401000000005</v>
      </c>
      <c r="M21" s="272">
        <f t="shared" si="42"/>
        <v>18615.313999999998</v>
      </c>
      <c r="N21" s="265">
        <f t="shared" si="0"/>
        <v>0.96674779441472647</v>
      </c>
      <c r="O21" s="210">
        <f t="shared" si="1"/>
        <v>2.8850823093424485E-2</v>
      </c>
      <c r="P21" s="211">
        <f t="shared" si="2"/>
        <v>1.3778327347630404E-2</v>
      </c>
      <c r="Q21" s="212">
        <f t="shared" si="3"/>
        <v>1.3737236419925615E-2</v>
      </c>
      <c r="R21" s="212">
        <f t="shared" si="4"/>
        <v>4.1090927704787666E-5</v>
      </c>
      <c r="S21" s="213">
        <f t="shared" si="5"/>
        <v>1.50724984100735E-2</v>
      </c>
      <c r="T21" s="214">
        <f t="shared" si="6"/>
        <v>1.0531394000861116E-2</v>
      </c>
      <c r="U21" s="214">
        <f t="shared" si="7"/>
        <v>4.222768692263279E-5</v>
      </c>
      <c r="V21" s="214">
        <f t="shared" si="8"/>
        <v>4.4988769760306423E-3</v>
      </c>
      <c r="W21" s="257">
        <f t="shared" si="9"/>
        <v>2.3617332346631066E-3</v>
      </c>
      <c r="Z21" s="379"/>
      <c r="AA21" s="134" t="s">
        <v>55</v>
      </c>
      <c r="AB21" s="178">
        <f t="shared" ref="AB21:AL21" si="43">SUM(AB20,AB16,AB12,AB8)</f>
        <v>6301410.0759999994</v>
      </c>
      <c r="AC21" s="179">
        <f t="shared" si="43"/>
        <v>6098514.529000001</v>
      </c>
      <c r="AD21" s="180">
        <f t="shared" si="43"/>
        <v>176601.23</v>
      </c>
      <c r="AE21" s="181">
        <f t="shared" si="43"/>
        <v>88455.732000000004</v>
      </c>
      <c r="AF21" s="182">
        <f t="shared" si="43"/>
        <v>88421.25</v>
      </c>
      <c r="AG21" s="182">
        <f t="shared" si="43"/>
        <v>34.481999999999999</v>
      </c>
      <c r="AH21" s="183">
        <f t="shared" si="43"/>
        <v>88145.517000000036</v>
      </c>
      <c r="AI21" s="184">
        <f t="shared" si="43"/>
        <v>61755.369999999995</v>
      </c>
      <c r="AJ21" s="184">
        <f t="shared" si="43"/>
        <v>332.84100000000001</v>
      </c>
      <c r="AK21" s="184">
        <f t="shared" si="43"/>
        <v>26057.296999999999</v>
      </c>
      <c r="AL21" s="272">
        <f t="shared" si="43"/>
        <v>13559.627000000002</v>
      </c>
      <c r="AM21" s="265">
        <f t="shared" si="10"/>
        <v>0.96780156432402953</v>
      </c>
      <c r="AN21" s="210">
        <f t="shared" si="11"/>
        <v>2.8025668520227889E-2</v>
      </c>
      <c r="AO21" s="211">
        <f t="shared" si="12"/>
        <v>1.4037450496500589E-2</v>
      </c>
      <c r="AP21" s="212">
        <f t="shared" si="13"/>
        <v>1.4031978387943279E-2</v>
      </c>
      <c r="AQ21" s="212">
        <f t="shared" si="14"/>
        <v>5.4721085573101497E-6</v>
      </c>
      <c r="AR21" s="213">
        <f t="shared" si="15"/>
        <v>1.3988221038925453E-2</v>
      </c>
      <c r="AS21" s="214">
        <f t="shared" si="16"/>
        <v>9.8002461758846492E-3</v>
      </c>
      <c r="AT21" s="214">
        <f t="shared" si="17"/>
        <v>5.2820082487201083E-5</v>
      </c>
      <c r="AU21" s="214">
        <f t="shared" si="18"/>
        <v>4.1351533523018413E-3</v>
      </c>
      <c r="AV21" s="257">
        <f t="shared" si="19"/>
        <v>2.1518401177609702E-3</v>
      </c>
      <c r="AY21" s="379"/>
      <c r="AZ21" s="134" t="s">
        <v>55</v>
      </c>
      <c r="BA21" s="178">
        <f t="shared" ref="BA21:BK21" si="44">SUM(BA20,BA16,BA12,BA8)</f>
        <v>1580646.0880000012</v>
      </c>
      <c r="BB21" s="179">
        <f t="shared" si="44"/>
        <v>1521445.8830000001</v>
      </c>
      <c r="BC21" s="180">
        <f t="shared" si="44"/>
        <v>50802.578000000009</v>
      </c>
      <c r="BD21" s="181">
        <f t="shared" si="44"/>
        <v>20145.818000000003</v>
      </c>
      <c r="BE21" s="182">
        <f t="shared" si="44"/>
        <v>19856.419000000002</v>
      </c>
      <c r="BF21" s="182">
        <f t="shared" si="44"/>
        <v>289.39900000000006</v>
      </c>
      <c r="BG21" s="183">
        <f t="shared" si="44"/>
        <v>30656.761999999999</v>
      </c>
      <c r="BH21" s="184">
        <f t="shared" si="44"/>
        <v>21253.669000000002</v>
      </c>
      <c r="BI21" s="184">
        <f t="shared" si="44"/>
        <v>0</v>
      </c>
      <c r="BJ21" s="184">
        <f t="shared" si="44"/>
        <v>9403.104000000003</v>
      </c>
      <c r="BK21" s="272">
        <f t="shared" si="44"/>
        <v>5055.6869999999999</v>
      </c>
      <c r="BL21" s="265">
        <f t="shared" si="20"/>
        <v>0.96254683103988992</v>
      </c>
      <c r="BM21" s="210">
        <f t="shared" si="21"/>
        <v>3.2140387646345775E-2</v>
      </c>
      <c r="BN21" s="211">
        <f t="shared" si="22"/>
        <v>1.2745305956180614E-2</v>
      </c>
      <c r="BO21" s="212">
        <f t="shared" si="23"/>
        <v>1.2562216900257805E-2</v>
      </c>
      <c r="BP21" s="212">
        <f t="shared" si="24"/>
        <v>1.830890559228081E-4</v>
      </c>
      <c r="BQ21" s="213">
        <f t="shared" si="25"/>
        <v>1.9395082955470534E-2</v>
      </c>
      <c r="BR21" s="214">
        <f t="shared" si="26"/>
        <v>1.3446190871792413E-2</v>
      </c>
      <c r="BS21" s="214">
        <f t="shared" si="27"/>
        <v>0</v>
      </c>
      <c r="BT21" s="214">
        <f t="shared" si="28"/>
        <v>5.9488990428577179E-3</v>
      </c>
      <c r="BU21" s="257">
        <f t="shared" si="29"/>
        <v>3.1984939819115258E-3</v>
      </c>
    </row>
    <row r="23" spans="1:73" ht="14.5" thickBot="1"/>
    <row r="24" spans="1:73" ht="16.399999999999999" customHeight="1" thickBot="1">
      <c r="A24" s="382" t="s">
        <v>63</v>
      </c>
      <c r="B24" s="383"/>
      <c r="C24" s="386" t="s">
        <v>61</v>
      </c>
      <c r="D24" s="380"/>
      <c r="E24" s="380"/>
      <c r="F24" s="380"/>
      <c r="G24" s="380"/>
      <c r="H24" s="380"/>
      <c r="I24" s="380"/>
      <c r="J24" s="380"/>
      <c r="K24" s="380"/>
      <c r="L24" s="380"/>
      <c r="M24" s="387"/>
      <c r="N24" s="380" t="s">
        <v>62</v>
      </c>
      <c r="O24" s="380"/>
      <c r="P24" s="380"/>
      <c r="Q24" s="380"/>
      <c r="R24" s="380"/>
      <c r="S24" s="380"/>
      <c r="T24" s="380"/>
      <c r="U24" s="380"/>
      <c r="V24" s="380"/>
      <c r="W24" s="381"/>
      <c r="Z24" s="382" t="s">
        <v>64</v>
      </c>
      <c r="AA24" s="383"/>
      <c r="AB24" s="386" t="s">
        <v>61</v>
      </c>
      <c r="AC24" s="380"/>
      <c r="AD24" s="380"/>
      <c r="AE24" s="380"/>
      <c r="AF24" s="380"/>
      <c r="AG24" s="380"/>
      <c r="AH24" s="380"/>
      <c r="AI24" s="380"/>
      <c r="AJ24" s="380"/>
      <c r="AK24" s="380"/>
      <c r="AL24" s="387"/>
      <c r="AM24" s="380" t="s">
        <v>62</v>
      </c>
      <c r="AN24" s="380"/>
      <c r="AO24" s="380"/>
      <c r="AP24" s="380"/>
      <c r="AQ24" s="380"/>
      <c r="AR24" s="380"/>
      <c r="AS24" s="380"/>
      <c r="AT24" s="380"/>
      <c r="AU24" s="380"/>
      <c r="AV24" s="381"/>
      <c r="AY24" s="382" t="s">
        <v>65</v>
      </c>
      <c r="AZ24" s="383"/>
      <c r="BA24" s="386" t="s">
        <v>61</v>
      </c>
      <c r="BB24" s="380"/>
      <c r="BC24" s="380"/>
      <c r="BD24" s="380"/>
      <c r="BE24" s="380"/>
      <c r="BF24" s="380"/>
      <c r="BG24" s="380"/>
      <c r="BH24" s="380"/>
      <c r="BI24" s="380"/>
      <c r="BJ24" s="380"/>
      <c r="BK24" s="387"/>
      <c r="BL24" s="380" t="s">
        <v>62</v>
      </c>
      <c r="BM24" s="380"/>
      <c r="BN24" s="380"/>
      <c r="BO24" s="380"/>
      <c r="BP24" s="380"/>
      <c r="BQ24" s="380"/>
      <c r="BR24" s="380"/>
      <c r="BS24" s="380"/>
      <c r="BT24" s="380"/>
      <c r="BU24" s="381"/>
    </row>
    <row r="25" spans="1:73" ht="65.5" thickBot="1">
      <c r="A25" s="384"/>
      <c r="B25" s="385"/>
      <c r="C25" s="136" t="s">
        <v>52</v>
      </c>
      <c r="D25" s="137" t="s">
        <v>53</v>
      </c>
      <c r="E25" s="138" t="s">
        <v>51</v>
      </c>
      <c r="F25" s="139" t="s">
        <v>30</v>
      </c>
      <c r="G25" s="140" t="s">
        <v>59</v>
      </c>
      <c r="H25" s="140" t="s">
        <v>56</v>
      </c>
      <c r="I25" s="141" t="s">
        <v>31</v>
      </c>
      <c r="J25" s="142" t="s">
        <v>57</v>
      </c>
      <c r="K25" s="142" t="s">
        <v>58</v>
      </c>
      <c r="L25" s="142" t="s">
        <v>54</v>
      </c>
      <c r="M25" s="266" t="s">
        <v>60</v>
      </c>
      <c r="N25" s="259" t="s">
        <v>53</v>
      </c>
      <c r="O25" s="138" t="s">
        <v>51</v>
      </c>
      <c r="P25" s="139" t="s">
        <v>30</v>
      </c>
      <c r="Q25" s="140" t="s">
        <v>59</v>
      </c>
      <c r="R25" s="140" t="s">
        <v>56</v>
      </c>
      <c r="S25" s="141" t="s">
        <v>31</v>
      </c>
      <c r="T25" s="142" t="s">
        <v>57</v>
      </c>
      <c r="U25" s="142" t="s">
        <v>58</v>
      </c>
      <c r="V25" s="142" t="s">
        <v>54</v>
      </c>
      <c r="W25" s="251" t="s">
        <v>60</v>
      </c>
      <c r="Z25" s="384"/>
      <c r="AA25" s="385"/>
      <c r="AB25" s="136" t="s">
        <v>52</v>
      </c>
      <c r="AC25" s="137" t="s">
        <v>53</v>
      </c>
      <c r="AD25" s="138" t="s">
        <v>51</v>
      </c>
      <c r="AE25" s="139" t="s">
        <v>30</v>
      </c>
      <c r="AF25" s="140" t="s">
        <v>59</v>
      </c>
      <c r="AG25" s="140" t="s">
        <v>56</v>
      </c>
      <c r="AH25" s="141" t="s">
        <v>31</v>
      </c>
      <c r="AI25" s="142" t="s">
        <v>57</v>
      </c>
      <c r="AJ25" s="142" t="s">
        <v>58</v>
      </c>
      <c r="AK25" s="142" t="s">
        <v>54</v>
      </c>
      <c r="AL25" s="266" t="s">
        <v>60</v>
      </c>
      <c r="AM25" s="259" t="s">
        <v>53</v>
      </c>
      <c r="AN25" s="138" t="s">
        <v>51</v>
      </c>
      <c r="AO25" s="139" t="s">
        <v>30</v>
      </c>
      <c r="AP25" s="140" t="s">
        <v>59</v>
      </c>
      <c r="AQ25" s="140" t="s">
        <v>56</v>
      </c>
      <c r="AR25" s="141" t="s">
        <v>31</v>
      </c>
      <c r="AS25" s="142" t="s">
        <v>57</v>
      </c>
      <c r="AT25" s="142" t="s">
        <v>58</v>
      </c>
      <c r="AU25" s="142" t="s">
        <v>54</v>
      </c>
      <c r="AV25" s="251" t="s">
        <v>60</v>
      </c>
      <c r="AY25" s="384"/>
      <c r="AZ25" s="385"/>
      <c r="BA25" s="136" t="s">
        <v>52</v>
      </c>
      <c r="BB25" s="137" t="s">
        <v>53</v>
      </c>
      <c r="BC25" s="138" t="s">
        <v>51</v>
      </c>
      <c r="BD25" s="139" t="s">
        <v>30</v>
      </c>
      <c r="BE25" s="140" t="s">
        <v>59</v>
      </c>
      <c r="BF25" s="140" t="s">
        <v>56</v>
      </c>
      <c r="BG25" s="141" t="s">
        <v>31</v>
      </c>
      <c r="BH25" s="142" t="s">
        <v>57</v>
      </c>
      <c r="BI25" s="142" t="s">
        <v>58</v>
      </c>
      <c r="BJ25" s="142" t="s">
        <v>54</v>
      </c>
      <c r="BK25" s="266" t="s">
        <v>60</v>
      </c>
      <c r="BL25" s="259" t="s">
        <v>53</v>
      </c>
      <c r="BM25" s="138" t="s">
        <v>51</v>
      </c>
      <c r="BN25" s="139" t="s">
        <v>30</v>
      </c>
      <c r="BO25" s="140" t="s">
        <v>59</v>
      </c>
      <c r="BP25" s="140" t="s">
        <v>56</v>
      </c>
      <c r="BQ25" s="141" t="s">
        <v>31</v>
      </c>
      <c r="BR25" s="142" t="s">
        <v>57</v>
      </c>
      <c r="BS25" s="142" t="s">
        <v>58</v>
      </c>
      <c r="BT25" s="142" t="s">
        <v>54</v>
      </c>
      <c r="BU25" s="251" t="s">
        <v>60</v>
      </c>
    </row>
    <row r="26" spans="1:73">
      <c r="A26" s="377">
        <v>2017</v>
      </c>
      <c r="B26" s="135" t="s">
        <v>13</v>
      </c>
      <c r="C26" s="143">
        <v>854695.62600000296</v>
      </c>
      <c r="D26" s="144">
        <v>834136.71200000285</v>
      </c>
      <c r="E26" s="145">
        <v>17305.336999999985</v>
      </c>
      <c r="F26" s="146">
        <v>3545.4549999999999</v>
      </c>
      <c r="G26" s="147">
        <v>3542.9569999999999</v>
      </c>
      <c r="H26" s="147">
        <v>2.4979999999999998</v>
      </c>
      <c r="I26" s="148">
        <v>13759.893999999989</v>
      </c>
      <c r="J26" s="149">
        <v>8416.357</v>
      </c>
      <c r="K26" s="149">
        <v>790.00399999999991</v>
      </c>
      <c r="L26" s="149">
        <v>4553.5300000000025</v>
      </c>
      <c r="M26" s="267">
        <v>2208.8959999999997</v>
      </c>
      <c r="N26" s="260">
        <f t="shared" ref="N26:N42" si="45">IF(AND(ISNUMBER($C26),ISNUMBER(D26)),IF($C26=0,0,D26/$C26),"")</f>
        <v>0.97594592346726239</v>
      </c>
      <c r="O26" s="185">
        <f t="shared" ref="O26:O42" si="46">IF(AND(ISNUMBER($C26),ISNUMBER(E26)),IF($C26=0,0,E26/$C26),"")</f>
        <v>2.0247368154894391E-2</v>
      </c>
      <c r="P26" s="186">
        <f t="shared" ref="P26:P42" si="47">IF(AND(ISNUMBER($C26),ISNUMBER(F26)),IF($C26=0,0,F26/$C26),"")</f>
        <v>4.1482077269926121E-3</v>
      </c>
      <c r="Q26" s="187">
        <f t="shared" ref="Q26:Q42" si="48">IF(AND(ISNUMBER($C26),ISNUMBER(G26)),IF($C26=0,0,G26/$C26),"")</f>
        <v>4.1452850491128963E-3</v>
      </c>
      <c r="R26" s="187">
        <f t="shared" ref="R26:R42" si="49">IF(AND(ISNUMBER($C26),ISNUMBER(H26)),IF($C26=0,0,H26/$C26),"")</f>
        <v>2.922677879715733E-6</v>
      </c>
      <c r="S26" s="188">
        <f t="shared" ref="S26:S42" si="50">IF(AND(ISNUMBER($C26),ISNUMBER(I26)),IF($C26=0,0,I26/$C26),"")</f>
        <v>1.6099174467987674E-2</v>
      </c>
      <c r="T26" s="189">
        <f t="shared" ref="T26:T42" si="51">IF(AND(ISNUMBER($C26),ISNUMBER(J26)),IF($C26=0,0,J26/$C26),"")</f>
        <v>9.8471979310210851E-3</v>
      </c>
      <c r="U26" s="189">
        <f t="shared" ref="U26:U42" si="52">IF(AND(ISNUMBER($C26),ISNUMBER(K26)),IF($C26=0,0,K26/$C26),"")</f>
        <v>9.243103345424131E-4</v>
      </c>
      <c r="V26" s="189">
        <f t="shared" ref="V26:V42" si="53">IF(AND(ISNUMBER($C26),ISNUMBER(L26)),IF($C26=0,0,L26/$C26),"")</f>
        <v>5.327662692402718E-3</v>
      </c>
      <c r="W26" s="252">
        <f t="shared" ref="W26:W42" si="54">IF(AND(ISNUMBER($C26),ISNUMBER(M26)),IF($C26=0,0,M26/$C26),"")</f>
        <v>2.5844241304213626E-3</v>
      </c>
      <c r="Z26" s="377">
        <v>2017</v>
      </c>
      <c r="AA26" s="135" t="s">
        <v>13</v>
      </c>
      <c r="AB26" s="143">
        <v>671680.33900000271</v>
      </c>
      <c r="AC26" s="144">
        <v>655946.89000000269</v>
      </c>
      <c r="AD26" s="145">
        <v>13002.215999999988</v>
      </c>
      <c r="AE26" s="146">
        <v>3542.9569999999999</v>
      </c>
      <c r="AF26" s="147">
        <v>3542.9569999999999</v>
      </c>
      <c r="AG26" s="147">
        <v>0</v>
      </c>
      <c r="AH26" s="148">
        <v>9459.2699999999932</v>
      </c>
      <c r="AI26" s="149">
        <v>6261.1229999999996</v>
      </c>
      <c r="AJ26" s="149">
        <v>790.00399999999991</v>
      </c>
      <c r="AK26" s="149">
        <v>2408.1420000000012</v>
      </c>
      <c r="AL26" s="267">
        <v>1816.2979999999998</v>
      </c>
      <c r="AM26" s="260">
        <f t="shared" ref="AM26:AM42" si="55">IF(AND(ISNUMBER($AB26),ISNUMBER(AC26)),IF($AB26=0,0,AC26/$AB26),"")</f>
        <v>0.97657598698895376</v>
      </c>
      <c r="AN26" s="185">
        <f t="shared" ref="AN26:AN42" si="56">IF(AND(ISNUMBER($AB26),ISNUMBER(AD26)),IF($AB26=0,0,AD26/$AB26),"")</f>
        <v>1.9357743922291486E-2</v>
      </c>
      <c r="AO26" s="186">
        <f t="shared" ref="AO26:AO42" si="57">IF(AND(ISNUMBER($AB26),ISNUMBER(AE26)),IF($AB26=0,0,AE26/$AB26),"")</f>
        <v>5.2747665731510797E-3</v>
      </c>
      <c r="AP26" s="187">
        <f t="shared" ref="AP26:AP42" si="58">IF(AND(ISNUMBER($AB26),ISNUMBER(AF26)),IF($AB26=0,0,AF26/$AB26),"")</f>
        <v>5.2747665731510797E-3</v>
      </c>
      <c r="AQ26" s="187">
        <f t="shared" ref="AQ26:AQ42" si="59">IF(AND(ISNUMBER($AB26),ISNUMBER(AG26)),IF($AB26=0,0,AG26/$AB26),"")</f>
        <v>0</v>
      </c>
      <c r="AR26" s="188">
        <f t="shared" ref="AR26:AR42" si="60">IF(AND(ISNUMBER($AB26),ISNUMBER(AH26)),IF($AB26=0,0,AH26/$AB26),"")</f>
        <v>1.4082993725978266E-2</v>
      </c>
      <c r="AS26" s="189">
        <f t="shared" ref="AS26:AS42" si="61">IF(AND(ISNUMBER($AB26),ISNUMBER(AI26)),IF($AB26=0,0,AI26/$AB26),"")</f>
        <v>9.3215814673413781E-3</v>
      </c>
      <c r="AT26" s="189">
        <f t="shared" ref="AT26:AT42" si="62">IF(AND(ISNUMBER($AB26),ISNUMBER(AJ26)),IF($AB26=0,0,AJ26/$AB26),"")</f>
        <v>1.1761606736563964E-3</v>
      </c>
      <c r="AU26" s="189">
        <f t="shared" ref="AU26:AU42" si="63">IF(AND(ISNUMBER($AB26),ISNUMBER(AK26)),IF($AB26=0,0,AK26/$AB26),"")</f>
        <v>3.5852500961770619E-3</v>
      </c>
      <c r="AV26" s="252">
        <f t="shared" ref="AV26:AV42" si="64">IF(AND(ISNUMBER($AB26),ISNUMBER(AL26)),IF($AB26=0,0,AL26/$AB26),"")</f>
        <v>2.7041107124024253E-3</v>
      </c>
      <c r="AY26" s="377">
        <v>2017</v>
      </c>
      <c r="AZ26" s="135" t="s">
        <v>13</v>
      </c>
      <c r="BA26" s="143">
        <v>183015.28700000021</v>
      </c>
      <c r="BB26" s="144">
        <v>178189.82200000016</v>
      </c>
      <c r="BC26" s="145">
        <v>4303.1209999999955</v>
      </c>
      <c r="BD26" s="146">
        <v>2.4979999999999998</v>
      </c>
      <c r="BE26" s="147">
        <v>0</v>
      </c>
      <c r="BF26" s="147">
        <v>2.4979999999999998</v>
      </c>
      <c r="BG26" s="148">
        <v>4300.6239999999962</v>
      </c>
      <c r="BH26" s="149">
        <v>2155.2340000000004</v>
      </c>
      <c r="BI26" s="149">
        <v>0</v>
      </c>
      <c r="BJ26" s="149">
        <v>2145.3880000000008</v>
      </c>
      <c r="BK26" s="267">
        <v>392.59800000000007</v>
      </c>
      <c r="BL26" s="260">
        <f t="shared" ref="BL26:BL42" si="65">IF(AND(ISNUMBER($BA26),ISNUMBER(BB26)),IF($BA26=0,0,BB26/$BA26),"")</f>
        <v>0.97363354133362612</v>
      </c>
      <c r="BM26" s="185">
        <f t="shared" ref="BM26:BM42" si="66">IF(AND(ISNUMBER($BA26),ISNUMBER(BC26)),IF($BA26=0,0,BC26/$BA26),"")</f>
        <v>2.3512358287316133E-2</v>
      </c>
      <c r="BN26" s="186">
        <f t="shared" ref="BN26:BN42" si="67">IF(AND(ISNUMBER($BA26),ISNUMBER(BD26)),IF($BA26=0,0,BD26/$BA26),"")</f>
        <v>1.3649133036629868E-5</v>
      </c>
      <c r="BO26" s="187">
        <f t="shared" ref="BO26:BO42" si="68">IF(AND(ISNUMBER($BA26),ISNUMBER(BE26)),IF($BA26=0,0,BE26/$BA26),"")</f>
        <v>0</v>
      </c>
      <c r="BP26" s="187">
        <f t="shared" ref="BP26:BP42" si="69">IF(AND(ISNUMBER($BA26),ISNUMBER(BF26)),IF($BA26=0,0,BF26/$BA26),"")</f>
        <v>1.3649133036629868E-5</v>
      </c>
      <c r="BQ26" s="188">
        <f t="shared" ref="BQ26:BQ42" si="70">IF(AND(ISNUMBER($BA26),ISNUMBER(BG26)),IF($BA26=0,0,BG26/$BA26),"")</f>
        <v>2.349871461830394E-2</v>
      </c>
      <c r="BR26" s="189">
        <f t="shared" ref="BR26:BR42" si="71">IF(AND(ISNUMBER($BA26),ISNUMBER(BH26)),IF($BA26=0,0,BH26/$BA26),"")</f>
        <v>1.1776251237417112E-2</v>
      </c>
      <c r="BS26" s="189">
        <f t="shared" ref="BS26:BS42" si="72">IF(AND(ISNUMBER($BA26),ISNUMBER(BI26)),IF($BA26=0,0,BI26/$BA26),"")</f>
        <v>0</v>
      </c>
      <c r="BT26" s="189">
        <f t="shared" ref="BT26:BT42" si="73">IF(AND(ISNUMBER($BA26),ISNUMBER(BJ26)),IF($BA26=0,0,BJ26/$BA26),"")</f>
        <v>1.1722452452837987E-2</v>
      </c>
      <c r="BU26" s="252">
        <f t="shared" ref="BU26:BU42" si="74">IF(AND(ISNUMBER($BA26),ISNUMBER(BK26)),IF($BA26=0,0,BK26/$BA26),"")</f>
        <v>2.1451650648177801E-3</v>
      </c>
    </row>
    <row r="27" spans="1:73">
      <c r="A27" s="378"/>
      <c r="B27" s="131" t="s">
        <v>14</v>
      </c>
      <c r="C27" s="150">
        <v>1044737.8479999984</v>
      </c>
      <c r="D27" s="151">
        <v>1022846.6479999979</v>
      </c>
      <c r="E27" s="152">
        <v>18154.292999999994</v>
      </c>
      <c r="F27" s="153">
        <v>2794.1390000000001</v>
      </c>
      <c r="G27" s="154">
        <v>2788.9830000000002</v>
      </c>
      <c r="H27" s="154">
        <v>5.1559999999999988</v>
      </c>
      <c r="I27" s="155">
        <v>15360.155000000001</v>
      </c>
      <c r="J27" s="156">
        <v>10103.436999999996</v>
      </c>
      <c r="K27" s="156">
        <v>5.4690000000000003</v>
      </c>
      <c r="L27" s="156">
        <v>5251.248999999998</v>
      </c>
      <c r="M27" s="268">
        <v>2632.6469999999999</v>
      </c>
      <c r="N27" s="261">
        <f t="shared" si="45"/>
        <v>0.97904622672385422</v>
      </c>
      <c r="O27" s="190">
        <f t="shared" si="46"/>
        <v>1.7376888407703232E-2</v>
      </c>
      <c r="P27" s="191">
        <f t="shared" si="47"/>
        <v>2.6744881554248089E-3</v>
      </c>
      <c r="Q27" s="192">
        <f t="shared" si="48"/>
        <v>2.6695529460707395E-3</v>
      </c>
      <c r="R27" s="192">
        <f t="shared" si="49"/>
        <v>4.935209354069469E-6</v>
      </c>
      <c r="S27" s="193">
        <f t="shared" si="50"/>
        <v>1.470240120945635E-2</v>
      </c>
      <c r="T27" s="194">
        <f t="shared" si="51"/>
        <v>9.6707868096686505E-3</v>
      </c>
      <c r="U27" s="194">
        <f t="shared" si="52"/>
        <v>5.2348060429414144E-6</v>
      </c>
      <c r="V27" s="194">
        <f t="shared" si="53"/>
        <v>5.0263795937447514E-3</v>
      </c>
      <c r="W27" s="253">
        <f t="shared" si="54"/>
        <v>2.5199115788136013E-3</v>
      </c>
      <c r="Z27" s="378"/>
      <c r="AA27" s="131" t="s">
        <v>14</v>
      </c>
      <c r="AB27" s="150">
        <v>835716.73499999882</v>
      </c>
      <c r="AC27" s="151">
        <v>818842.82099999825</v>
      </c>
      <c r="AD27" s="152">
        <v>13969.775999999994</v>
      </c>
      <c r="AE27" s="153">
        <v>2565.6570000000002</v>
      </c>
      <c r="AF27" s="154">
        <v>2565.6570000000002</v>
      </c>
      <c r="AG27" s="154">
        <v>0</v>
      </c>
      <c r="AH27" s="155">
        <v>11404.117</v>
      </c>
      <c r="AI27" s="156">
        <v>8496.3549999999959</v>
      </c>
      <c r="AJ27" s="156">
        <v>5.4690000000000003</v>
      </c>
      <c r="AK27" s="156">
        <v>2902.2929999999988</v>
      </c>
      <c r="AL27" s="268">
        <v>1936.337</v>
      </c>
      <c r="AM27" s="261">
        <f t="shared" si="55"/>
        <v>0.97980905096988324</v>
      </c>
      <c r="AN27" s="190">
        <f t="shared" si="56"/>
        <v>1.6715922291540584E-2</v>
      </c>
      <c r="AO27" s="191">
        <f t="shared" si="57"/>
        <v>3.0700079255921611E-3</v>
      </c>
      <c r="AP27" s="192">
        <f t="shared" si="58"/>
        <v>3.0700079255921611E-3</v>
      </c>
      <c r="AQ27" s="192">
        <f t="shared" si="59"/>
        <v>0</v>
      </c>
      <c r="AR27" s="193">
        <f t="shared" si="60"/>
        <v>1.3645911972793049E-2</v>
      </c>
      <c r="AS27" s="194">
        <f t="shared" si="61"/>
        <v>1.0166548836670128E-2</v>
      </c>
      <c r="AT27" s="194">
        <f t="shared" si="62"/>
        <v>6.5440833849043453E-6</v>
      </c>
      <c r="AU27" s="194">
        <f t="shared" si="63"/>
        <v>3.4728190527380104E-3</v>
      </c>
      <c r="AV27" s="253">
        <f t="shared" si="64"/>
        <v>2.3169776539176314E-3</v>
      </c>
      <c r="AY27" s="378"/>
      <c r="AZ27" s="131" t="s">
        <v>14</v>
      </c>
      <c r="BA27" s="150">
        <v>209021.11299999958</v>
      </c>
      <c r="BB27" s="151">
        <v>204003.82699999973</v>
      </c>
      <c r="BC27" s="152">
        <v>4184.5170000000007</v>
      </c>
      <c r="BD27" s="153">
        <v>228.48199999999997</v>
      </c>
      <c r="BE27" s="154">
        <v>223.32599999999996</v>
      </c>
      <c r="BF27" s="154">
        <v>5.1559999999999988</v>
      </c>
      <c r="BG27" s="155">
        <v>3956.0380000000009</v>
      </c>
      <c r="BH27" s="156">
        <v>1607.0820000000001</v>
      </c>
      <c r="BI27" s="156">
        <v>0</v>
      </c>
      <c r="BJ27" s="156">
        <v>2348.9559999999997</v>
      </c>
      <c r="BK27" s="268">
        <v>696.31000000000006</v>
      </c>
      <c r="BL27" s="261">
        <f t="shared" si="65"/>
        <v>0.97599627172590997</v>
      </c>
      <c r="BM27" s="190">
        <f t="shared" si="66"/>
        <v>2.001959007844346E-2</v>
      </c>
      <c r="BN27" s="191">
        <f t="shared" si="67"/>
        <v>1.0931048864905835E-3</v>
      </c>
      <c r="BO27" s="192">
        <f t="shared" si="68"/>
        <v>1.0684375219071789E-3</v>
      </c>
      <c r="BP27" s="192">
        <f t="shared" si="69"/>
        <v>2.4667364583404593E-5</v>
      </c>
      <c r="BQ27" s="193">
        <f t="shared" si="70"/>
        <v>1.8926499544569972E-2</v>
      </c>
      <c r="BR27" s="194">
        <f t="shared" si="71"/>
        <v>7.6886108629610223E-3</v>
      </c>
      <c r="BS27" s="194">
        <f t="shared" si="72"/>
        <v>0</v>
      </c>
      <c r="BT27" s="194">
        <f t="shared" si="73"/>
        <v>1.1237888681608946E-2</v>
      </c>
      <c r="BU27" s="253">
        <f t="shared" si="74"/>
        <v>3.33129027018434E-3</v>
      </c>
    </row>
    <row r="28" spans="1:73">
      <c r="A28" s="378"/>
      <c r="B28" s="132" t="s">
        <v>15</v>
      </c>
      <c r="C28" s="157">
        <v>945284.77499999967</v>
      </c>
      <c r="D28" s="158">
        <v>909641.74000000115</v>
      </c>
      <c r="E28" s="159">
        <v>31564.230999999992</v>
      </c>
      <c r="F28" s="160">
        <v>3179.9090000000001</v>
      </c>
      <c r="G28" s="161">
        <v>3175.4360000000001</v>
      </c>
      <c r="H28" s="161">
        <v>4.4729999999999999</v>
      </c>
      <c r="I28" s="162">
        <v>28384.327999999994</v>
      </c>
      <c r="J28" s="163">
        <v>21894.640000000003</v>
      </c>
      <c r="K28" s="163">
        <v>439.90799999999996</v>
      </c>
      <c r="L28" s="163">
        <v>6049.7839999999942</v>
      </c>
      <c r="M28" s="269">
        <v>2816.451</v>
      </c>
      <c r="N28" s="262">
        <f t="shared" si="45"/>
        <v>0.96229386535925265</v>
      </c>
      <c r="O28" s="195">
        <f t="shared" si="46"/>
        <v>3.3391240221762805E-2</v>
      </c>
      <c r="P28" s="196">
        <f t="shared" si="47"/>
        <v>3.3639693392924913E-3</v>
      </c>
      <c r="Q28" s="197">
        <f t="shared" si="48"/>
        <v>3.3592374319156904E-3</v>
      </c>
      <c r="R28" s="197">
        <f t="shared" si="49"/>
        <v>4.731907376800818E-6</v>
      </c>
      <c r="S28" s="198">
        <f t="shared" si="50"/>
        <v>3.0027277229763914E-2</v>
      </c>
      <c r="T28" s="199">
        <f t="shared" si="51"/>
        <v>2.3161951381264985E-2</v>
      </c>
      <c r="U28" s="199">
        <f t="shared" si="52"/>
        <v>4.6537087196818559E-4</v>
      </c>
      <c r="V28" s="199">
        <f t="shared" si="53"/>
        <v>6.3999592080598109E-3</v>
      </c>
      <c r="W28" s="254">
        <f t="shared" si="54"/>
        <v>2.9794735665768031E-3</v>
      </c>
      <c r="Z28" s="378"/>
      <c r="AA28" s="132" t="s">
        <v>15</v>
      </c>
      <c r="AB28" s="157">
        <v>773581.00099999958</v>
      </c>
      <c r="AC28" s="158">
        <v>744557.56600000092</v>
      </c>
      <c r="AD28" s="159">
        <v>26451.328999999994</v>
      </c>
      <c r="AE28" s="160">
        <v>2362.6310000000003</v>
      </c>
      <c r="AF28" s="161">
        <v>2362.0500000000002</v>
      </c>
      <c r="AG28" s="161">
        <v>0.58099999999999996</v>
      </c>
      <c r="AH28" s="162">
        <v>24088.701999999997</v>
      </c>
      <c r="AI28" s="163">
        <v>18377.805000000004</v>
      </c>
      <c r="AJ28" s="163">
        <v>439.90799999999996</v>
      </c>
      <c r="AK28" s="163">
        <v>5270.9949999999944</v>
      </c>
      <c r="AL28" s="269">
        <v>1542.1789999999999</v>
      </c>
      <c r="AM28" s="262">
        <f t="shared" si="55"/>
        <v>0.96248171172446018</v>
      </c>
      <c r="AN28" s="195">
        <f t="shared" si="56"/>
        <v>3.419335398078114E-2</v>
      </c>
      <c r="AO28" s="196">
        <f t="shared" si="57"/>
        <v>3.0541481718732149E-3</v>
      </c>
      <c r="AP28" s="197">
        <f t="shared" si="58"/>
        <v>3.0533971193017983E-3</v>
      </c>
      <c r="AQ28" s="197">
        <f t="shared" si="59"/>
        <v>7.5105257141650029E-7</v>
      </c>
      <c r="AR28" s="198">
        <f t="shared" si="60"/>
        <v>3.1139210979665734E-2</v>
      </c>
      <c r="AS28" s="199">
        <f t="shared" si="61"/>
        <v>2.3756794668228949E-2</v>
      </c>
      <c r="AT28" s="199">
        <f t="shared" si="62"/>
        <v>5.6866443130239211E-4</v>
      </c>
      <c r="AU28" s="199">
        <f t="shared" si="63"/>
        <v>6.8137596362711052E-3</v>
      </c>
      <c r="AV28" s="254">
        <f t="shared" si="64"/>
        <v>1.9935585258769829E-3</v>
      </c>
      <c r="AY28" s="378"/>
      <c r="AZ28" s="132" t="s">
        <v>15</v>
      </c>
      <c r="BA28" s="157">
        <v>171703.77400000012</v>
      </c>
      <c r="BB28" s="158">
        <v>165084.1740000002</v>
      </c>
      <c r="BC28" s="159">
        <v>5112.9019999999991</v>
      </c>
      <c r="BD28" s="160">
        <v>817.27799999999991</v>
      </c>
      <c r="BE28" s="161">
        <v>813.38599999999985</v>
      </c>
      <c r="BF28" s="161">
        <v>3.8919999999999999</v>
      </c>
      <c r="BG28" s="162">
        <v>4295.6259999999984</v>
      </c>
      <c r="BH28" s="163">
        <v>3516.8349999999978</v>
      </c>
      <c r="BI28" s="163">
        <v>0</v>
      </c>
      <c r="BJ28" s="163">
        <v>778.7890000000001</v>
      </c>
      <c r="BK28" s="269">
        <v>1274.2720000000002</v>
      </c>
      <c r="BL28" s="262">
        <f t="shared" si="65"/>
        <v>0.96144755676715699</v>
      </c>
      <c r="BM28" s="195">
        <f t="shared" si="66"/>
        <v>2.9777458473335568E-2</v>
      </c>
      <c r="BN28" s="196">
        <f t="shared" si="67"/>
        <v>4.7598138407837168E-3</v>
      </c>
      <c r="BO28" s="197">
        <f t="shared" si="68"/>
        <v>4.7371468957927466E-3</v>
      </c>
      <c r="BP28" s="197">
        <f t="shared" si="69"/>
        <v>2.2666944990970305E-5</v>
      </c>
      <c r="BQ28" s="198">
        <f t="shared" si="70"/>
        <v>2.5017656280519468E-2</v>
      </c>
      <c r="BR28" s="199">
        <f t="shared" si="71"/>
        <v>2.0481990104655446E-2</v>
      </c>
      <c r="BS28" s="199">
        <f t="shared" si="72"/>
        <v>0</v>
      </c>
      <c r="BT28" s="199">
        <f t="shared" si="73"/>
        <v>4.5356545278963968E-3</v>
      </c>
      <c r="BU28" s="254">
        <f t="shared" si="74"/>
        <v>7.4213394983385699E-3</v>
      </c>
    </row>
    <row r="29" spans="1:73">
      <c r="A29" s="378"/>
      <c r="B29" s="133" t="s">
        <v>16</v>
      </c>
      <c r="C29" s="164">
        <f t="shared" ref="C29:M29" si="75">IF(COUNT(C26:C28)=0,"",SUM(C26:C28))</f>
        <v>2844718.2490000008</v>
      </c>
      <c r="D29" s="165">
        <f t="shared" si="75"/>
        <v>2766625.100000002</v>
      </c>
      <c r="E29" s="166">
        <f t="shared" si="75"/>
        <v>67023.860999999975</v>
      </c>
      <c r="F29" s="167">
        <f t="shared" si="75"/>
        <v>9519.5030000000006</v>
      </c>
      <c r="G29" s="168">
        <f t="shared" si="75"/>
        <v>9507.3760000000002</v>
      </c>
      <c r="H29" s="168">
        <f t="shared" si="75"/>
        <v>12.126999999999999</v>
      </c>
      <c r="I29" s="169">
        <f t="shared" si="75"/>
        <v>57504.376999999986</v>
      </c>
      <c r="J29" s="170">
        <f t="shared" si="75"/>
        <v>40414.433999999994</v>
      </c>
      <c r="K29" s="170">
        <f t="shared" si="75"/>
        <v>1235.3809999999999</v>
      </c>
      <c r="L29" s="170">
        <f t="shared" si="75"/>
        <v>15854.562999999995</v>
      </c>
      <c r="M29" s="270">
        <f t="shared" si="75"/>
        <v>7657.9939999999997</v>
      </c>
      <c r="N29" s="263">
        <f t="shared" si="45"/>
        <v>0.9725480198162153</v>
      </c>
      <c r="O29" s="200">
        <f t="shared" si="46"/>
        <v>2.356080818322193E-2</v>
      </c>
      <c r="P29" s="201">
        <f t="shared" si="47"/>
        <v>3.3463781530372566E-3</v>
      </c>
      <c r="Q29" s="202">
        <f t="shared" si="48"/>
        <v>3.3421151649524914E-3</v>
      </c>
      <c r="R29" s="202">
        <f t="shared" si="49"/>
        <v>4.2629880847648039E-6</v>
      </c>
      <c r="S29" s="203">
        <f t="shared" si="50"/>
        <v>2.0214436709229254E-2</v>
      </c>
      <c r="T29" s="204">
        <f t="shared" si="51"/>
        <v>1.4206831911809478E-2</v>
      </c>
      <c r="U29" s="204">
        <f t="shared" si="52"/>
        <v>4.3427183006059433E-4</v>
      </c>
      <c r="V29" s="204">
        <f t="shared" si="53"/>
        <v>5.5733333188878456E-3</v>
      </c>
      <c r="W29" s="255">
        <f t="shared" si="54"/>
        <v>2.6920043848602587E-3</v>
      </c>
      <c r="Z29" s="378"/>
      <c r="AA29" s="133" t="s">
        <v>16</v>
      </c>
      <c r="AB29" s="164">
        <f t="shared" ref="AB29:AL29" si="76">IF(COUNT(AB26:AB28)=0,"",SUM(AB26:AB28))</f>
        <v>2280978.0750000011</v>
      </c>
      <c r="AC29" s="165">
        <f t="shared" si="76"/>
        <v>2219347.2770000021</v>
      </c>
      <c r="AD29" s="166">
        <f t="shared" si="76"/>
        <v>53423.320999999982</v>
      </c>
      <c r="AE29" s="167">
        <f t="shared" si="76"/>
        <v>8471.244999999999</v>
      </c>
      <c r="AF29" s="168">
        <f t="shared" si="76"/>
        <v>8470.6640000000007</v>
      </c>
      <c r="AG29" s="168">
        <f t="shared" si="76"/>
        <v>0.58099999999999996</v>
      </c>
      <c r="AH29" s="169">
        <f t="shared" si="76"/>
        <v>44952.088999999993</v>
      </c>
      <c r="AI29" s="170">
        <f t="shared" si="76"/>
        <v>33135.282999999996</v>
      </c>
      <c r="AJ29" s="170">
        <f t="shared" si="76"/>
        <v>1235.3809999999999</v>
      </c>
      <c r="AK29" s="170">
        <f t="shared" si="76"/>
        <v>10581.429999999993</v>
      </c>
      <c r="AL29" s="270">
        <f t="shared" si="76"/>
        <v>5294.8139999999994</v>
      </c>
      <c r="AM29" s="263">
        <f t="shared" si="55"/>
        <v>0.9729805390610784</v>
      </c>
      <c r="AN29" s="200">
        <f t="shared" si="56"/>
        <v>2.3421233893271838E-2</v>
      </c>
      <c r="AO29" s="201">
        <f t="shared" si="57"/>
        <v>3.7138651584803133E-3</v>
      </c>
      <c r="AP29" s="202">
        <f t="shared" si="58"/>
        <v>3.7136104431867442E-3</v>
      </c>
      <c r="AQ29" s="202">
        <f t="shared" si="59"/>
        <v>2.547152935698427E-7</v>
      </c>
      <c r="AR29" s="203">
        <f t="shared" si="60"/>
        <v>1.9707374434101026E-2</v>
      </c>
      <c r="AS29" s="204">
        <f t="shared" si="61"/>
        <v>1.4526787154672663E-2</v>
      </c>
      <c r="AT29" s="204">
        <f t="shared" si="62"/>
        <v>5.4160143560345235E-4</v>
      </c>
      <c r="AU29" s="204">
        <f t="shared" si="63"/>
        <v>4.6389880358670204E-3</v>
      </c>
      <c r="AV29" s="255">
        <f t="shared" si="64"/>
        <v>2.3212910540580259E-3</v>
      </c>
      <c r="AY29" s="378"/>
      <c r="AZ29" s="133" t="s">
        <v>16</v>
      </c>
      <c r="BA29" s="164">
        <f t="shared" ref="BA29:BK29" si="77">IF(COUNT(BA26:BA28)=0,"",SUM(BA26:BA28))</f>
        <v>563740.17399999988</v>
      </c>
      <c r="BB29" s="165">
        <f t="shared" si="77"/>
        <v>547277.82300000009</v>
      </c>
      <c r="BC29" s="166">
        <f t="shared" si="77"/>
        <v>13600.539999999994</v>
      </c>
      <c r="BD29" s="167">
        <f t="shared" si="77"/>
        <v>1048.2579999999998</v>
      </c>
      <c r="BE29" s="168">
        <f t="shared" si="77"/>
        <v>1036.7119999999998</v>
      </c>
      <c r="BF29" s="168">
        <f t="shared" si="77"/>
        <v>11.545999999999998</v>
      </c>
      <c r="BG29" s="169">
        <f t="shared" si="77"/>
        <v>12552.287999999995</v>
      </c>
      <c r="BH29" s="170">
        <f t="shared" si="77"/>
        <v>7279.150999999998</v>
      </c>
      <c r="BI29" s="170">
        <f t="shared" si="77"/>
        <v>0</v>
      </c>
      <c r="BJ29" s="170">
        <f t="shared" si="77"/>
        <v>5273.1330000000007</v>
      </c>
      <c r="BK29" s="270">
        <f t="shared" si="77"/>
        <v>2363.1800000000003</v>
      </c>
      <c r="BL29" s="263">
        <f t="shared" si="65"/>
        <v>0.970797981482867</v>
      </c>
      <c r="BM29" s="200">
        <f t="shared" si="66"/>
        <v>2.4125546887137399E-2</v>
      </c>
      <c r="BN29" s="201">
        <f t="shared" si="67"/>
        <v>1.8594701040412281E-3</v>
      </c>
      <c r="BO29" s="202">
        <f t="shared" si="68"/>
        <v>1.8389890375277741E-3</v>
      </c>
      <c r="BP29" s="202">
        <f t="shared" si="69"/>
        <v>2.0481066513453768E-5</v>
      </c>
      <c r="BQ29" s="203">
        <f t="shared" si="70"/>
        <v>2.2266087426297203E-2</v>
      </c>
      <c r="BR29" s="204">
        <f t="shared" si="71"/>
        <v>1.2912244568896024E-2</v>
      </c>
      <c r="BS29" s="204">
        <f t="shared" si="72"/>
        <v>0</v>
      </c>
      <c r="BT29" s="204">
        <f t="shared" si="73"/>
        <v>9.3538357619338333E-3</v>
      </c>
      <c r="BU29" s="255">
        <f t="shared" si="74"/>
        <v>4.191966634614905E-3</v>
      </c>
    </row>
    <row r="30" spans="1:73">
      <c r="A30" s="378"/>
      <c r="B30" s="130" t="s">
        <v>17</v>
      </c>
      <c r="C30" s="171">
        <v>598398.90399999963</v>
      </c>
      <c r="D30" s="172">
        <v>575030.0989999997</v>
      </c>
      <c r="E30" s="173">
        <v>21793.082000000002</v>
      </c>
      <c r="F30" s="174">
        <v>2884.0790000000006</v>
      </c>
      <c r="G30" s="175">
        <v>2874.0020000000004</v>
      </c>
      <c r="H30" s="175">
        <v>10.077</v>
      </c>
      <c r="I30" s="176">
        <v>18909.004000000004</v>
      </c>
      <c r="J30" s="177">
        <v>17579.775000000001</v>
      </c>
      <c r="K30" s="177">
        <v>370.97099999999995</v>
      </c>
      <c r="L30" s="177">
        <v>958.25899999999945</v>
      </c>
      <c r="M30" s="271">
        <v>516.84899999999993</v>
      </c>
      <c r="N30" s="264">
        <f t="shared" si="45"/>
        <v>0.96094778108082912</v>
      </c>
      <c r="O30" s="205">
        <f t="shared" si="46"/>
        <v>3.6418987157770623E-2</v>
      </c>
      <c r="P30" s="206">
        <f t="shared" si="47"/>
        <v>4.81965956274546E-3</v>
      </c>
      <c r="Q30" s="207">
        <f t="shared" si="48"/>
        <v>4.8028196254851462E-3</v>
      </c>
      <c r="R30" s="207">
        <f t="shared" si="49"/>
        <v>1.6839937260312905E-5</v>
      </c>
      <c r="S30" s="208">
        <f t="shared" si="50"/>
        <v>3.1599329266151222E-2</v>
      </c>
      <c r="T30" s="209">
        <f t="shared" si="51"/>
        <v>2.9378020050651717E-2</v>
      </c>
      <c r="U30" s="209">
        <f t="shared" si="52"/>
        <v>6.1993930389952752E-4</v>
      </c>
      <c r="V30" s="209">
        <f t="shared" si="53"/>
        <v>1.6013715827260272E-3</v>
      </c>
      <c r="W30" s="256">
        <f t="shared" si="54"/>
        <v>8.6371983060985064E-4</v>
      </c>
      <c r="Z30" s="378"/>
      <c r="AA30" s="130" t="s">
        <v>17</v>
      </c>
      <c r="AB30" s="171">
        <v>449787.16899999947</v>
      </c>
      <c r="AC30" s="172">
        <v>433224.6149999997</v>
      </c>
      <c r="AD30" s="173">
        <v>15523.332</v>
      </c>
      <c r="AE30" s="174">
        <v>1137.7260000000003</v>
      </c>
      <c r="AF30" s="175">
        <v>1133.6770000000004</v>
      </c>
      <c r="AG30" s="175">
        <v>4.0489999999999995</v>
      </c>
      <c r="AH30" s="176">
        <v>14385.606000000002</v>
      </c>
      <c r="AI30" s="177">
        <v>13427.347999999998</v>
      </c>
      <c r="AJ30" s="177">
        <v>0</v>
      </c>
      <c r="AK30" s="177">
        <v>958.25899999999945</v>
      </c>
      <c r="AL30" s="271">
        <v>211.80799999999999</v>
      </c>
      <c r="AM30" s="264">
        <f t="shared" si="55"/>
        <v>0.9631769086770019</v>
      </c>
      <c r="AN30" s="205">
        <f t="shared" si="56"/>
        <v>3.4512616343664572E-2</v>
      </c>
      <c r="AO30" s="206">
        <f t="shared" si="57"/>
        <v>2.5294763355065866E-3</v>
      </c>
      <c r="AP30" s="207">
        <f t="shared" si="58"/>
        <v>2.5204743001461692E-3</v>
      </c>
      <c r="AQ30" s="207">
        <f t="shared" si="59"/>
        <v>9.0020353604173271E-6</v>
      </c>
      <c r="AR30" s="208">
        <f t="shared" si="60"/>
        <v>3.1983140008157988E-2</v>
      </c>
      <c r="AS30" s="209">
        <f t="shared" si="61"/>
        <v>2.9852670163652475E-2</v>
      </c>
      <c r="AT30" s="209">
        <f t="shared" si="62"/>
        <v>0</v>
      </c>
      <c r="AU30" s="209">
        <f t="shared" si="63"/>
        <v>2.1304720677792401E-3</v>
      </c>
      <c r="AV30" s="256">
        <f t="shared" si="64"/>
        <v>4.709071636501046E-4</v>
      </c>
      <c r="AY30" s="378"/>
      <c r="AZ30" s="130" t="s">
        <v>17</v>
      </c>
      <c r="BA30" s="171">
        <v>148611.7350000001</v>
      </c>
      <c r="BB30" s="172">
        <v>141805.48400000003</v>
      </c>
      <c r="BC30" s="173">
        <v>6269.7500000000027</v>
      </c>
      <c r="BD30" s="174">
        <v>1746.3530000000001</v>
      </c>
      <c r="BE30" s="175">
        <v>1740.325</v>
      </c>
      <c r="BF30" s="175">
        <v>6.0280000000000005</v>
      </c>
      <c r="BG30" s="176">
        <v>4523.398000000002</v>
      </c>
      <c r="BH30" s="177">
        <v>4152.4270000000015</v>
      </c>
      <c r="BI30" s="177">
        <v>370.97099999999995</v>
      </c>
      <c r="BJ30" s="177">
        <v>0</v>
      </c>
      <c r="BK30" s="271">
        <v>305.04099999999994</v>
      </c>
      <c r="BL30" s="264">
        <f t="shared" si="65"/>
        <v>0.9542011201201569</v>
      </c>
      <c r="BM30" s="205">
        <f t="shared" si="66"/>
        <v>4.2188794848536007E-2</v>
      </c>
      <c r="BN30" s="206">
        <f t="shared" si="67"/>
        <v>1.1751111041130089E-2</v>
      </c>
      <c r="BO30" s="207">
        <f t="shared" si="68"/>
        <v>1.1710548968424323E-2</v>
      </c>
      <c r="BP30" s="207">
        <f t="shared" si="69"/>
        <v>4.0562072705765774E-5</v>
      </c>
      <c r="BQ30" s="208">
        <f t="shared" si="70"/>
        <v>3.0437690536349628E-2</v>
      </c>
      <c r="BR30" s="209">
        <f t="shared" si="71"/>
        <v>2.7941447557960335E-2</v>
      </c>
      <c r="BS30" s="209">
        <f t="shared" si="72"/>
        <v>2.4962429783892885E-3</v>
      </c>
      <c r="BT30" s="209">
        <f t="shared" si="73"/>
        <v>0</v>
      </c>
      <c r="BU30" s="256">
        <f t="shared" si="74"/>
        <v>2.0526037193496177E-3</v>
      </c>
    </row>
    <row r="31" spans="1:73">
      <c r="A31" s="378"/>
      <c r="B31" s="131" t="s">
        <v>18</v>
      </c>
      <c r="C31" s="150">
        <v>594891.52699999977</v>
      </c>
      <c r="D31" s="151">
        <v>572065.71799999988</v>
      </c>
      <c r="E31" s="152">
        <v>21117.135000000009</v>
      </c>
      <c r="F31" s="153">
        <v>3229.1510000000003</v>
      </c>
      <c r="G31" s="154">
        <v>3215.1880000000001</v>
      </c>
      <c r="H31" s="154">
        <v>13.963000000000001</v>
      </c>
      <c r="I31" s="155">
        <v>17887.984</v>
      </c>
      <c r="J31" s="156">
        <v>15680.624000000007</v>
      </c>
      <c r="K31" s="156">
        <v>2.1479999999999997</v>
      </c>
      <c r="L31" s="156">
        <v>2205.2089999999994</v>
      </c>
      <c r="M31" s="268">
        <v>704.89300000000003</v>
      </c>
      <c r="N31" s="261">
        <f t="shared" si="45"/>
        <v>0.96163030071194833</v>
      </c>
      <c r="O31" s="190">
        <f t="shared" si="46"/>
        <v>3.5497454647727765E-2</v>
      </c>
      <c r="P31" s="191">
        <f t="shared" si="47"/>
        <v>5.4281341277197274E-3</v>
      </c>
      <c r="Q31" s="192">
        <f t="shared" si="48"/>
        <v>5.4046626217959248E-3</v>
      </c>
      <c r="R31" s="192">
        <f t="shared" si="49"/>
        <v>2.3471505923801814E-5</v>
      </c>
      <c r="S31" s="193">
        <f t="shared" si="50"/>
        <v>3.0069320520008023E-2</v>
      </c>
      <c r="T31" s="194">
        <f t="shared" si="51"/>
        <v>2.6358795323706153E-2</v>
      </c>
      <c r="U31" s="194">
        <f t="shared" si="52"/>
        <v>3.6107422992427332E-6</v>
      </c>
      <c r="V31" s="194">
        <f t="shared" si="53"/>
        <v>3.7069094110664651E-3</v>
      </c>
      <c r="W31" s="253">
        <f t="shared" si="54"/>
        <v>1.1849101357263075E-3</v>
      </c>
      <c r="Z31" s="378"/>
      <c r="AA31" s="131" t="s">
        <v>18</v>
      </c>
      <c r="AB31" s="150">
        <v>462278.29999999993</v>
      </c>
      <c r="AC31" s="151">
        <v>444683.98199999996</v>
      </c>
      <c r="AD31" s="152">
        <v>16301.80000000001</v>
      </c>
      <c r="AE31" s="153">
        <v>2554.8979999999997</v>
      </c>
      <c r="AF31" s="154">
        <v>2554.8219999999997</v>
      </c>
      <c r="AG31" s="154">
        <v>7.5999999999999998E-2</v>
      </c>
      <c r="AH31" s="155">
        <v>13746.901999999998</v>
      </c>
      <c r="AI31" s="156">
        <v>12062.524000000007</v>
      </c>
      <c r="AJ31" s="156">
        <v>2.1479999999999997</v>
      </c>
      <c r="AK31" s="156">
        <v>1682.2269999999994</v>
      </c>
      <c r="AL31" s="268">
        <v>470.80600000000004</v>
      </c>
      <c r="AM31" s="261">
        <f t="shared" si="55"/>
        <v>0.96193998723279905</v>
      </c>
      <c r="AN31" s="190">
        <f t="shared" si="56"/>
        <v>3.5264038999883861E-2</v>
      </c>
      <c r="AO31" s="191">
        <f t="shared" si="57"/>
        <v>5.5267530403222478E-3</v>
      </c>
      <c r="AP31" s="192">
        <f t="shared" si="58"/>
        <v>5.5265886371910601E-3</v>
      </c>
      <c r="AQ31" s="192">
        <f t="shared" si="59"/>
        <v>1.6440313118742543E-7</v>
      </c>
      <c r="AR31" s="193">
        <f t="shared" si="60"/>
        <v>2.9737285959561589E-2</v>
      </c>
      <c r="AS31" s="194">
        <f t="shared" si="61"/>
        <v>2.6093640995045644E-2</v>
      </c>
      <c r="AT31" s="194">
        <f t="shared" si="62"/>
        <v>4.6465516551393396E-6</v>
      </c>
      <c r="AU31" s="194">
        <f t="shared" si="63"/>
        <v>3.6389919232635397E-3</v>
      </c>
      <c r="AV31" s="253">
        <f t="shared" si="64"/>
        <v>1.0184471129187766E-3</v>
      </c>
      <c r="AY31" s="378"/>
      <c r="AZ31" s="131" t="s">
        <v>18</v>
      </c>
      <c r="BA31" s="150">
        <v>132613.22699999984</v>
      </c>
      <c r="BB31" s="151">
        <v>127381.73599999995</v>
      </c>
      <c r="BC31" s="152">
        <v>4815.335</v>
      </c>
      <c r="BD31" s="153">
        <v>674.25300000000016</v>
      </c>
      <c r="BE31" s="154">
        <v>660.36600000000021</v>
      </c>
      <c r="BF31" s="154">
        <v>13.887</v>
      </c>
      <c r="BG31" s="155">
        <v>4141.0820000000012</v>
      </c>
      <c r="BH31" s="156">
        <v>3618.1000000000008</v>
      </c>
      <c r="BI31" s="156">
        <v>0</v>
      </c>
      <c r="BJ31" s="156">
        <v>522.98200000000008</v>
      </c>
      <c r="BK31" s="268">
        <v>234.08700000000002</v>
      </c>
      <c r="BL31" s="261">
        <f t="shared" si="65"/>
        <v>0.96055076014400964</v>
      </c>
      <c r="BM31" s="190">
        <f t="shared" si="66"/>
        <v>3.6311121514296656E-2</v>
      </c>
      <c r="BN31" s="191">
        <f t="shared" si="67"/>
        <v>5.084357083023106E-3</v>
      </c>
      <c r="BO31" s="192">
        <f t="shared" si="68"/>
        <v>4.9796390219808244E-3</v>
      </c>
      <c r="BP31" s="192">
        <f t="shared" si="69"/>
        <v>1.0471806104228213E-4</v>
      </c>
      <c r="BQ31" s="193">
        <f t="shared" si="70"/>
        <v>3.1226764431273559E-2</v>
      </c>
      <c r="BR31" s="194">
        <f t="shared" si="71"/>
        <v>2.7283100500977969E-2</v>
      </c>
      <c r="BS31" s="194">
        <f t="shared" si="72"/>
        <v>0</v>
      </c>
      <c r="BT31" s="194">
        <f t="shared" si="73"/>
        <v>3.9436639302955863E-3</v>
      </c>
      <c r="BU31" s="253">
        <f t="shared" si="74"/>
        <v>1.7651859116587238E-3</v>
      </c>
    </row>
    <row r="32" spans="1:73">
      <c r="A32" s="378"/>
      <c r="B32" s="132" t="s">
        <v>19</v>
      </c>
      <c r="C32" s="157">
        <v>770830.29299999855</v>
      </c>
      <c r="D32" s="158">
        <v>736544.71900000016</v>
      </c>
      <c r="E32" s="159">
        <v>31710.520000000026</v>
      </c>
      <c r="F32" s="160">
        <v>15843.305999999997</v>
      </c>
      <c r="G32" s="161">
        <v>15843.157999999998</v>
      </c>
      <c r="H32" s="161">
        <v>0.14799999999999999</v>
      </c>
      <c r="I32" s="162">
        <v>15867.214999999986</v>
      </c>
      <c r="J32" s="163">
        <v>13104.357000000007</v>
      </c>
      <c r="K32" s="163">
        <v>616.04000000000019</v>
      </c>
      <c r="L32" s="163">
        <v>2146.8409999999994</v>
      </c>
      <c r="M32" s="269">
        <v>488.28400000000005</v>
      </c>
      <c r="N32" s="262">
        <f t="shared" si="45"/>
        <v>0.95552124207967726</v>
      </c>
      <c r="O32" s="195">
        <f t="shared" si="46"/>
        <v>4.1138134149587821E-2</v>
      </c>
      <c r="P32" s="196">
        <f t="shared" si="47"/>
        <v>2.0553559121735277E-2</v>
      </c>
      <c r="Q32" s="197">
        <f t="shared" si="48"/>
        <v>2.0553367120977988E-2</v>
      </c>
      <c r="R32" s="197">
        <f t="shared" si="49"/>
        <v>1.920007572925008E-7</v>
      </c>
      <c r="S32" s="198">
        <f t="shared" si="50"/>
        <v>2.05845763251549E-2</v>
      </c>
      <c r="T32" s="199">
        <f t="shared" si="51"/>
        <v>1.7000313971833009E-2</v>
      </c>
      <c r="U32" s="199">
        <f t="shared" si="52"/>
        <v>7.9919017920589348E-4</v>
      </c>
      <c r="V32" s="199">
        <f t="shared" si="53"/>
        <v>2.7851020120715515E-3</v>
      </c>
      <c r="W32" s="254">
        <f t="shared" si="54"/>
        <v>6.3345201198521269E-4</v>
      </c>
      <c r="Z32" s="378"/>
      <c r="AA32" s="132" t="s">
        <v>19</v>
      </c>
      <c r="AB32" s="157">
        <v>598927.61799999862</v>
      </c>
      <c r="AC32" s="158">
        <v>573412.37000000034</v>
      </c>
      <c r="AD32" s="159">
        <v>23558.831000000024</v>
      </c>
      <c r="AE32" s="160">
        <v>12568.361999999996</v>
      </c>
      <c r="AF32" s="161">
        <v>12568.213999999996</v>
      </c>
      <c r="AG32" s="161">
        <v>0.14799999999999999</v>
      </c>
      <c r="AH32" s="162">
        <v>10990.469999999987</v>
      </c>
      <c r="AI32" s="163">
        <v>8229.9520000000084</v>
      </c>
      <c r="AJ32" s="163">
        <v>616.04000000000019</v>
      </c>
      <c r="AK32" s="163">
        <v>2144.5009999999993</v>
      </c>
      <c r="AL32" s="269">
        <v>58.233000000000004</v>
      </c>
      <c r="AM32" s="262">
        <f t="shared" si="55"/>
        <v>0.9573984447649927</v>
      </c>
      <c r="AN32" s="195">
        <f t="shared" si="56"/>
        <v>3.9335021949179975E-2</v>
      </c>
      <c r="AO32" s="196">
        <f t="shared" si="57"/>
        <v>2.0984776160380744E-2</v>
      </c>
      <c r="AP32" s="197">
        <f t="shared" si="58"/>
        <v>2.0984529052056545E-2</v>
      </c>
      <c r="AQ32" s="197">
        <f t="shared" si="59"/>
        <v>2.4710832419820111E-7</v>
      </c>
      <c r="AR32" s="198">
        <f t="shared" si="60"/>
        <v>1.835024745845E-2</v>
      </c>
      <c r="AS32" s="199">
        <f t="shared" si="61"/>
        <v>1.3741146263186727E-2</v>
      </c>
      <c r="AT32" s="199">
        <f t="shared" si="62"/>
        <v>1.0285717029666205E-3</v>
      </c>
      <c r="AU32" s="199">
        <f t="shared" si="63"/>
        <v>3.5805678942659883E-3</v>
      </c>
      <c r="AV32" s="254">
        <f t="shared" si="64"/>
        <v>9.7228777317796256E-5</v>
      </c>
      <c r="AY32" s="378"/>
      <c r="AZ32" s="132" t="s">
        <v>19</v>
      </c>
      <c r="BA32" s="157">
        <v>171902.6749999999</v>
      </c>
      <c r="BB32" s="158">
        <v>163132.34899999984</v>
      </c>
      <c r="BC32" s="159">
        <v>8151.6890000000039</v>
      </c>
      <c r="BD32" s="160">
        <v>3274.9440000000013</v>
      </c>
      <c r="BE32" s="161">
        <v>3274.9440000000013</v>
      </c>
      <c r="BF32" s="161">
        <v>0</v>
      </c>
      <c r="BG32" s="162">
        <v>4876.7449999999999</v>
      </c>
      <c r="BH32" s="163">
        <v>4874.4049999999997</v>
      </c>
      <c r="BI32" s="163">
        <v>0</v>
      </c>
      <c r="BJ32" s="163">
        <v>2.34</v>
      </c>
      <c r="BK32" s="269">
        <v>430.05100000000004</v>
      </c>
      <c r="BL32" s="262">
        <f t="shared" si="65"/>
        <v>0.94898086373583157</v>
      </c>
      <c r="BM32" s="195">
        <f t="shared" si="66"/>
        <v>4.7420373185001391E-2</v>
      </c>
      <c r="BN32" s="196">
        <f t="shared" si="67"/>
        <v>1.9051152054498297E-2</v>
      </c>
      <c r="BO32" s="197">
        <f t="shared" si="68"/>
        <v>1.9051152054498297E-2</v>
      </c>
      <c r="BP32" s="197">
        <f t="shared" si="69"/>
        <v>0</v>
      </c>
      <c r="BQ32" s="198">
        <f t="shared" si="70"/>
        <v>2.8369221130503074E-2</v>
      </c>
      <c r="BR32" s="199">
        <f t="shared" si="71"/>
        <v>2.835560877688496E-2</v>
      </c>
      <c r="BS32" s="199">
        <f t="shared" si="72"/>
        <v>0</v>
      </c>
      <c r="BT32" s="199">
        <f t="shared" si="73"/>
        <v>1.3612353618115607E-5</v>
      </c>
      <c r="BU32" s="254">
        <f t="shared" si="74"/>
        <v>2.501712087959075E-3</v>
      </c>
    </row>
    <row r="33" spans="1:73">
      <c r="A33" s="378"/>
      <c r="B33" s="133" t="s">
        <v>20</v>
      </c>
      <c r="C33" s="164">
        <f t="shared" ref="C33:M33" si="78">IF(COUNT(C30:C32)=0,"",SUM(C30:C32))</f>
        <v>1964120.7239999981</v>
      </c>
      <c r="D33" s="165">
        <f t="shared" si="78"/>
        <v>1883640.5359999998</v>
      </c>
      <c r="E33" s="166">
        <f t="shared" si="78"/>
        <v>74620.737000000037</v>
      </c>
      <c r="F33" s="167">
        <f t="shared" si="78"/>
        <v>21956.536</v>
      </c>
      <c r="G33" s="168">
        <f t="shared" si="78"/>
        <v>21932.347999999998</v>
      </c>
      <c r="H33" s="168">
        <f t="shared" si="78"/>
        <v>24.187999999999999</v>
      </c>
      <c r="I33" s="169">
        <f t="shared" si="78"/>
        <v>52664.202999999994</v>
      </c>
      <c r="J33" s="170">
        <f t="shared" si="78"/>
        <v>46364.756000000008</v>
      </c>
      <c r="K33" s="170">
        <f t="shared" si="78"/>
        <v>989.15900000000011</v>
      </c>
      <c r="L33" s="170">
        <f t="shared" si="78"/>
        <v>5310.3089999999984</v>
      </c>
      <c r="M33" s="270">
        <f t="shared" si="78"/>
        <v>1710.0260000000001</v>
      </c>
      <c r="N33" s="263">
        <f t="shared" si="45"/>
        <v>0.95902482621531659</v>
      </c>
      <c r="O33" s="200">
        <f t="shared" si="46"/>
        <v>3.7991929970593863E-2</v>
      </c>
      <c r="P33" s="201">
        <f t="shared" si="47"/>
        <v>1.117881183763734E-2</v>
      </c>
      <c r="Q33" s="202">
        <f t="shared" si="48"/>
        <v>1.1166496912335426E-2</v>
      </c>
      <c r="R33" s="202">
        <f t="shared" si="49"/>
        <v>1.2314925301913377E-5</v>
      </c>
      <c r="S33" s="203">
        <f t="shared" si="50"/>
        <v>2.6813119151223846E-2</v>
      </c>
      <c r="T33" s="204">
        <f t="shared" si="51"/>
        <v>2.3605858557195315E-2</v>
      </c>
      <c r="U33" s="204">
        <f t="shared" si="52"/>
        <v>5.0361415564392829E-4</v>
      </c>
      <c r="V33" s="204">
        <f t="shared" si="53"/>
        <v>2.703657130191761E-3</v>
      </c>
      <c r="W33" s="255">
        <f t="shared" si="54"/>
        <v>8.7063181967627452E-4</v>
      </c>
      <c r="Z33" s="378"/>
      <c r="AA33" s="133" t="s">
        <v>20</v>
      </c>
      <c r="AB33" s="164">
        <f t="shared" ref="AB33:AL33" si="79">IF(COUNT(AB30:AB32)=0,"",SUM(AB30:AB32))</f>
        <v>1510993.086999998</v>
      </c>
      <c r="AC33" s="165">
        <f t="shared" si="79"/>
        <v>1451320.9669999999</v>
      </c>
      <c r="AD33" s="166">
        <f t="shared" si="79"/>
        <v>55383.963000000032</v>
      </c>
      <c r="AE33" s="167">
        <f t="shared" si="79"/>
        <v>16260.985999999995</v>
      </c>
      <c r="AF33" s="168">
        <f t="shared" si="79"/>
        <v>16256.712999999996</v>
      </c>
      <c r="AG33" s="168">
        <f t="shared" si="79"/>
        <v>4.2729999999999988</v>
      </c>
      <c r="AH33" s="169">
        <f t="shared" si="79"/>
        <v>39122.977999999988</v>
      </c>
      <c r="AI33" s="170">
        <f t="shared" si="79"/>
        <v>33719.824000000008</v>
      </c>
      <c r="AJ33" s="170">
        <f t="shared" si="79"/>
        <v>618.18800000000022</v>
      </c>
      <c r="AK33" s="170">
        <f t="shared" si="79"/>
        <v>4784.9869999999983</v>
      </c>
      <c r="AL33" s="270">
        <f t="shared" si="79"/>
        <v>740.84699999999998</v>
      </c>
      <c r="AM33" s="263">
        <f t="shared" si="55"/>
        <v>0.96050801256908858</v>
      </c>
      <c r="AN33" s="200">
        <f t="shared" si="56"/>
        <v>3.6654014817474878E-2</v>
      </c>
      <c r="AO33" s="201">
        <f t="shared" si="57"/>
        <v>1.0761787158328685E-2</v>
      </c>
      <c r="AP33" s="202">
        <f t="shared" si="58"/>
        <v>1.0758959216866369E-2</v>
      </c>
      <c r="AQ33" s="202">
        <f t="shared" si="59"/>
        <v>2.8279414623159059E-6</v>
      </c>
      <c r="AR33" s="203">
        <f t="shared" si="60"/>
        <v>2.5892228320962558E-2</v>
      </c>
      <c r="AS33" s="204">
        <f t="shared" si="61"/>
        <v>2.2316332410857717E-2</v>
      </c>
      <c r="AT33" s="204">
        <f t="shared" si="62"/>
        <v>4.0912695452987273E-4</v>
      </c>
      <c r="AU33" s="204">
        <f t="shared" si="63"/>
        <v>3.1667828537193066E-3</v>
      </c>
      <c r="AV33" s="255">
        <f t="shared" si="64"/>
        <v>4.9030469191021586E-4</v>
      </c>
      <c r="AY33" s="378"/>
      <c r="AZ33" s="133" t="s">
        <v>20</v>
      </c>
      <c r="BA33" s="164">
        <f t="shared" ref="BA33:BK33" si="80">IF(COUNT(BA30:BA32)=0,"",SUM(BA30:BA32))</f>
        <v>453127.63699999987</v>
      </c>
      <c r="BB33" s="165">
        <f t="shared" si="80"/>
        <v>432319.56899999978</v>
      </c>
      <c r="BC33" s="166">
        <f t="shared" si="80"/>
        <v>19236.774000000005</v>
      </c>
      <c r="BD33" s="167">
        <f t="shared" si="80"/>
        <v>5695.5500000000011</v>
      </c>
      <c r="BE33" s="168">
        <f t="shared" si="80"/>
        <v>5675.635000000002</v>
      </c>
      <c r="BF33" s="168">
        <f t="shared" si="80"/>
        <v>19.914999999999999</v>
      </c>
      <c r="BG33" s="169">
        <f t="shared" si="80"/>
        <v>13541.225000000002</v>
      </c>
      <c r="BH33" s="170">
        <f t="shared" si="80"/>
        <v>12644.932000000001</v>
      </c>
      <c r="BI33" s="170">
        <f t="shared" si="80"/>
        <v>370.97099999999995</v>
      </c>
      <c r="BJ33" s="170">
        <f t="shared" si="80"/>
        <v>525.32200000000012</v>
      </c>
      <c r="BK33" s="270">
        <f t="shared" si="80"/>
        <v>969.17899999999997</v>
      </c>
      <c r="BL33" s="263">
        <f t="shared" si="65"/>
        <v>0.95407901372389681</v>
      </c>
      <c r="BM33" s="200">
        <f t="shared" si="66"/>
        <v>4.2453323146122754E-2</v>
      </c>
      <c r="BN33" s="201">
        <f t="shared" si="67"/>
        <v>1.2569416506369491E-2</v>
      </c>
      <c r="BO33" s="202">
        <f t="shared" si="68"/>
        <v>1.2525466417313239E-2</v>
      </c>
      <c r="BP33" s="202">
        <f t="shared" si="69"/>
        <v>4.3950089056254156E-5</v>
      </c>
      <c r="BQ33" s="203">
        <f t="shared" si="70"/>
        <v>2.988390884663697E-2</v>
      </c>
      <c r="BR33" s="204">
        <f t="shared" si="71"/>
        <v>2.7905894426827917E-2</v>
      </c>
      <c r="BS33" s="204">
        <f t="shared" si="72"/>
        <v>8.1868985625346011E-4</v>
      </c>
      <c r="BT33" s="204">
        <f t="shared" si="73"/>
        <v>1.1593245635555887E-3</v>
      </c>
      <c r="BU33" s="255">
        <f t="shared" si="74"/>
        <v>2.1388653457921842E-3</v>
      </c>
    </row>
    <row r="34" spans="1:73">
      <c r="A34" s="378"/>
      <c r="B34" s="130" t="s">
        <v>21</v>
      </c>
      <c r="C34" s="171">
        <v>552792.47199999914</v>
      </c>
      <c r="D34" s="172">
        <v>533426.85399999889</v>
      </c>
      <c r="E34" s="173">
        <v>17809.848999999995</v>
      </c>
      <c r="F34" s="174">
        <v>10105.280999999999</v>
      </c>
      <c r="G34" s="175">
        <v>10105.249</v>
      </c>
      <c r="H34" s="175">
        <v>3.2000000000000001E-2</v>
      </c>
      <c r="I34" s="176">
        <v>7704.5679999999975</v>
      </c>
      <c r="J34" s="177">
        <v>7244.2449999999972</v>
      </c>
      <c r="K34" s="177">
        <v>459.34499999999997</v>
      </c>
      <c r="L34" s="177">
        <v>0.97799999999999998</v>
      </c>
      <c r="M34" s="271">
        <v>206.00400000000002</v>
      </c>
      <c r="N34" s="264">
        <f t="shared" si="45"/>
        <v>0.96496765245384841</v>
      </c>
      <c r="O34" s="205">
        <f t="shared" si="46"/>
        <v>3.2217965877075157E-2</v>
      </c>
      <c r="P34" s="206">
        <f t="shared" si="47"/>
        <v>1.8280424412147233E-2</v>
      </c>
      <c r="Q34" s="207">
        <f t="shared" si="48"/>
        <v>1.8280366524238801E-2</v>
      </c>
      <c r="R34" s="207">
        <f t="shared" si="49"/>
        <v>5.7887908430127916E-8</v>
      </c>
      <c r="S34" s="208">
        <f t="shared" si="50"/>
        <v>1.3937541464927925E-2</v>
      </c>
      <c r="T34" s="209">
        <f t="shared" si="51"/>
        <v>1.310481847516912E-2</v>
      </c>
      <c r="U34" s="209">
        <f t="shared" si="52"/>
        <v>8.3095379055740952E-4</v>
      </c>
      <c r="V34" s="209">
        <f t="shared" si="53"/>
        <v>1.7691992013957843E-6</v>
      </c>
      <c r="W34" s="256">
        <f t="shared" si="54"/>
        <v>3.7266064650750224E-4</v>
      </c>
      <c r="Z34" s="378"/>
      <c r="AA34" s="130" t="s">
        <v>21</v>
      </c>
      <c r="AB34" s="171">
        <v>419217.99199999927</v>
      </c>
      <c r="AC34" s="172">
        <v>406160.38799999899</v>
      </c>
      <c r="AD34" s="173">
        <v>11890.720999999996</v>
      </c>
      <c r="AE34" s="174">
        <v>7164.9439999999995</v>
      </c>
      <c r="AF34" s="175">
        <v>7164.9119999999994</v>
      </c>
      <c r="AG34" s="175">
        <v>3.2000000000000001E-2</v>
      </c>
      <c r="AH34" s="176">
        <v>4725.7769999999964</v>
      </c>
      <c r="AI34" s="177">
        <v>4725.7769999999964</v>
      </c>
      <c r="AJ34" s="177">
        <v>0</v>
      </c>
      <c r="AK34" s="177">
        <v>0</v>
      </c>
      <c r="AL34" s="271">
        <v>106.07400000000001</v>
      </c>
      <c r="AM34" s="264">
        <f t="shared" si="55"/>
        <v>0.96885247234331417</v>
      </c>
      <c r="AN34" s="205">
        <f t="shared" si="56"/>
        <v>2.8364052180279552E-2</v>
      </c>
      <c r="AO34" s="206">
        <f t="shared" si="57"/>
        <v>1.7091213012632368E-2</v>
      </c>
      <c r="AP34" s="207">
        <f t="shared" si="58"/>
        <v>1.7091136680030688E-2</v>
      </c>
      <c r="AQ34" s="207">
        <f t="shared" si="59"/>
        <v>7.6332601678985324E-8</v>
      </c>
      <c r="AR34" s="208">
        <f t="shared" si="60"/>
        <v>1.1272839167647186E-2</v>
      </c>
      <c r="AS34" s="209">
        <f t="shared" si="61"/>
        <v>1.1272839167647186E-2</v>
      </c>
      <c r="AT34" s="209">
        <f t="shared" si="62"/>
        <v>0</v>
      </c>
      <c r="AU34" s="209">
        <f t="shared" si="63"/>
        <v>0</v>
      </c>
      <c r="AV34" s="256">
        <f t="shared" si="64"/>
        <v>2.5302826220302159E-4</v>
      </c>
      <c r="AY34" s="378"/>
      <c r="AZ34" s="130" t="s">
        <v>21</v>
      </c>
      <c r="BA34" s="171">
        <v>133574.47999999986</v>
      </c>
      <c r="BB34" s="172">
        <v>127266.46599999985</v>
      </c>
      <c r="BC34" s="173">
        <v>5919.1279999999997</v>
      </c>
      <c r="BD34" s="174">
        <v>2940.337</v>
      </c>
      <c r="BE34" s="175">
        <v>2940.337</v>
      </c>
      <c r="BF34" s="175">
        <v>0</v>
      </c>
      <c r="BG34" s="176">
        <v>2978.7910000000006</v>
      </c>
      <c r="BH34" s="177">
        <v>2518.4680000000003</v>
      </c>
      <c r="BI34" s="177">
        <v>459.34499999999997</v>
      </c>
      <c r="BJ34" s="177">
        <v>0.97799999999999998</v>
      </c>
      <c r="BK34" s="271">
        <v>99.930000000000021</v>
      </c>
      <c r="BL34" s="264">
        <f t="shared" si="65"/>
        <v>0.95277530558232371</v>
      </c>
      <c r="BM34" s="205">
        <f t="shared" si="66"/>
        <v>4.4313314938602084E-2</v>
      </c>
      <c r="BN34" s="206">
        <f t="shared" si="67"/>
        <v>2.201271530310283E-2</v>
      </c>
      <c r="BO34" s="207">
        <f t="shared" si="68"/>
        <v>2.201271530310283E-2</v>
      </c>
      <c r="BP34" s="207">
        <f t="shared" si="69"/>
        <v>0</v>
      </c>
      <c r="BQ34" s="208">
        <f t="shared" si="70"/>
        <v>2.2300599635499262E-2</v>
      </c>
      <c r="BR34" s="209">
        <f t="shared" si="71"/>
        <v>1.8854409914229146E-2</v>
      </c>
      <c r="BS34" s="209">
        <f t="shared" si="72"/>
        <v>3.4388679634013955E-3</v>
      </c>
      <c r="BT34" s="209">
        <f t="shared" si="73"/>
        <v>7.3217578687186431E-6</v>
      </c>
      <c r="BU34" s="256">
        <f t="shared" si="74"/>
        <v>7.4812194664729465E-4</v>
      </c>
    </row>
    <row r="35" spans="1:73">
      <c r="A35" s="378"/>
      <c r="B35" s="131" t="s">
        <v>22</v>
      </c>
      <c r="C35" s="150">
        <v>600626.09799999907</v>
      </c>
      <c r="D35" s="151">
        <v>581974.27599999961</v>
      </c>
      <c r="E35" s="152">
        <v>17344.221999999994</v>
      </c>
      <c r="F35" s="153">
        <v>11061.911999999998</v>
      </c>
      <c r="G35" s="154">
        <v>11061.911999999998</v>
      </c>
      <c r="H35" s="154">
        <v>0</v>
      </c>
      <c r="I35" s="155">
        <v>6282.3099999999986</v>
      </c>
      <c r="J35" s="156">
        <v>5679.8169999999991</v>
      </c>
      <c r="K35" s="156">
        <v>602.49300000000005</v>
      </c>
      <c r="L35" s="156">
        <v>0</v>
      </c>
      <c r="M35" s="268">
        <v>279.07000000000005</v>
      </c>
      <c r="N35" s="261">
        <f t="shared" si="45"/>
        <v>0.96894603470926854</v>
      </c>
      <c r="O35" s="190">
        <f t="shared" si="46"/>
        <v>2.8876903713897596E-2</v>
      </c>
      <c r="P35" s="191">
        <f t="shared" si="47"/>
        <v>1.8417301607163955E-2</v>
      </c>
      <c r="Q35" s="192">
        <f t="shared" si="48"/>
        <v>1.8417301607163955E-2</v>
      </c>
      <c r="R35" s="192">
        <f t="shared" si="49"/>
        <v>0</v>
      </c>
      <c r="S35" s="193">
        <f t="shared" si="50"/>
        <v>1.0459602106733645E-2</v>
      </c>
      <c r="T35" s="194">
        <f t="shared" si="51"/>
        <v>9.4564938468591278E-3</v>
      </c>
      <c r="U35" s="194">
        <f t="shared" si="52"/>
        <v>1.0031082598745168E-3</v>
      </c>
      <c r="V35" s="194">
        <f t="shared" si="53"/>
        <v>0</v>
      </c>
      <c r="W35" s="253">
        <f t="shared" si="54"/>
        <v>4.6463182490615067E-4</v>
      </c>
      <c r="Z35" s="378"/>
      <c r="AA35" s="131" t="s">
        <v>22</v>
      </c>
      <c r="AB35" s="150">
        <v>455887.27799999941</v>
      </c>
      <c r="AC35" s="151">
        <v>442079.03699999989</v>
      </c>
      <c r="AD35" s="152">
        <v>12855.804999999993</v>
      </c>
      <c r="AE35" s="153">
        <v>7703.8860000000004</v>
      </c>
      <c r="AF35" s="154">
        <v>7703.8860000000004</v>
      </c>
      <c r="AG35" s="154">
        <v>0</v>
      </c>
      <c r="AH35" s="155">
        <v>5151.918999999999</v>
      </c>
      <c r="AI35" s="156">
        <v>5151.918999999999</v>
      </c>
      <c r="AJ35" s="156">
        <v>0</v>
      </c>
      <c r="AK35" s="156">
        <v>0</v>
      </c>
      <c r="AL35" s="268">
        <v>75.181000000000012</v>
      </c>
      <c r="AM35" s="261">
        <f t="shared" si="55"/>
        <v>0.96971128244557081</v>
      </c>
      <c r="AN35" s="190">
        <f t="shared" si="56"/>
        <v>2.8199525673098538E-2</v>
      </c>
      <c r="AO35" s="191">
        <f t="shared" si="57"/>
        <v>1.6898664147412357E-2</v>
      </c>
      <c r="AP35" s="192">
        <f t="shared" si="58"/>
        <v>1.6898664147412357E-2</v>
      </c>
      <c r="AQ35" s="192">
        <f t="shared" si="59"/>
        <v>0</v>
      </c>
      <c r="AR35" s="193">
        <f t="shared" si="60"/>
        <v>1.1300861525686193E-2</v>
      </c>
      <c r="AS35" s="194">
        <f t="shared" si="61"/>
        <v>1.1300861525686193E-2</v>
      </c>
      <c r="AT35" s="194">
        <f t="shared" si="62"/>
        <v>0</v>
      </c>
      <c r="AU35" s="194">
        <f t="shared" si="63"/>
        <v>0</v>
      </c>
      <c r="AV35" s="253">
        <f t="shared" si="64"/>
        <v>1.6491137969417105E-4</v>
      </c>
      <c r="AY35" s="378"/>
      <c r="AZ35" s="131" t="s">
        <v>22</v>
      </c>
      <c r="BA35" s="150">
        <v>144738.81999999966</v>
      </c>
      <c r="BB35" s="151">
        <v>139895.23899999977</v>
      </c>
      <c r="BC35" s="152">
        <v>4488.4170000000013</v>
      </c>
      <c r="BD35" s="153">
        <v>3358.025999999998</v>
      </c>
      <c r="BE35" s="154">
        <v>3358.025999999998</v>
      </c>
      <c r="BF35" s="154">
        <v>0</v>
      </c>
      <c r="BG35" s="155">
        <v>1130.3909999999996</v>
      </c>
      <c r="BH35" s="156">
        <v>527.89800000000002</v>
      </c>
      <c r="BI35" s="156">
        <v>602.49300000000005</v>
      </c>
      <c r="BJ35" s="156">
        <v>0</v>
      </c>
      <c r="BK35" s="268">
        <v>203.88900000000001</v>
      </c>
      <c r="BL35" s="261">
        <f t="shared" si="65"/>
        <v>0.96653571585010922</v>
      </c>
      <c r="BM35" s="190">
        <f t="shared" si="66"/>
        <v>3.1010457318914247E-2</v>
      </c>
      <c r="BN35" s="191">
        <f t="shared" si="67"/>
        <v>2.3200589862484758E-2</v>
      </c>
      <c r="BO35" s="192">
        <f t="shared" si="68"/>
        <v>2.3200589862484758E-2</v>
      </c>
      <c r="BP35" s="192">
        <f t="shared" si="69"/>
        <v>0</v>
      </c>
      <c r="BQ35" s="193">
        <f t="shared" si="70"/>
        <v>7.8098674564294661E-3</v>
      </c>
      <c r="BR35" s="194">
        <f t="shared" si="71"/>
        <v>3.6472454314606219E-3</v>
      </c>
      <c r="BS35" s="194">
        <f t="shared" si="72"/>
        <v>4.1626220249688468E-3</v>
      </c>
      <c r="BT35" s="194">
        <f t="shared" si="73"/>
        <v>0</v>
      </c>
      <c r="BU35" s="253">
        <f t="shared" si="74"/>
        <v>1.4086683862698376E-3</v>
      </c>
    </row>
    <row r="36" spans="1:73">
      <c r="A36" s="378"/>
      <c r="B36" s="132" t="s">
        <v>23</v>
      </c>
      <c r="C36" s="157">
        <v>824461.60500000126</v>
      </c>
      <c r="D36" s="158">
        <v>779542.5470000006</v>
      </c>
      <c r="E36" s="159">
        <v>42094.274000000027</v>
      </c>
      <c r="F36" s="160">
        <v>11349.172999999997</v>
      </c>
      <c r="G36" s="161">
        <v>11348.911999999997</v>
      </c>
      <c r="H36" s="161">
        <v>0.26100000000000001</v>
      </c>
      <c r="I36" s="162">
        <v>30745.101000000021</v>
      </c>
      <c r="J36" s="163">
        <v>29669.191000000028</v>
      </c>
      <c r="K36" s="163">
        <v>0</v>
      </c>
      <c r="L36" s="163">
        <v>1075.9099999999999</v>
      </c>
      <c r="M36" s="269">
        <v>495.15499999999997</v>
      </c>
      <c r="N36" s="262">
        <f t="shared" si="45"/>
        <v>0.94551710143008949</v>
      </c>
      <c r="O36" s="195">
        <f t="shared" si="46"/>
        <v>5.1056682014925317E-2</v>
      </c>
      <c r="P36" s="196">
        <f t="shared" si="47"/>
        <v>1.3765556735658999E-2</v>
      </c>
      <c r="Q36" s="197">
        <f t="shared" si="48"/>
        <v>1.3765240165428903E-2</v>
      </c>
      <c r="R36" s="197">
        <f t="shared" si="49"/>
        <v>3.1657023009579643E-7</v>
      </c>
      <c r="S36" s="198">
        <f t="shared" si="50"/>
        <v>3.7291125279266306E-2</v>
      </c>
      <c r="T36" s="199">
        <f t="shared" si="51"/>
        <v>3.5986140312743831E-2</v>
      </c>
      <c r="U36" s="199">
        <f t="shared" si="52"/>
        <v>0</v>
      </c>
      <c r="V36" s="199">
        <f t="shared" si="53"/>
        <v>1.3049849665224837E-3</v>
      </c>
      <c r="W36" s="254">
        <f t="shared" si="54"/>
        <v>6.0057981717656726E-4</v>
      </c>
      <c r="Z36" s="378"/>
      <c r="AA36" s="132" t="s">
        <v>23</v>
      </c>
      <c r="AB36" s="157">
        <v>630114.69600000081</v>
      </c>
      <c r="AC36" s="158">
        <v>594154.58600000036</v>
      </c>
      <c r="AD36" s="159">
        <v>33939.866000000031</v>
      </c>
      <c r="AE36" s="160">
        <v>8965.9729999999981</v>
      </c>
      <c r="AF36" s="161">
        <v>8965.7239999999983</v>
      </c>
      <c r="AG36" s="161">
        <v>0.249</v>
      </c>
      <c r="AH36" s="162">
        <v>24973.893000000018</v>
      </c>
      <c r="AI36" s="163">
        <v>24028.496000000028</v>
      </c>
      <c r="AJ36" s="163">
        <v>0</v>
      </c>
      <c r="AK36" s="163">
        <v>945.39699999999993</v>
      </c>
      <c r="AL36" s="269">
        <v>47.760000000000005</v>
      </c>
      <c r="AM36" s="262">
        <f t="shared" si="55"/>
        <v>0.94293085016382416</v>
      </c>
      <c r="AN36" s="195">
        <f t="shared" si="56"/>
        <v>5.3862997031257923E-2</v>
      </c>
      <c r="AO36" s="196">
        <f t="shared" si="57"/>
        <v>1.4229112663006334E-2</v>
      </c>
      <c r="AP36" s="197">
        <f t="shared" si="58"/>
        <v>1.4228717496853917E-2</v>
      </c>
      <c r="AQ36" s="197">
        <f t="shared" si="59"/>
        <v>3.9516615241743173E-7</v>
      </c>
      <c r="AR36" s="198">
        <f t="shared" si="60"/>
        <v>3.9633884368251562E-2</v>
      </c>
      <c r="AS36" s="199">
        <f t="shared" si="61"/>
        <v>3.8133527360231567E-2</v>
      </c>
      <c r="AT36" s="199">
        <f t="shared" si="62"/>
        <v>0</v>
      </c>
      <c r="AU36" s="199">
        <f t="shared" si="63"/>
        <v>1.5003570080200108E-3</v>
      </c>
      <c r="AV36" s="254">
        <f t="shared" si="64"/>
        <v>7.579572465645198E-5</v>
      </c>
      <c r="AY36" s="378"/>
      <c r="AZ36" s="132" t="s">
        <v>23</v>
      </c>
      <c r="BA36" s="157">
        <v>194346.90900000048</v>
      </c>
      <c r="BB36" s="158">
        <v>185387.96100000027</v>
      </c>
      <c r="BC36" s="159">
        <v>8154.4079999999967</v>
      </c>
      <c r="BD36" s="160">
        <v>2383.1999999999994</v>
      </c>
      <c r="BE36" s="161">
        <v>2383.1879999999992</v>
      </c>
      <c r="BF36" s="161">
        <v>1.2E-2</v>
      </c>
      <c r="BG36" s="162">
        <v>5771.2080000000014</v>
      </c>
      <c r="BH36" s="163">
        <v>5640.6950000000006</v>
      </c>
      <c r="BI36" s="163">
        <v>0</v>
      </c>
      <c r="BJ36" s="163">
        <v>130.51299999999998</v>
      </c>
      <c r="BK36" s="269">
        <v>447.39499999999998</v>
      </c>
      <c r="BL36" s="262">
        <f t="shared" si="65"/>
        <v>0.95390228717246961</v>
      </c>
      <c r="BM36" s="195">
        <f t="shared" si="66"/>
        <v>4.1958002017927522E-2</v>
      </c>
      <c r="BN36" s="196">
        <f t="shared" si="67"/>
        <v>1.2262608200267252E-2</v>
      </c>
      <c r="BO36" s="197">
        <f t="shared" si="68"/>
        <v>1.2262546455009446E-2</v>
      </c>
      <c r="BP36" s="197">
        <f t="shared" si="69"/>
        <v>6.1745257805978128E-8</v>
      </c>
      <c r="BQ36" s="198">
        <f t="shared" si="70"/>
        <v>2.9695393817660291E-2</v>
      </c>
      <c r="BR36" s="199">
        <f t="shared" si="71"/>
        <v>2.9023847248324318E-2</v>
      </c>
      <c r="BS36" s="199">
        <f t="shared" si="72"/>
        <v>0</v>
      </c>
      <c r="BT36" s="199">
        <f t="shared" si="73"/>
        <v>6.7154656933596842E-4</v>
      </c>
      <c r="BU36" s="254">
        <f t="shared" si="74"/>
        <v>2.3020433013421319E-3</v>
      </c>
    </row>
    <row r="37" spans="1:73">
      <c r="A37" s="378"/>
      <c r="B37" s="133" t="s">
        <v>24</v>
      </c>
      <c r="C37" s="164">
        <f t="shared" ref="C37:M37" si="81">IF(COUNT(C34:C36)=0,"",SUM(C34:C36))</f>
        <v>1977880.1749999993</v>
      </c>
      <c r="D37" s="165">
        <f t="shared" si="81"/>
        <v>1894943.6769999992</v>
      </c>
      <c r="E37" s="166">
        <f t="shared" si="81"/>
        <v>77248.345000000016</v>
      </c>
      <c r="F37" s="167">
        <f t="shared" si="81"/>
        <v>32516.365999999995</v>
      </c>
      <c r="G37" s="168">
        <f t="shared" si="81"/>
        <v>32516.072999999997</v>
      </c>
      <c r="H37" s="168">
        <f t="shared" si="81"/>
        <v>0.29300000000000004</v>
      </c>
      <c r="I37" s="169">
        <f t="shared" si="81"/>
        <v>44731.979000000021</v>
      </c>
      <c r="J37" s="170">
        <f t="shared" si="81"/>
        <v>42593.253000000026</v>
      </c>
      <c r="K37" s="170">
        <f t="shared" si="81"/>
        <v>1061.838</v>
      </c>
      <c r="L37" s="170">
        <f t="shared" si="81"/>
        <v>1076.8879999999999</v>
      </c>
      <c r="M37" s="270">
        <f t="shared" si="81"/>
        <v>980.22900000000004</v>
      </c>
      <c r="N37" s="263">
        <f t="shared" si="45"/>
        <v>0.95806798660085657</v>
      </c>
      <c r="O37" s="200">
        <f t="shared" si="46"/>
        <v>3.9056129879050959E-2</v>
      </c>
      <c r="P37" s="201">
        <f t="shared" si="47"/>
        <v>1.644000805053825E-2</v>
      </c>
      <c r="Q37" s="202">
        <f t="shared" si="48"/>
        <v>1.6439859912140534E-2</v>
      </c>
      <c r="R37" s="202">
        <f t="shared" si="49"/>
        <v>1.4813839771663626E-7</v>
      </c>
      <c r="S37" s="203">
        <f t="shared" si="50"/>
        <v>2.2616121828512709E-2</v>
      </c>
      <c r="T37" s="204">
        <f t="shared" si="51"/>
        <v>2.1534799498154653E-2</v>
      </c>
      <c r="U37" s="204">
        <f t="shared" si="52"/>
        <v>5.3685658687589624E-4</v>
      </c>
      <c r="V37" s="204">
        <f t="shared" si="53"/>
        <v>5.4446574348216022E-4</v>
      </c>
      <c r="W37" s="255">
        <f t="shared" si="54"/>
        <v>4.9559574558150391E-4</v>
      </c>
      <c r="Z37" s="378"/>
      <c r="AA37" s="133" t="s">
        <v>24</v>
      </c>
      <c r="AB37" s="164">
        <f t="shared" ref="AB37:AL37" si="82">IF(COUNT(AB34:AB36)=0,"",SUM(AB34:AB36))</f>
        <v>1505219.9659999995</v>
      </c>
      <c r="AC37" s="165">
        <f t="shared" si="82"/>
        <v>1442394.0109999992</v>
      </c>
      <c r="AD37" s="166">
        <f t="shared" si="82"/>
        <v>58686.392000000022</v>
      </c>
      <c r="AE37" s="167">
        <f t="shared" si="82"/>
        <v>23834.803</v>
      </c>
      <c r="AF37" s="168">
        <f t="shared" si="82"/>
        <v>23834.521999999997</v>
      </c>
      <c r="AG37" s="168">
        <f t="shared" si="82"/>
        <v>0.28100000000000003</v>
      </c>
      <c r="AH37" s="169">
        <f t="shared" si="82"/>
        <v>34851.589000000014</v>
      </c>
      <c r="AI37" s="170">
        <f t="shared" si="82"/>
        <v>33906.192000000025</v>
      </c>
      <c r="AJ37" s="170">
        <f t="shared" si="82"/>
        <v>0</v>
      </c>
      <c r="AK37" s="170">
        <f t="shared" si="82"/>
        <v>945.39699999999993</v>
      </c>
      <c r="AL37" s="270">
        <f t="shared" si="82"/>
        <v>229.01500000000004</v>
      </c>
      <c r="AM37" s="263">
        <f t="shared" si="55"/>
        <v>0.95826127980021736</v>
      </c>
      <c r="AN37" s="200">
        <f t="shared" si="56"/>
        <v>3.8988581951881998E-2</v>
      </c>
      <c r="AO37" s="201">
        <f t="shared" si="57"/>
        <v>1.5834764046705453E-2</v>
      </c>
      <c r="AP37" s="202">
        <f t="shared" si="58"/>
        <v>1.583457736302709E-2</v>
      </c>
      <c r="AQ37" s="202">
        <f t="shared" si="59"/>
        <v>1.8668367836412298E-7</v>
      </c>
      <c r="AR37" s="203">
        <f t="shared" si="60"/>
        <v>2.3153817905176542E-2</v>
      </c>
      <c r="AS37" s="204">
        <f t="shared" si="61"/>
        <v>2.2525738939075456E-2</v>
      </c>
      <c r="AT37" s="204">
        <f t="shared" si="62"/>
        <v>0</v>
      </c>
      <c r="AU37" s="204">
        <f t="shared" si="63"/>
        <v>6.2807896610109161E-4</v>
      </c>
      <c r="AV37" s="255">
        <f t="shared" si="64"/>
        <v>1.5214719786676024E-4</v>
      </c>
      <c r="AY37" s="378"/>
      <c r="AZ37" s="133" t="s">
        <v>24</v>
      </c>
      <c r="BA37" s="164">
        <f t="shared" ref="BA37:BK37" si="83">IF(COUNT(BA34:BA36)=0,"",SUM(BA34:BA36))</f>
        <v>472660.20900000003</v>
      </c>
      <c r="BB37" s="165">
        <f t="shared" si="83"/>
        <v>452549.66599999985</v>
      </c>
      <c r="BC37" s="166">
        <f t="shared" si="83"/>
        <v>18561.952999999998</v>
      </c>
      <c r="BD37" s="167">
        <f t="shared" si="83"/>
        <v>8681.5629999999965</v>
      </c>
      <c r="BE37" s="168">
        <f t="shared" si="83"/>
        <v>8681.5509999999958</v>
      </c>
      <c r="BF37" s="168">
        <f t="shared" si="83"/>
        <v>1.2E-2</v>
      </c>
      <c r="BG37" s="169">
        <f t="shared" si="83"/>
        <v>9880.3900000000031</v>
      </c>
      <c r="BH37" s="170">
        <f t="shared" si="83"/>
        <v>8687.0610000000015</v>
      </c>
      <c r="BI37" s="170">
        <f t="shared" si="83"/>
        <v>1061.838</v>
      </c>
      <c r="BJ37" s="170">
        <f t="shared" si="83"/>
        <v>131.49099999999999</v>
      </c>
      <c r="BK37" s="270">
        <f t="shared" si="83"/>
        <v>751.21399999999994</v>
      </c>
      <c r="BL37" s="263">
        <f t="shared" si="65"/>
        <v>0.95745243069530273</v>
      </c>
      <c r="BM37" s="200">
        <f t="shared" si="66"/>
        <v>3.9271241044959632E-2</v>
      </c>
      <c r="BN37" s="201">
        <f t="shared" si="67"/>
        <v>1.8367450516656451E-2</v>
      </c>
      <c r="BO37" s="202">
        <f t="shared" si="68"/>
        <v>1.8367425128439349E-2</v>
      </c>
      <c r="BP37" s="202">
        <f t="shared" si="69"/>
        <v>2.5388217098681137E-8</v>
      </c>
      <c r="BQ37" s="203">
        <f t="shared" si="70"/>
        <v>2.0903790528303181E-2</v>
      </c>
      <c r="BR37" s="204">
        <f t="shared" si="71"/>
        <v>1.8379082551457173E-2</v>
      </c>
      <c r="BS37" s="204">
        <f t="shared" si="72"/>
        <v>2.2465144723024483E-3</v>
      </c>
      <c r="BT37" s="204">
        <f t="shared" si="73"/>
        <v>2.7819350454355671E-4</v>
      </c>
      <c r="BU37" s="255">
        <f t="shared" si="74"/>
        <v>1.589332009964054E-3</v>
      </c>
    </row>
    <row r="38" spans="1:73">
      <c r="A38" s="378"/>
      <c r="B38" s="130" t="s">
        <v>25</v>
      </c>
      <c r="C38" s="171">
        <v>1067859.371999999</v>
      </c>
      <c r="D38" s="172">
        <v>949792.63200000161</v>
      </c>
      <c r="E38" s="173">
        <v>113259.43299999996</v>
      </c>
      <c r="F38" s="174">
        <v>34712.962000000007</v>
      </c>
      <c r="G38" s="175">
        <v>34712.119000000006</v>
      </c>
      <c r="H38" s="175">
        <v>0.84299999999999997</v>
      </c>
      <c r="I38" s="176">
        <v>78546.470999999961</v>
      </c>
      <c r="J38" s="177">
        <v>67824.413999999961</v>
      </c>
      <c r="K38" s="177">
        <v>28.664000000000001</v>
      </c>
      <c r="L38" s="177">
        <v>10693.392999999998</v>
      </c>
      <c r="M38" s="271">
        <v>415.43000000000006</v>
      </c>
      <c r="N38" s="264">
        <f t="shared" si="45"/>
        <v>0.8894360595638453</v>
      </c>
      <c r="O38" s="205">
        <f t="shared" si="46"/>
        <v>0.10606212388048421</v>
      </c>
      <c r="P38" s="206">
        <f t="shared" si="47"/>
        <v>3.250705374714831E-2</v>
      </c>
      <c r="Q38" s="207">
        <f t="shared" si="48"/>
        <v>3.2506264317358105E-2</v>
      </c>
      <c r="R38" s="207">
        <f t="shared" si="49"/>
        <v>7.8942979019900454E-7</v>
      </c>
      <c r="S38" s="208">
        <f t="shared" si="50"/>
        <v>7.3555070133335898E-2</v>
      </c>
      <c r="T38" s="209">
        <f t="shared" si="51"/>
        <v>6.3514368818968436E-2</v>
      </c>
      <c r="U38" s="209">
        <f t="shared" si="52"/>
        <v>2.6842485772555476E-5</v>
      </c>
      <c r="V38" s="209">
        <f t="shared" si="53"/>
        <v>1.0013858828594902E-2</v>
      </c>
      <c r="W38" s="256">
        <f t="shared" si="54"/>
        <v>3.8903062602891166E-4</v>
      </c>
      <c r="Z38" s="378"/>
      <c r="AA38" s="130" t="s">
        <v>25</v>
      </c>
      <c r="AB38" s="171">
        <v>793982.14099999901</v>
      </c>
      <c r="AC38" s="172">
        <v>717172.16100000113</v>
      </c>
      <c r="AD38" s="173">
        <v>73355.425999999919</v>
      </c>
      <c r="AE38" s="174">
        <v>18748.268</v>
      </c>
      <c r="AF38" s="175">
        <v>18748.268</v>
      </c>
      <c r="AG38" s="175">
        <v>0</v>
      </c>
      <c r="AH38" s="176">
        <v>54607.157999999952</v>
      </c>
      <c r="AI38" s="177">
        <v>46579.257999999958</v>
      </c>
      <c r="AJ38" s="177">
        <v>0</v>
      </c>
      <c r="AK38" s="177">
        <v>8027.8999999999987</v>
      </c>
      <c r="AL38" s="271">
        <v>125.666</v>
      </c>
      <c r="AM38" s="264">
        <f t="shared" si="55"/>
        <v>0.90325981400128497</v>
      </c>
      <c r="AN38" s="205">
        <f t="shared" si="56"/>
        <v>9.2389264458279566E-2</v>
      </c>
      <c r="AO38" s="206">
        <f t="shared" si="57"/>
        <v>2.3612959324736275E-2</v>
      </c>
      <c r="AP38" s="207">
        <f t="shared" si="58"/>
        <v>2.3612959324736275E-2</v>
      </c>
      <c r="AQ38" s="207">
        <f t="shared" si="59"/>
        <v>0</v>
      </c>
      <c r="AR38" s="208">
        <f t="shared" si="60"/>
        <v>6.8776305133543325E-2</v>
      </c>
      <c r="AS38" s="209">
        <f t="shared" si="61"/>
        <v>5.8665372424289854E-2</v>
      </c>
      <c r="AT38" s="209">
        <f t="shared" si="62"/>
        <v>0</v>
      </c>
      <c r="AU38" s="209">
        <f t="shared" si="63"/>
        <v>1.011093270925348E-2</v>
      </c>
      <c r="AV38" s="256">
        <f t="shared" si="64"/>
        <v>1.5827308135889185E-4</v>
      </c>
      <c r="AY38" s="378"/>
      <c r="AZ38" s="130" t="s">
        <v>25</v>
      </c>
      <c r="BA38" s="171">
        <v>273877.23100000003</v>
      </c>
      <c r="BB38" s="172">
        <v>232620.47100000043</v>
      </c>
      <c r="BC38" s="173">
        <v>39904.007000000034</v>
      </c>
      <c r="BD38" s="174">
        <v>15964.694000000009</v>
      </c>
      <c r="BE38" s="175">
        <v>15963.851000000008</v>
      </c>
      <c r="BF38" s="175">
        <v>0.84299999999999997</v>
      </c>
      <c r="BG38" s="176">
        <v>23939.313000000009</v>
      </c>
      <c r="BH38" s="177">
        <v>21245.155999999995</v>
      </c>
      <c r="BI38" s="177">
        <v>28.664000000000001</v>
      </c>
      <c r="BJ38" s="177">
        <v>2665.492999999999</v>
      </c>
      <c r="BK38" s="271">
        <v>289.76400000000007</v>
      </c>
      <c r="BL38" s="264">
        <f t="shared" si="65"/>
        <v>0.84936038731894581</v>
      </c>
      <c r="BM38" s="205">
        <f t="shared" si="66"/>
        <v>0.14570034483808561</v>
      </c>
      <c r="BN38" s="206">
        <f t="shared" si="67"/>
        <v>5.829142474424976E-2</v>
      </c>
      <c r="BO38" s="207">
        <f t="shared" si="68"/>
        <v>5.8288346722769391E-2</v>
      </c>
      <c r="BP38" s="207">
        <f t="shared" si="69"/>
        <v>3.0780214803617606E-6</v>
      </c>
      <c r="BQ38" s="208">
        <f t="shared" si="70"/>
        <v>8.7408920093835787E-2</v>
      </c>
      <c r="BR38" s="209">
        <f t="shared" si="71"/>
        <v>7.7571822682842864E-2</v>
      </c>
      <c r="BS38" s="209">
        <f t="shared" si="72"/>
        <v>1.0466003287436479E-4</v>
      </c>
      <c r="BT38" s="209">
        <f t="shared" si="73"/>
        <v>9.732437378118514E-3</v>
      </c>
      <c r="BU38" s="256">
        <f t="shared" si="74"/>
        <v>1.0580068994490456E-3</v>
      </c>
    </row>
    <row r="39" spans="1:73">
      <c r="A39" s="378"/>
      <c r="B39" s="131" t="s">
        <v>26</v>
      </c>
      <c r="C39" s="150">
        <v>797851.175999998</v>
      </c>
      <c r="D39" s="151">
        <v>774404.04399999732</v>
      </c>
      <c r="E39" s="152">
        <v>21133.717000000011</v>
      </c>
      <c r="F39" s="153">
        <v>12516.970999999992</v>
      </c>
      <c r="G39" s="154">
        <v>12508.574999999992</v>
      </c>
      <c r="H39" s="154">
        <v>8.3960000000000008</v>
      </c>
      <c r="I39" s="155">
        <v>8616.7460000000083</v>
      </c>
      <c r="J39" s="156">
        <v>7417.2570000000023</v>
      </c>
      <c r="K39" s="156">
        <v>0</v>
      </c>
      <c r="L39" s="156">
        <v>1199.489</v>
      </c>
      <c r="M39" s="268">
        <v>1102.8939999999998</v>
      </c>
      <c r="N39" s="261">
        <f t="shared" si="45"/>
        <v>0.97061214834882847</v>
      </c>
      <c r="O39" s="190">
        <f t="shared" si="46"/>
        <v>2.6488294603955142E-2</v>
      </c>
      <c r="P39" s="191">
        <f t="shared" si="47"/>
        <v>1.5688353137177081E-2</v>
      </c>
      <c r="Q39" s="192">
        <f t="shared" si="48"/>
        <v>1.5677829871369422E-2</v>
      </c>
      <c r="R39" s="192">
        <f t="shared" si="49"/>
        <v>1.0523265807657369E-5</v>
      </c>
      <c r="S39" s="193">
        <f t="shared" si="50"/>
        <v>1.0799941466778047E-2</v>
      </c>
      <c r="T39" s="194">
        <f t="shared" si="51"/>
        <v>9.2965420408179251E-3</v>
      </c>
      <c r="U39" s="194">
        <f t="shared" si="52"/>
        <v>0</v>
      </c>
      <c r="V39" s="194">
        <f t="shared" si="53"/>
        <v>1.5033994259601154E-3</v>
      </c>
      <c r="W39" s="253">
        <f t="shared" si="54"/>
        <v>1.3823304811422658E-3</v>
      </c>
      <c r="Z39" s="378"/>
      <c r="AA39" s="131" t="s">
        <v>26</v>
      </c>
      <c r="AB39" s="150">
        <v>615032.62599999818</v>
      </c>
      <c r="AC39" s="151">
        <v>597782.12999999744</v>
      </c>
      <c r="AD39" s="152">
        <v>15230.284000000012</v>
      </c>
      <c r="AE39" s="153">
        <v>7658.5439999999953</v>
      </c>
      <c r="AF39" s="154">
        <v>7657.6989999999951</v>
      </c>
      <c r="AG39" s="154">
        <v>0.84499999999999997</v>
      </c>
      <c r="AH39" s="155">
        <v>7571.740000000008</v>
      </c>
      <c r="AI39" s="156">
        <v>6372.251000000002</v>
      </c>
      <c r="AJ39" s="156">
        <v>0</v>
      </c>
      <c r="AK39" s="156">
        <v>1199.489</v>
      </c>
      <c r="AL39" s="268">
        <v>1057.3759999999997</v>
      </c>
      <c r="AM39" s="261">
        <f t="shared" si="55"/>
        <v>0.97195190097118389</v>
      </c>
      <c r="AN39" s="190">
        <f t="shared" si="56"/>
        <v>2.4763375723745845E-2</v>
      </c>
      <c r="AO39" s="191">
        <f t="shared" si="57"/>
        <v>1.2452256475902821E-2</v>
      </c>
      <c r="AP39" s="192">
        <f t="shared" si="58"/>
        <v>1.2450882565049512E-2</v>
      </c>
      <c r="AQ39" s="192">
        <f t="shared" si="59"/>
        <v>1.373910853308134E-6</v>
      </c>
      <c r="AR39" s="193">
        <f t="shared" si="60"/>
        <v>1.2311119247843009E-2</v>
      </c>
      <c r="AS39" s="194">
        <f t="shared" si="61"/>
        <v>1.0360834093377057E-2</v>
      </c>
      <c r="AT39" s="194">
        <f t="shared" si="62"/>
        <v>0</v>
      </c>
      <c r="AU39" s="194">
        <f t="shared" si="63"/>
        <v>1.9502851544659415E-3</v>
      </c>
      <c r="AV39" s="253">
        <f t="shared" si="64"/>
        <v>1.7192193638195755E-3</v>
      </c>
      <c r="AY39" s="378"/>
      <c r="AZ39" s="131" t="s">
        <v>26</v>
      </c>
      <c r="BA39" s="150">
        <v>182818.54999999984</v>
      </c>
      <c r="BB39" s="151">
        <v>176621.9139999999</v>
      </c>
      <c r="BC39" s="152">
        <v>5903.4329999999982</v>
      </c>
      <c r="BD39" s="153">
        <v>4858.426999999997</v>
      </c>
      <c r="BE39" s="154">
        <v>4850.8759999999966</v>
      </c>
      <c r="BF39" s="154">
        <v>7.5510000000000002</v>
      </c>
      <c r="BG39" s="155">
        <v>1045.0060000000001</v>
      </c>
      <c r="BH39" s="156">
        <v>1045.0060000000001</v>
      </c>
      <c r="BI39" s="156">
        <v>0</v>
      </c>
      <c r="BJ39" s="156">
        <v>0</v>
      </c>
      <c r="BK39" s="268">
        <v>45.518000000000015</v>
      </c>
      <c r="BL39" s="261">
        <f t="shared" si="65"/>
        <v>0.96610499317492704</v>
      </c>
      <c r="BM39" s="190">
        <f t="shared" si="66"/>
        <v>3.2291214430920728E-2</v>
      </c>
      <c r="BN39" s="191">
        <f t="shared" si="67"/>
        <v>2.6575131462316055E-2</v>
      </c>
      <c r="BO39" s="192">
        <f t="shared" si="68"/>
        <v>2.6533828213821851E-2</v>
      </c>
      <c r="BP39" s="192">
        <f t="shared" si="69"/>
        <v>4.1303248494203717E-5</v>
      </c>
      <c r="BQ39" s="193">
        <f t="shared" si="70"/>
        <v>5.7160829686046686E-3</v>
      </c>
      <c r="BR39" s="194">
        <f t="shared" si="71"/>
        <v>5.7160829686046686E-3</v>
      </c>
      <c r="BS39" s="194">
        <f t="shared" si="72"/>
        <v>0</v>
      </c>
      <c r="BT39" s="194">
        <f t="shared" si="73"/>
        <v>0</v>
      </c>
      <c r="BU39" s="253">
        <f t="shared" si="74"/>
        <v>2.4897911070840488E-4</v>
      </c>
    </row>
    <row r="40" spans="1:73">
      <c r="A40" s="378"/>
      <c r="B40" s="132" t="s">
        <v>27</v>
      </c>
      <c r="C40" s="157">
        <v>1048370.8570000002</v>
      </c>
      <c r="D40" s="158">
        <v>1010522.7429999989</v>
      </c>
      <c r="E40" s="159">
        <v>32569.384000000042</v>
      </c>
      <c r="F40" s="160">
        <v>8100.8670000000002</v>
      </c>
      <c r="G40" s="161">
        <v>8100.8670000000002</v>
      </c>
      <c r="H40" s="161">
        <v>0</v>
      </c>
      <c r="I40" s="162">
        <v>24468.517000000007</v>
      </c>
      <c r="J40" s="163">
        <v>20622.371000000006</v>
      </c>
      <c r="K40" s="163">
        <v>62.146000000000001</v>
      </c>
      <c r="L40" s="163">
        <v>3784.0000000000005</v>
      </c>
      <c r="M40" s="269">
        <v>2257.1080000000002</v>
      </c>
      <c r="N40" s="262">
        <f t="shared" si="45"/>
        <v>0.9638981628044232</v>
      </c>
      <c r="O40" s="195">
        <f t="shared" si="46"/>
        <v>3.106666289179387E-2</v>
      </c>
      <c r="P40" s="196">
        <f t="shared" si="47"/>
        <v>7.7271005254584248E-3</v>
      </c>
      <c r="Q40" s="197">
        <f t="shared" si="48"/>
        <v>7.7271005254584248E-3</v>
      </c>
      <c r="R40" s="197">
        <f t="shared" si="49"/>
        <v>0</v>
      </c>
      <c r="S40" s="198">
        <f t="shared" si="50"/>
        <v>2.3339562366335411E-2</v>
      </c>
      <c r="T40" s="199">
        <f t="shared" si="51"/>
        <v>1.9670873968218292E-2</v>
      </c>
      <c r="U40" s="199">
        <f t="shared" si="52"/>
        <v>5.927864131766874E-5</v>
      </c>
      <c r="V40" s="199">
        <f t="shared" si="53"/>
        <v>3.6094097567994487E-3</v>
      </c>
      <c r="W40" s="254">
        <f t="shared" si="54"/>
        <v>2.1529671346062606E-3</v>
      </c>
      <c r="Z40" s="378"/>
      <c r="AA40" s="132" t="s">
        <v>27</v>
      </c>
      <c r="AB40" s="157">
        <v>826152.89900000033</v>
      </c>
      <c r="AC40" s="158">
        <v>800811.14499999897</v>
      </c>
      <c r="AD40" s="159">
        <v>20691.347000000042</v>
      </c>
      <c r="AE40" s="160">
        <v>3505.4459999999985</v>
      </c>
      <c r="AF40" s="161">
        <v>3505.4459999999985</v>
      </c>
      <c r="AG40" s="161">
        <v>0</v>
      </c>
      <c r="AH40" s="162">
        <v>17185.901000000005</v>
      </c>
      <c r="AI40" s="163">
        <v>16096.150000000007</v>
      </c>
      <c r="AJ40" s="163">
        <v>0</v>
      </c>
      <c r="AK40" s="163">
        <v>1089.7510000000002</v>
      </c>
      <c r="AL40" s="269">
        <v>2050.252</v>
      </c>
      <c r="AM40" s="262">
        <f t="shared" si="55"/>
        <v>0.96932558848286343</v>
      </c>
      <c r="AN40" s="195">
        <f t="shared" si="56"/>
        <v>2.5045420799279957E-2</v>
      </c>
      <c r="AO40" s="196">
        <f t="shared" si="57"/>
        <v>4.243095926000009E-3</v>
      </c>
      <c r="AP40" s="197">
        <f t="shared" si="58"/>
        <v>4.243095926000009E-3</v>
      </c>
      <c r="AQ40" s="197">
        <f t="shared" si="59"/>
        <v>0</v>
      </c>
      <c r="AR40" s="198">
        <f t="shared" si="60"/>
        <v>2.08023248732799E-2</v>
      </c>
      <c r="AS40" s="199">
        <f t="shared" si="61"/>
        <v>1.9483257904781618E-2</v>
      </c>
      <c r="AT40" s="199">
        <f t="shared" si="62"/>
        <v>0</v>
      </c>
      <c r="AU40" s="199">
        <f t="shared" si="63"/>
        <v>1.3190669684982849E-3</v>
      </c>
      <c r="AV40" s="254">
        <f t="shared" si="64"/>
        <v>2.4816858991618682E-3</v>
      </c>
      <c r="AY40" s="378"/>
      <c r="AZ40" s="132" t="s">
        <v>27</v>
      </c>
      <c r="BA40" s="157">
        <v>222217.9579999999</v>
      </c>
      <c r="BB40" s="158">
        <v>209711.59799999982</v>
      </c>
      <c r="BC40" s="159">
        <v>11878.037</v>
      </c>
      <c r="BD40" s="160">
        <v>4595.4210000000012</v>
      </c>
      <c r="BE40" s="161">
        <v>4595.4210000000012</v>
      </c>
      <c r="BF40" s="161">
        <v>0</v>
      </c>
      <c r="BG40" s="162">
        <v>7282.616</v>
      </c>
      <c r="BH40" s="163">
        <v>4526.2210000000005</v>
      </c>
      <c r="BI40" s="163">
        <v>62.146000000000001</v>
      </c>
      <c r="BJ40" s="163">
        <v>2694.2490000000003</v>
      </c>
      <c r="BK40" s="269">
        <v>206.85599999999999</v>
      </c>
      <c r="BL40" s="262">
        <f t="shared" si="65"/>
        <v>0.94372030004883734</v>
      </c>
      <c r="BM40" s="195">
        <f t="shared" si="66"/>
        <v>5.3452192194116038E-2</v>
      </c>
      <c r="BN40" s="196">
        <f t="shared" si="67"/>
        <v>2.067979132451574E-2</v>
      </c>
      <c r="BO40" s="197">
        <f t="shared" si="68"/>
        <v>2.067979132451574E-2</v>
      </c>
      <c r="BP40" s="197">
        <f t="shared" si="69"/>
        <v>0</v>
      </c>
      <c r="BQ40" s="198">
        <f t="shared" si="70"/>
        <v>3.2772400869600302E-2</v>
      </c>
      <c r="BR40" s="199">
        <f t="shared" si="71"/>
        <v>2.0368385348946472E-2</v>
      </c>
      <c r="BS40" s="199">
        <f t="shared" si="72"/>
        <v>2.796623664411498E-4</v>
      </c>
      <c r="BT40" s="199">
        <f t="shared" si="73"/>
        <v>1.2124353154212683E-2</v>
      </c>
      <c r="BU40" s="254">
        <f t="shared" si="74"/>
        <v>9.3086986246179119E-4</v>
      </c>
    </row>
    <row r="41" spans="1:73">
      <c r="A41" s="378"/>
      <c r="B41" s="133" t="s">
        <v>28</v>
      </c>
      <c r="C41" s="164">
        <f t="shared" ref="C41:M41" si="84">IF(COUNT(C38:C40)=0,"",SUM(C38:C40))</f>
        <v>2914081.4049999975</v>
      </c>
      <c r="D41" s="165">
        <f t="shared" si="84"/>
        <v>2734719.4189999979</v>
      </c>
      <c r="E41" s="166">
        <f t="shared" si="84"/>
        <v>166962.53400000001</v>
      </c>
      <c r="F41" s="167">
        <f t="shared" si="84"/>
        <v>55330.799999999996</v>
      </c>
      <c r="G41" s="168">
        <f t="shared" si="84"/>
        <v>55321.560999999994</v>
      </c>
      <c r="H41" s="168">
        <f t="shared" si="84"/>
        <v>9.2390000000000008</v>
      </c>
      <c r="I41" s="169">
        <f t="shared" si="84"/>
        <v>111631.73399999998</v>
      </c>
      <c r="J41" s="170">
        <f t="shared" si="84"/>
        <v>95864.041999999958</v>
      </c>
      <c r="K41" s="170">
        <f t="shared" si="84"/>
        <v>90.81</v>
      </c>
      <c r="L41" s="170">
        <f t="shared" si="84"/>
        <v>15676.881999999998</v>
      </c>
      <c r="M41" s="270">
        <f t="shared" si="84"/>
        <v>3775.4319999999998</v>
      </c>
      <c r="N41" s="263">
        <f t="shared" si="45"/>
        <v>0.93844990545142315</v>
      </c>
      <c r="O41" s="200">
        <f t="shared" si="46"/>
        <v>5.7295082324579111E-2</v>
      </c>
      <c r="P41" s="201">
        <f t="shared" si="47"/>
        <v>1.8987389955909637E-2</v>
      </c>
      <c r="Q41" s="202">
        <f t="shared" si="48"/>
        <v>1.8984219488542408E-2</v>
      </c>
      <c r="R41" s="202">
        <f t="shared" si="49"/>
        <v>3.1704673672285446E-6</v>
      </c>
      <c r="S41" s="203">
        <f t="shared" si="50"/>
        <v>3.830769236866946E-2</v>
      </c>
      <c r="T41" s="204">
        <f t="shared" si="51"/>
        <v>3.2896830485077008E-2</v>
      </c>
      <c r="U41" s="204">
        <f t="shared" si="52"/>
        <v>3.1162478798357411E-5</v>
      </c>
      <c r="V41" s="204">
        <f t="shared" si="53"/>
        <v>5.3796994047940853E-3</v>
      </c>
      <c r="W41" s="255">
        <f t="shared" si="54"/>
        <v>1.2955822007999131E-3</v>
      </c>
      <c r="Z41" s="378"/>
      <c r="AA41" s="133" t="s">
        <v>28</v>
      </c>
      <c r="AB41" s="164">
        <f t="shared" ref="AB41:AL41" si="85">IF(COUNT(AB38:AB40)=0,"",SUM(AB38:AB40))</f>
        <v>2235167.6659999974</v>
      </c>
      <c r="AC41" s="165">
        <f t="shared" si="85"/>
        <v>2115765.4359999974</v>
      </c>
      <c r="AD41" s="166">
        <f t="shared" si="85"/>
        <v>109277.05699999997</v>
      </c>
      <c r="AE41" s="167">
        <f t="shared" si="85"/>
        <v>29912.257999999994</v>
      </c>
      <c r="AF41" s="168">
        <f t="shared" si="85"/>
        <v>29911.412999999997</v>
      </c>
      <c r="AG41" s="168">
        <f t="shared" si="85"/>
        <v>0.84499999999999997</v>
      </c>
      <c r="AH41" s="169">
        <f t="shared" si="85"/>
        <v>79364.79899999997</v>
      </c>
      <c r="AI41" s="170">
        <f t="shared" si="85"/>
        <v>69047.658999999971</v>
      </c>
      <c r="AJ41" s="170">
        <f t="shared" si="85"/>
        <v>0</v>
      </c>
      <c r="AK41" s="170">
        <f t="shared" si="85"/>
        <v>10317.14</v>
      </c>
      <c r="AL41" s="270">
        <f t="shared" si="85"/>
        <v>3233.2939999999999</v>
      </c>
      <c r="AM41" s="263">
        <f t="shared" si="55"/>
        <v>0.94658019091083245</v>
      </c>
      <c r="AN41" s="200">
        <f t="shared" si="56"/>
        <v>4.8889870170482366E-2</v>
      </c>
      <c r="AO41" s="201">
        <f t="shared" si="57"/>
        <v>1.3382556689149972E-2</v>
      </c>
      <c r="AP41" s="202">
        <f t="shared" si="58"/>
        <v>1.3382178641447846E-2</v>
      </c>
      <c r="AQ41" s="202">
        <f t="shared" si="59"/>
        <v>3.7804770212705865E-7</v>
      </c>
      <c r="AR41" s="203">
        <f t="shared" si="60"/>
        <v>3.5507313481332396E-2</v>
      </c>
      <c r="AS41" s="204">
        <f t="shared" si="61"/>
        <v>3.0891489730417408E-2</v>
      </c>
      <c r="AT41" s="204">
        <f t="shared" si="62"/>
        <v>0</v>
      </c>
      <c r="AU41" s="204">
        <f t="shared" si="63"/>
        <v>4.6158237509149845E-3</v>
      </c>
      <c r="AV41" s="255">
        <f t="shared" si="64"/>
        <v>1.4465554639067526E-3</v>
      </c>
      <c r="AY41" s="378"/>
      <c r="AZ41" s="133" t="s">
        <v>28</v>
      </c>
      <c r="BA41" s="164">
        <f t="shared" ref="BA41:BK41" si="86">IF(COUNT(BA38:BA40)=0,"",SUM(BA38:BA40))</f>
        <v>678913.73899999971</v>
      </c>
      <c r="BB41" s="165">
        <f t="shared" si="86"/>
        <v>618953.98300000024</v>
      </c>
      <c r="BC41" s="166">
        <f t="shared" si="86"/>
        <v>57685.477000000028</v>
      </c>
      <c r="BD41" s="167">
        <f t="shared" si="86"/>
        <v>25418.542000000009</v>
      </c>
      <c r="BE41" s="168">
        <f t="shared" si="86"/>
        <v>25410.148000000008</v>
      </c>
      <c r="BF41" s="168">
        <f t="shared" si="86"/>
        <v>8.3940000000000001</v>
      </c>
      <c r="BG41" s="169">
        <f t="shared" si="86"/>
        <v>32266.935000000012</v>
      </c>
      <c r="BH41" s="170">
        <f t="shared" si="86"/>
        <v>26816.382999999998</v>
      </c>
      <c r="BI41" s="170">
        <f t="shared" si="86"/>
        <v>90.81</v>
      </c>
      <c r="BJ41" s="170">
        <f t="shared" si="86"/>
        <v>5359.7419999999993</v>
      </c>
      <c r="BK41" s="270">
        <f t="shared" si="86"/>
        <v>542.13800000000015</v>
      </c>
      <c r="BL41" s="263">
        <f t="shared" si="65"/>
        <v>0.91168280658406375</v>
      </c>
      <c r="BM41" s="200">
        <f t="shared" si="66"/>
        <v>8.4967314234894356E-2</v>
      </c>
      <c r="BN41" s="201">
        <f t="shared" si="67"/>
        <v>3.7440017103557273E-2</v>
      </c>
      <c r="BO41" s="202">
        <f t="shared" si="68"/>
        <v>3.7427653235339843E-2</v>
      </c>
      <c r="BP41" s="202">
        <f t="shared" si="69"/>
        <v>1.236386821743197E-5</v>
      </c>
      <c r="BQ41" s="203">
        <f t="shared" si="70"/>
        <v>4.7527297131337069E-2</v>
      </c>
      <c r="BR41" s="204">
        <f t="shared" si="71"/>
        <v>3.9498954667641521E-2</v>
      </c>
      <c r="BS41" s="204">
        <f t="shared" si="72"/>
        <v>1.3375778804205351E-4</v>
      </c>
      <c r="BT41" s="204">
        <f t="shared" si="73"/>
        <v>7.8945846756534738E-3</v>
      </c>
      <c r="BU41" s="255">
        <f t="shared" si="74"/>
        <v>7.9853738237576071E-4</v>
      </c>
    </row>
    <row r="42" spans="1:73" ht="14.5" thickBot="1">
      <c r="A42" s="379"/>
      <c r="B42" s="134" t="s">
        <v>55</v>
      </c>
      <c r="C42" s="178">
        <f t="shared" ref="C42:M42" si="87">SUM(C41,C37,C33,C29)</f>
        <v>9700800.5529999956</v>
      </c>
      <c r="D42" s="179">
        <f t="shared" si="87"/>
        <v>9279928.7319999989</v>
      </c>
      <c r="E42" s="180">
        <f t="shared" si="87"/>
        <v>385855.47700000001</v>
      </c>
      <c r="F42" s="181">
        <f t="shared" si="87"/>
        <v>119323.20499999999</v>
      </c>
      <c r="G42" s="182">
        <f t="shared" si="87"/>
        <v>119277.35799999999</v>
      </c>
      <c r="H42" s="182">
        <f t="shared" si="87"/>
        <v>45.846999999999994</v>
      </c>
      <c r="I42" s="183">
        <f t="shared" si="87"/>
        <v>266532.29299999995</v>
      </c>
      <c r="J42" s="184">
        <f t="shared" si="87"/>
        <v>225236.48499999999</v>
      </c>
      <c r="K42" s="184">
        <f t="shared" si="87"/>
        <v>3377.1879999999996</v>
      </c>
      <c r="L42" s="184">
        <f t="shared" si="87"/>
        <v>37918.641999999993</v>
      </c>
      <c r="M42" s="272">
        <f t="shared" si="87"/>
        <v>14123.681</v>
      </c>
      <c r="N42" s="265">
        <f t="shared" si="45"/>
        <v>0.95661473311397571</v>
      </c>
      <c r="O42" s="210">
        <f t="shared" si="46"/>
        <v>3.9775632422488397E-2</v>
      </c>
      <c r="P42" s="211">
        <f t="shared" si="47"/>
        <v>1.2300346177419244E-2</v>
      </c>
      <c r="Q42" s="212">
        <f t="shared" si="48"/>
        <v>1.229562007262516E-2</v>
      </c>
      <c r="R42" s="212">
        <f t="shared" si="49"/>
        <v>4.7261047940854425E-6</v>
      </c>
      <c r="S42" s="213">
        <f t="shared" si="50"/>
        <v>2.7475288409838938E-2</v>
      </c>
      <c r="T42" s="214">
        <f t="shared" si="51"/>
        <v>2.3218339947247455E-2</v>
      </c>
      <c r="U42" s="214">
        <f t="shared" si="52"/>
        <v>3.4813497932967979E-4</v>
      </c>
      <c r="V42" s="214">
        <f t="shared" si="53"/>
        <v>3.9088157511158773E-3</v>
      </c>
      <c r="W42" s="257">
        <f t="shared" si="54"/>
        <v>1.4559294279720264E-3</v>
      </c>
      <c r="Z42" s="379"/>
      <c r="AA42" s="134" t="s">
        <v>55</v>
      </c>
      <c r="AB42" s="178">
        <f t="shared" ref="AB42:AL42" si="88">SUM(AB41,AB37,AB33,AB29)</f>
        <v>7532358.793999996</v>
      </c>
      <c r="AC42" s="179">
        <f t="shared" si="88"/>
        <v>7228827.6909999996</v>
      </c>
      <c r="AD42" s="180">
        <f t="shared" si="88"/>
        <v>276770.73300000001</v>
      </c>
      <c r="AE42" s="181">
        <f t="shared" si="88"/>
        <v>78479.291999999987</v>
      </c>
      <c r="AF42" s="182">
        <f t="shared" si="88"/>
        <v>78473.311999999991</v>
      </c>
      <c r="AG42" s="182">
        <f t="shared" si="88"/>
        <v>5.9799999999999986</v>
      </c>
      <c r="AH42" s="183">
        <f t="shared" si="88"/>
        <v>198291.45499999996</v>
      </c>
      <c r="AI42" s="184">
        <f t="shared" si="88"/>
        <v>169808.95799999998</v>
      </c>
      <c r="AJ42" s="184">
        <f t="shared" si="88"/>
        <v>1853.569</v>
      </c>
      <c r="AK42" s="184">
        <f t="shared" si="88"/>
        <v>26628.953999999991</v>
      </c>
      <c r="AL42" s="272">
        <f t="shared" si="88"/>
        <v>9497.9699999999993</v>
      </c>
      <c r="AM42" s="265">
        <f t="shared" si="55"/>
        <v>0.95970304770375803</v>
      </c>
      <c r="AN42" s="210">
        <f t="shared" si="56"/>
        <v>3.67442311989261E-2</v>
      </c>
      <c r="AO42" s="211">
        <f t="shared" si="57"/>
        <v>1.0418952966302368E-2</v>
      </c>
      <c r="AP42" s="212">
        <f t="shared" si="58"/>
        <v>1.0418159058289814E-2</v>
      </c>
      <c r="AQ42" s="212">
        <f t="shared" si="59"/>
        <v>7.9390801255556889E-7</v>
      </c>
      <c r="AR42" s="213">
        <f t="shared" si="60"/>
        <v>2.6325280091271244E-2</v>
      </c>
      <c r="AS42" s="214">
        <f t="shared" si="61"/>
        <v>2.2543928488279612E-2</v>
      </c>
      <c r="AT42" s="214">
        <f t="shared" si="62"/>
        <v>2.4608081620812938E-4</v>
      </c>
      <c r="AU42" s="214">
        <f t="shared" si="63"/>
        <v>3.5352742385574691E-3</v>
      </c>
      <c r="AV42" s="257">
        <f t="shared" si="64"/>
        <v>1.2609555996676285E-3</v>
      </c>
      <c r="AY42" s="379"/>
      <c r="AZ42" s="134" t="s">
        <v>55</v>
      </c>
      <c r="BA42" s="178">
        <f t="shared" ref="BA42:BK42" si="89">SUM(BA41,BA37,BA33,BA29)</f>
        <v>2168441.7589999996</v>
      </c>
      <c r="BB42" s="179">
        <f t="shared" si="89"/>
        <v>2051101.041</v>
      </c>
      <c r="BC42" s="180">
        <f t="shared" si="89"/>
        <v>109084.74400000002</v>
      </c>
      <c r="BD42" s="181">
        <f t="shared" si="89"/>
        <v>40843.913000000008</v>
      </c>
      <c r="BE42" s="182">
        <f t="shared" si="89"/>
        <v>40804.046000000009</v>
      </c>
      <c r="BF42" s="182">
        <f t="shared" si="89"/>
        <v>39.866999999999997</v>
      </c>
      <c r="BG42" s="183">
        <f t="shared" si="89"/>
        <v>68240.838000000018</v>
      </c>
      <c r="BH42" s="184">
        <f t="shared" si="89"/>
        <v>55427.527000000002</v>
      </c>
      <c r="BI42" s="184">
        <f t="shared" si="89"/>
        <v>1523.6189999999999</v>
      </c>
      <c r="BJ42" s="184">
        <f t="shared" si="89"/>
        <v>11289.688</v>
      </c>
      <c r="BK42" s="272">
        <f t="shared" si="89"/>
        <v>4625.7110000000002</v>
      </c>
      <c r="BL42" s="265">
        <f t="shared" si="65"/>
        <v>0.9458870788145527</v>
      </c>
      <c r="BM42" s="210">
        <f t="shared" si="66"/>
        <v>5.0305590891362301E-2</v>
      </c>
      <c r="BN42" s="211">
        <f t="shared" si="67"/>
        <v>1.8835605259158825E-2</v>
      </c>
      <c r="BO42" s="212">
        <f t="shared" si="68"/>
        <v>1.8817220167728754E-2</v>
      </c>
      <c r="BP42" s="212">
        <f t="shared" si="69"/>
        <v>1.8385091430071472E-5</v>
      </c>
      <c r="BQ42" s="213">
        <f t="shared" si="70"/>
        <v>3.1469988860327987E-2</v>
      </c>
      <c r="BR42" s="214">
        <f t="shared" si="71"/>
        <v>2.5560994096314123E-2</v>
      </c>
      <c r="BS42" s="214">
        <f t="shared" si="72"/>
        <v>7.0263312061589946E-4</v>
      </c>
      <c r="BT42" s="214">
        <f t="shared" si="73"/>
        <v>5.2063597987553802E-3</v>
      </c>
      <c r="BU42" s="257">
        <f t="shared" si="74"/>
        <v>2.1331958678628272E-3</v>
      </c>
    </row>
    <row r="44" spans="1:73" ht="14.5" thickBot="1"/>
    <row r="45" spans="1:73" ht="16.399999999999999" customHeight="1" thickBot="1">
      <c r="A45" s="382" t="s">
        <v>63</v>
      </c>
      <c r="B45" s="383"/>
      <c r="C45" s="386" t="s">
        <v>61</v>
      </c>
      <c r="D45" s="380"/>
      <c r="E45" s="380"/>
      <c r="F45" s="380"/>
      <c r="G45" s="380"/>
      <c r="H45" s="380"/>
      <c r="I45" s="380"/>
      <c r="J45" s="380"/>
      <c r="K45" s="380"/>
      <c r="L45" s="380"/>
      <c r="M45" s="387"/>
      <c r="N45" s="380" t="s">
        <v>62</v>
      </c>
      <c r="O45" s="380"/>
      <c r="P45" s="380"/>
      <c r="Q45" s="380"/>
      <c r="R45" s="380"/>
      <c r="S45" s="380"/>
      <c r="T45" s="380"/>
      <c r="U45" s="380"/>
      <c r="V45" s="380"/>
      <c r="W45" s="381"/>
      <c r="Z45" s="382" t="s">
        <v>64</v>
      </c>
      <c r="AA45" s="383"/>
      <c r="AB45" s="386" t="s">
        <v>61</v>
      </c>
      <c r="AC45" s="380"/>
      <c r="AD45" s="380"/>
      <c r="AE45" s="380"/>
      <c r="AF45" s="380"/>
      <c r="AG45" s="380"/>
      <c r="AH45" s="380"/>
      <c r="AI45" s="380"/>
      <c r="AJ45" s="380"/>
      <c r="AK45" s="380"/>
      <c r="AL45" s="387"/>
      <c r="AM45" s="380" t="s">
        <v>62</v>
      </c>
      <c r="AN45" s="380"/>
      <c r="AO45" s="380"/>
      <c r="AP45" s="380"/>
      <c r="AQ45" s="380"/>
      <c r="AR45" s="380"/>
      <c r="AS45" s="380"/>
      <c r="AT45" s="380"/>
      <c r="AU45" s="380"/>
      <c r="AV45" s="381"/>
      <c r="AY45" s="382" t="s">
        <v>65</v>
      </c>
      <c r="AZ45" s="383"/>
      <c r="BA45" s="386" t="s">
        <v>61</v>
      </c>
      <c r="BB45" s="380"/>
      <c r="BC45" s="380"/>
      <c r="BD45" s="380"/>
      <c r="BE45" s="380"/>
      <c r="BF45" s="380"/>
      <c r="BG45" s="380"/>
      <c r="BH45" s="380"/>
      <c r="BI45" s="380"/>
      <c r="BJ45" s="380"/>
      <c r="BK45" s="387"/>
      <c r="BL45" s="380" t="s">
        <v>62</v>
      </c>
      <c r="BM45" s="380"/>
      <c r="BN45" s="380"/>
      <c r="BO45" s="380"/>
      <c r="BP45" s="380"/>
      <c r="BQ45" s="380"/>
      <c r="BR45" s="380"/>
      <c r="BS45" s="380"/>
      <c r="BT45" s="380"/>
      <c r="BU45" s="381"/>
    </row>
    <row r="46" spans="1:73" ht="65.5" thickBot="1">
      <c r="A46" s="384"/>
      <c r="B46" s="385"/>
      <c r="C46" s="136" t="s">
        <v>52</v>
      </c>
      <c r="D46" s="137" t="s">
        <v>53</v>
      </c>
      <c r="E46" s="138" t="s">
        <v>51</v>
      </c>
      <c r="F46" s="139" t="s">
        <v>30</v>
      </c>
      <c r="G46" s="140" t="s">
        <v>59</v>
      </c>
      <c r="H46" s="140" t="s">
        <v>56</v>
      </c>
      <c r="I46" s="141" t="s">
        <v>31</v>
      </c>
      <c r="J46" s="142" t="s">
        <v>57</v>
      </c>
      <c r="K46" s="142" t="s">
        <v>58</v>
      </c>
      <c r="L46" s="142" t="s">
        <v>54</v>
      </c>
      <c r="M46" s="266" t="s">
        <v>60</v>
      </c>
      <c r="N46" s="259" t="s">
        <v>53</v>
      </c>
      <c r="O46" s="138" t="s">
        <v>51</v>
      </c>
      <c r="P46" s="139" t="s">
        <v>30</v>
      </c>
      <c r="Q46" s="140" t="s">
        <v>59</v>
      </c>
      <c r="R46" s="140" t="s">
        <v>56</v>
      </c>
      <c r="S46" s="141" t="s">
        <v>31</v>
      </c>
      <c r="T46" s="142" t="s">
        <v>57</v>
      </c>
      <c r="U46" s="142" t="s">
        <v>58</v>
      </c>
      <c r="V46" s="142" t="s">
        <v>54</v>
      </c>
      <c r="W46" s="251" t="s">
        <v>60</v>
      </c>
      <c r="Z46" s="384"/>
      <c r="AA46" s="385"/>
      <c r="AB46" s="136" t="s">
        <v>52</v>
      </c>
      <c r="AC46" s="137" t="s">
        <v>53</v>
      </c>
      <c r="AD46" s="138" t="s">
        <v>51</v>
      </c>
      <c r="AE46" s="139" t="s">
        <v>30</v>
      </c>
      <c r="AF46" s="140" t="s">
        <v>59</v>
      </c>
      <c r="AG46" s="140" t="s">
        <v>56</v>
      </c>
      <c r="AH46" s="141" t="s">
        <v>31</v>
      </c>
      <c r="AI46" s="142" t="s">
        <v>57</v>
      </c>
      <c r="AJ46" s="142" t="s">
        <v>58</v>
      </c>
      <c r="AK46" s="142" t="s">
        <v>54</v>
      </c>
      <c r="AL46" s="266" t="s">
        <v>60</v>
      </c>
      <c r="AM46" s="259" t="s">
        <v>53</v>
      </c>
      <c r="AN46" s="138" t="s">
        <v>51</v>
      </c>
      <c r="AO46" s="139" t="s">
        <v>30</v>
      </c>
      <c r="AP46" s="140" t="s">
        <v>59</v>
      </c>
      <c r="AQ46" s="140" t="s">
        <v>56</v>
      </c>
      <c r="AR46" s="141" t="s">
        <v>31</v>
      </c>
      <c r="AS46" s="142" t="s">
        <v>57</v>
      </c>
      <c r="AT46" s="142" t="s">
        <v>58</v>
      </c>
      <c r="AU46" s="142" t="s">
        <v>54</v>
      </c>
      <c r="AV46" s="251" t="s">
        <v>60</v>
      </c>
      <c r="AY46" s="384"/>
      <c r="AZ46" s="385"/>
      <c r="BA46" s="136" t="s">
        <v>52</v>
      </c>
      <c r="BB46" s="137" t="s">
        <v>53</v>
      </c>
      <c r="BC46" s="138" t="s">
        <v>51</v>
      </c>
      <c r="BD46" s="139" t="s">
        <v>30</v>
      </c>
      <c r="BE46" s="140" t="s">
        <v>59</v>
      </c>
      <c r="BF46" s="140" t="s">
        <v>56</v>
      </c>
      <c r="BG46" s="141" t="s">
        <v>31</v>
      </c>
      <c r="BH46" s="142" t="s">
        <v>57</v>
      </c>
      <c r="BI46" s="142" t="s">
        <v>58</v>
      </c>
      <c r="BJ46" s="142" t="s">
        <v>54</v>
      </c>
      <c r="BK46" s="266" t="s">
        <v>60</v>
      </c>
      <c r="BL46" s="259" t="s">
        <v>53</v>
      </c>
      <c r="BM46" s="138" t="s">
        <v>51</v>
      </c>
      <c r="BN46" s="139" t="s">
        <v>30</v>
      </c>
      <c r="BO46" s="140" t="s">
        <v>59</v>
      </c>
      <c r="BP46" s="140" t="s">
        <v>56</v>
      </c>
      <c r="BQ46" s="141" t="s">
        <v>31</v>
      </c>
      <c r="BR46" s="142" t="s">
        <v>57</v>
      </c>
      <c r="BS46" s="142" t="s">
        <v>58</v>
      </c>
      <c r="BT46" s="142" t="s">
        <v>54</v>
      </c>
      <c r="BU46" s="251" t="s">
        <v>60</v>
      </c>
    </row>
    <row r="47" spans="1:73">
      <c r="A47" s="377">
        <v>2018</v>
      </c>
      <c r="B47" s="135" t="s">
        <v>13</v>
      </c>
      <c r="C47" s="143">
        <v>1490190.464000002</v>
      </c>
      <c r="D47" s="144">
        <v>1423116.3830000013</v>
      </c>
      <c r="E47" s="145">
        <v>58539.296999999962</v>
      </c>
      <c r="F47" s="146">
        <v>11004.901000000005</v>
      </c>
      <c r="G47" s="147">
        <v>11002.524000000005</v>
      </c>
      <c r="H47" s="147">
        <v>2.3769999999999998</v>
      </c>
      <c r="I47" s="148">
        <v>47534.396000000015</v>
      </c>
      <c r="J47" s="149">
        <v>39141.976999999999</v>
      </c>
      <c r="K47" s="149">
        <v>1.089</v>
      </c>
      <c r="L47" s="149">
        <v>8391.3299999999872</v>
      </c>
      <c r="M47" s="267">
        <v>3959.8359999999989</v>
      </c>
      <c r="N47" s="260">
        <f t="shared" ref="N47:N63" si="90">IF(AND(ISNUMBER($C47),ISNUMBER(D47)),IF($C47=0,0,D47/$C47),"")</f>
        <v>0.95498959185394394</v>
      </c>
      <c r="O47" s="185">
        <f t="shared" ref="O47:O63" si="91">IF(AND(ISNUMBER($C47),ISNUMBER(E47)),IF($C47=0,0,E47/$C47),"")</f>
        <v>3.9283097304801895E-2</v>
      </c>
      <c r="P47" s="186">
        <f t="shared" ref="P47:P63" si="92">IF(AND(ISNUMBER($C47),ISNUMBER(F47)),IF($C47=0,0,F47/$C47),"")</f>
        <v>7.3848955994929725E-3</v>
      </c>
      <c r="Q47" s="187">
        <f t="shared" ref="Q47:Q63" si="93">IF(AND(ISNUMBER($C47),ISNUMBER(G47)),IF($C47=0,0,G47/$C47),"")</f>
        <v>7.3833005013780508E-3</v>
      </c>
      <c r="R47" s="187">
        <f t="shared" ref="R47:R63" si="94">IF(AND(ISNUMBER($C47),ISNUMBER(H47)),IF($C47=0,0,H47/$C47),"")</f>
        <v>1.5950981149212323E-6</v>
      </c>
      <c r="S47" s="188">
        <f t="shared" ref="S47:S63" si="95">IF(AND(ISNUMBER($C47),ISNUMBER(I47)),IF($C47=0,0,I47/$C47),"")</f>
        <v>3.1898201705308958E-2</v>
      </c>
      <c r="T47" s="189">
        <f t="shared" ref="T47:T63" si="96">IF(AND(ISNUMBER($C47),ISNUMBER(J47)),IF($C47=0,0,J47/$C47),"")</f>
        <v>2.6266425631884829E-2</v>
      </c>
      <c r="U47" s="189">
        <f t="shared" ref="U47:U63" si="97">IF(AND(ISNUMBER($C47),ISNUMBER(K47)),IF($C47=0,0,K47/$C47),"")</f>
        <v>7.3077906905730839E-7</v>
      </c>
      <c r="V47" s="189">
        <f t="shared" ref="V47:V63" si="98">IF(AND(ISNUMBER($C47),ISNUMBER(L47)),IF($C47=0,0,L47/$C47),"")</f>
        <v>5.6310452943550545E-3</v>
      </c>
      <c r="W47" s="252">
        <f t="shared" ref="W47:W63" si="99">IF(AND(ISNUMBER($C47),ISNUMBER(M47)),IF($C47=0,0,M47/$C47),"")</f>
        <v>2.6572683798894541E-3</v>
      </c>
      <c r="Z47" s="377">
        <v>2018</v>
      </c>
      <c r="AA47" s="135" t="s">
        <v>13</v>
      </c>
      <c r="AB47" s="143">
        <v>1175474.8390000018</v>
      </c>
      <c r="AC47" s="144">
        <v>1127423.6360000018</v>
      </c>
      <c r="AD47" s="145">
        <v>40755.744999999952</v>
      </c>
      <c r="AE47" s="146">
        <v>8273.8570000000036</v>
      </c>
      <c r="AF47" s="147">
        <v>8273.8570000000036</v>
      </c>
      <c r="AG47" s="147">
        <v>0</v>
      </c>
      <c r="AH47" s="148">
        <v>32481.888000000003</v>
      </c>
      <c r="AI47" s="149">
        <v>25938.320999999978</v>
      </c>
      <c r="AJ47" s="149">
        <v>0</v>
      </c>
      <c r="AK47" s="149">
        <v>6543.5669999999882</v>
      </c>
      <c r="AL47" s="267">
        <v>3605.5429999999988</v>
      </c>
      <c r="AM47" s="260">
        <f t="shared" ref="AM47:AM63" si="100">IF(AND(ISNUMBER($AB47),ISNUMBER(AC47)),IF($AB47=0,0,AC47/$AB47),"")</f>
        <v>0.95912187874571775</v>
      </c>
      <c r="AN47" s="185">
        <f t="shared" ref="AN47:AN63" si="101">IF(AND(ISNUMBER($AB47),ISNUMBER(AD47)),IF($AB47=0,0,AD47/$AB47),"")</f>
        <v>3.4671728945446095E-2</v>
      </c>
      <c r="AO47" s="186">
        <f t="shared" ref="AO47:AO63" si="102">IF(AND(ISNUMBER($AB47),ISNUMBER(AE47)),IF($AB47=0,0,AE47/$AB47),"")</f>
        <v>7.0387359435432296E-3</v>
      </c>
      <c r="AP47" s="187">
        <f t="shared" ref="AP47:AP63" si="103">IF(AND(ISNUMBER($AB47),ISNUMBER(AF47)),IF($AB47=0,0,AF47/$AB47),"")</f>
        <v>7.0387359435432296E-3</v>
      </c>
      <c r="AQ47" s="187">
        <f t="shared" ref="AQ47:AQ63" si="104">IF(AND(ISNUMBER($AB47),ISNUMBER(AG47)),IF($AB47=0,0,AG47/$AB47),"")</f>
        <v>0</v>
      </c>
      <c r="AR47" s="188">
        <f t="shared" ref="AR47:AR63" si="105">IF(AND(ISNUMBER($AB47),ISNUMBER(AH47)),IF($AB47=0,0,AH47/$AB47),"")</f>
        <v>2.7632993001902913E-2</v>
      </c>
      <c r="AS47" s="189">
        <f t="shared" ref="AS47:AS63" si="106">IF(AND(ISNUMBER($AB47),ISNUMBER(AI47)),IF($AB47=0,0,AI47/$AB47),"")</f>
        <v>2.2066249433349155E-2</v>
      </c>
      <c r="AT47" s="189">
        <f t="shared" ref="AT47:AT63" si="107">IF(AND(ISNUMBER($AB47),ISNUMBER(AJ47)),IF($AB47=0,0,AJ47/$AB47),"")</f>
        <v>0</v>
      </c>
      <c r="AU47" s="189">
        <f t="shared" ref="AU47:AU63" si="108">IF(AND(ISNUMBER($AB47),ISNUMBER(AK47)),IF($AB47=0,0,AK47/$AB47),"")</f>
        <v>5.5667435685537274E-3</v>
      </c>
      <c r="AV47" s="252">
        <f t="shared" ref="AV47:AV63" si="109">IF(AND(ISNUMBER($AB47),ISNUMBER(AL47)),IF($AB47=0,0,AL47/$AB47),"")</f>
        <v>3.067307678884306E-3</v>
      </c>
      <c r="AY47" s="377">
        <v>2018</v>
      </c>
      <c r="AZ47" s="135" t="s">
        <v>13</v>
      </c>
      <c r="BA47" s="143">
        <v>314715.62500000012</v>
      </c>
      <c r="BB47" s="144">
        <v>295692.74699999939</v>
      </c>
      <c r="BC47" s="145">
        <v>17783.552000000007</v>
      </c>
      <c r="BD47" s="146">
        <v>2731.0440000000003</v>
      </c>
      <c r="BE47" s="147">
        <v>2728.6670000000004</v>
      </c>
      <c r="BF47" s="147">
        <v>2.3769999999999998</v>
      </c>
      <c r="BG47" s="148">
        <v>15052.508000000014</v>
      </c>
      <c r="BH47" s="149">
        <v>13203.656000000017</v>
      </c>
      <c r="BI47" s="149">
        <v>1.089</v>
      </c>
      <c r="BJ47" s="149">
        <v>1847.7629999999986</v>
      </c>
      <c r="BK47" s="267">
        <v>354.29300000000006</v>
      </c>
      <c r="BL47" s="260">
        <f t="shared" ref="BL47:BL63" si="110">IF(AND(ISNUMBER($BA47),ISNUMBER(BB47)),IF($BA47=0,0,BB47/$BA47),"")</f>
        <v>0.93955534301800003</v>
      </c>
      <c r="BM47" s="185">
        <f t="shared" ref="BM47:BM63" si="111">IF(AND(ISNUMBER($BA47),ISNUMBER(BC47)),IF($BA47=0,0,BC47/$BA47),"")</f>
        <v>5.6506733658362215E-2</v>
      </c>
      <c r="BN47" s="186">
        <f t="shared" ref="BN47:BN63" si="112">IF(AND(ISNUMBER($BA47),ISNUMBER(BD47)),IF($BA47=0,0,BD47/$BA47),"")</f>
        <v>8.6778150910047733E-3</v>
      </c>
      <c r="BO47" s="187">
        <f t="shared" ref="BO47:BO63" si="113">IF(AND(ISNUMBER($BA47),ISNUMBER(BE47)),IF($BA47=0,0,BE47/$BA47),"")</f>
        <v>8.6702622407133396E-3</v>
      </c>
      <c r="BP47" s="187">
        <f t="shared" ref="BP47:BP63" si="114">IF(AND(ISNUMBER($BA47),ISNUMBER(BF47)),IF($BA47=0,0,BF47/$BA47),"")</f>
        <v>7.5528502914337312E-6</v>
      </c>
      <c r="BQ47" s="188">
        <f t="shared" ref="BQ47:BQ63" si="115">IF(AND(ISNUMBER($BA47),ISNUMBER(BG47)),IF($BA47=0,0,BG47/$BA47),"")</f>
        <v>4.7828918567357465E-2</v>
      </c>
      <c r="BR47" s="189">
        <f t="shared" ref="BR47:BR63" si="116">IF(AND(ISNUMBER($BA47),ISNUMBER(BH47)),IF($BA47=0,0,BH47/$BA47),"")</f>
        <v>4.1954243612785394E-2</v>
      </c>
      <c r="BS47" s="189">
        <f t="shared" ref="BS47:BS63" si="117">IF(AND(ISNUMBER($BA47),ISNUMBER(BI47)),IF($BA47=0,0,BI47/$BA47),"")</f>
        <v>3.4602667090329551E-6</v>
      </c>
      <c r="BT47" s="189">
        <f t="shared" ref="BT47:BT63" si="118">IF(AND(ISNUMBER($BA47),ISNUMBER(BJ47)),IF($BA47=0,0,BJ47/$BA47),"")</f>
        <v>5.8712146878630439E-3</v>
      </c>
      <c r="BU47" s="252">
        <f t="shared" ref="BU47:BU63" si="119">IF(AND(ISNUMBER($BA47),ISNUMBER(BK47)),IF($BA47=0,0,BK47/$BA47),"")</f>
        <v>1.1257559900306822E-3</v>
      </c>
    </row>
    <row r="48" spans="1:73">
      <c r="A48" s="378"/>
      <c r="B48" s="131" t="s">
        <v>14</v>
      </c>
      <c r="C48" s="150">
        <v>1073430.9210000003</v>
      </c>
      <c r="D48" s="151">
        <v>1046495.8609999974</v>
      </c>
      <c r="E48" s="152">
        <v>23379.220999999983</v>
      </c>
      <c r="F48" s="153">
        <v>3142.3039999999996</v>
      </c>
      <c r="G48" s="154">
        <v>3142.3039999999996</v>
      </c>
      <c r="H48" s="154">
        <v>0</v>
      </c>
      <c r="I48" s="155">
        <v>20236.916999999983</v>
      </c>
      <c r="J48" s="156">
        <v>17522.353999999963</v>
      </c>
      <c r="K48" s="156">
        <v>549.8900000000001</v>
      </c>
      <c r="L48" s="156">
        <v>2164.6730000000007</v>
      </c>
      <c r="M48" s="268">
        <v>1492.2669999999996</v>
      </c>
      <c r="N48" s="261">
        <f t="shared" si="90"/>
        <v>0.97490750501680123</v>
      </c>
      <c r="O48" s="190">
        <f t="shared" si="91"/>
        <v>2.1779902686444017E-2</v>
      </c>
      <c r="P48" s="191">
        <f t="shared" si="92"/>
        <v>2.9273462674921386E-3</v>
      </c>
      <c r="Q48" s="192">
        <f t="shared" si="93"/>
        <v>2.9273462674921386E-3</v>
      </c>
      <c r="R48" s="192">
        <f t="shared" si="94"/>
        <v>0</v>
      </c>
      <c r="S48" s="193">
        <f t="shared" si="95"/>
        <v>1.885255641895188E-2</v>
      </c>
      <c r="T48" s="194">
        <f t="shared" si="96"/>
        <v>1.6323690381190314E-2</v>
      </c>
      <c r="U48" s="194">
        <f t="shared" si="97"/>
        <v>5.122732997925257E-4</v>
      </c>
      <c r="V48" s="194">
        <f t="shared" si="98"/>
        <v>2.0165927379690229E-3</v>
      </c>
      <c r="W48" s="253">
        <f t="shared" si="99"/>
        <v>1.3901844737338241E-3</v>
      </c>
      <c r="Z48" s="378"/>
      <c r="AA48" s="131" t="s">
        <v>14</v>
      </c>
      <c r="AB48" s="150">
        <v>854290.91500000027</v>
      </c>
      <c r="AC48" s="151">
        <v>834091.8629999971</v>
      </c>
      <c r="AD48" s="152">
        <v>17041.319999999985</v>
      </c>
      <c r="AE48" s="153">
        <v>1327.825</v>
      </c>
      <c r="AF48" s="154">
        <v>1327.825</v>
      </c>
      <c r="AG48" s="154">
        <v>0</v>
      </c>
      <c r="AH48" s="155">
        <v>15713.494999999984</v>
      </c>
      <c r="AI48" s="156">
        <v>14233.701999999967</v>
      </c>
      <c r="AJ48" s="156">
        <v>0</v>
      </c>
      <c r="AK48" s="156">
        <v>1479.7930000000003</v>
      </c>
      <c r="AL48" s="268">
        <v>1449.6209999999996</v>
      </c>
      <c r="AM48" s="261">
        <f t="shared" si="100"/>
        <v>0.97635576869033758</v>
      </c>
      <c r="AN48" s="190">
        <f t="shared" si="101"/>
        <v>1.9947912006064092E-2</v>
      </c>
      <c r="AO48" s="191">
        <f t="shared" si="102"/>
        <v>1.554300738408297E-3</v>
      </c>
      <c r="AP48" s="192">
        <f t="shared" si="103"/>
        <v>1.554300738408297E-3</v>
      </c>
      <c r="AQ48" s="192">
        <f t="shared" si="104"/>
        <v>0</v>
      </c>
      <c r="AR48" s="193">
        <f t="shared" si="105"/>
        <v>1.8393611267655794E-2</v>
      </c>
      <c r="AS48" s="194">
        <f t="shared" si="106"/>
        <v>1.6661422648981305E-2</v>
      </c>
      <c r="AT48" s="194">
        <f t="shared" si="107"/>
        <v>0</v>
      </c>
      <c r="AU48" s="194">
        <f t="shared" si="108"/>
        <v>1.732188618674471E-3</v>
      </c>
      <c r="AV48" s="253">
        <f t="shared" si="109"/>
        <v>1.6968704390353949E-3</v>
      </c>
      <c r="AY48" s="378"/>
      <c r="AZ48" s="131" t="s">
        <v>14</v>
      </c>
      <c r="BA48" s="150">
        <v>219140.00599999996</v>
      </c>
      <c r="BB48" s="151">
        <v>212403.99800000028</v>
      </c>
      <c r="BC48" s="152">
        <v>6337.9009999999989</v>
      </c>
      <c r="BD48" s="153">
        <v>1814.4789999999996</v>
      </c>
      <c r="BE48" s="154">
        <v>1814.4789999999996</v>
      </c>
      <c r="BF48" s="154">
        <v>0</v>
      </c>
      <c r="BG48" s="155">
        <v>4523.4219999999987</v>
      </c>
      <c r="BH48" s="156">
        <v>3288.6519999999978</v>
      </c>
      <c r="BI48" s="156">
        <v>549.8900000000001</v>
      </c>
      <c r="BJ48" s="156">
        <v>684.88000000000034</v>
      </c>
      <c r="BK48" s="268">
        <v>42.646000000000015</v>
      </c>
      <c r="BL48" s="261">
        <f t="shared" si="110"/>
        <v>0.96926162354855605</v>
      </c>
      <c r="BM48" s="190">
        <f t="shared" si="111"/>
        <v>2.8921697665737947E-2</v>
      </c>
      <c r="BN48" s="191">
        <f t="shared" si="112"/>
        <v>8.279998860637067E-3</v>
      </c>
      <c r="BO48" s="192">
        <f t="shared" si="113"/>
        <v>8.279998860637067E-3</v>
      </c>
      <c r="BP48" s="192">
        <f t="shared" si="114"/>
        <v>0</v>
      </c>
      <c r="BQ48" s="193">
        <f t="shared" si="115"/>
        <v>2.0641698805100878E-2</v>
      </c>
      <c r="BR48" s="194">
        <f t="shared" si="116"/>
        <v>1.5007081819647291E-2</v>
      </c>
      <c r="BS48" s="194">
        <f t="shared" si="117"/>
        <v>2.5093090487548868E-3</v>
      </c>
      <c r="BT48" s="194">
        <f t="shared" si="118"/>
        <v>3.1253079366986986E-3</v>
      </c>
      <c r="BU48" s="253">
        <f t="shared" si="119"/>
        <v>1.9460618249686468E-4</v>
      </c>
    </row>
    <row r="49" spans="1:73">
      <c r="A49" s="378"/>
      <c r="B49" s="132" t="s">
        <v>15</v>
      </c>
      <c r="C49" s="157">
        <v>1043149.4510000024</v>
      </c>
      <c r="D49" s="158">
        <v>990259.30400000128</v>
      </c>
      <c r="E49" s="159">
        <v>49459.942999999977</v>
      </c>
      <c r="F49" s="160">
        <v>4332.0080000000025</v>
      </c>
      <c r="G49" s="161">
        <v>4332.0080000000025</v>
      </c>
      <c r="H49" s="161">
        <v>0</v>
      </c>
      <c r="I49" s="162">
        <v>45127.934999999976</v>
      </c>
      <c r="J49" s="163">
        <v>37602.207999999962</v>
      </c>
      <c r="K49" s="163">
        <v>112.29099999999995</v>
      </c>
      <c r="L49" s="163">
        <v>7413.4360000000033</v>
      </c>
      <c r="M49" s="269">
        <v>289.82600000000002</v>
      </c>
      <c r="N49" s="262">
        <f t="shared" si="90"/>
        <v>0.94929763232938613</v>
      </c>
      <c r="O49" s="195">
        <f t="shared" si="91"/>
        <v>4.7414052658117024E-2</v>
      </c>
      <c r="P49" s="196">
        <f t="shared" si="92"/>
        <v>4.1528162583483854E-3</v>
      </c>
      <c r="Q49" s="197">
        <f t="shared" si="93"/>
        <v>4.1528162583483854E-3</v>
      </c>
      <c r="R49" s="197">
        <f t="shared" si="94"/>
        <v>0</v>
      </c>
      <c r="S49" s="198">
        <f t="shared" si="95"/>
        <v>4.3261236399768636E-2</v>
      </c>
      <c r="T49" s="199">
        <f t="shared" si="96"/>
        <v>3.6046808023484138E-2</v>
      </c>
      <c r="U49" s="199">
        <f t="shared" si="97"/>
        <v>1.0764612864662255E-4</v>
      </c>
      <c r="V49" s="199">
        <f t="shared" si="98"/>
        <v>7.1067822476378658E-3</v>
      </c>
      <c r="W49" s="254">
        <f t="shared" si="99"/>
        <v>2.7783746588004419E-4</v>
      </c>
      <c r="Z49" s="378"/>
      <c r="AA49" s="132" t="s">
        <v>15</v>
      </c>
      <c r="AB49" s="157">
        <v>808347.40700000233</v>
      </c>
      <c r="AC49" s="158">
        <v>769944.33800000139</v>
      </c>
      <c r="AD49" s="159">
        <v>35578.821999999978</v>
      </c>
      <c r="AE49" s="160">
        <v>1536.1720000000005</v>
      </c>
      <c r="AF49" s="161">
        <v>1536.1720000000005</v>
      </c>
      <c r="AG49" s="161">
        <v>0</v>
      </c>
      <c r="AH49" s="162">
        <v>34042.649999999987</v>
      </c>
      <c r="AI49" s="163">
        <v>26662.410999999975</v>
      </c>
      <c r="AJ49" s="163">
        <v>112.29099999999995</v>
      </c>
      <c r="AK49" s="163">
        <v>7267.948000000003</v>
      </c>
      <c r="AL49" s="269">
        <v>248.89800000000002</v>
      </c>
      <c r="AM49" s="262">
        <f t="shared" si="100"/>
        <v>0.95249187581051908</v>
      </c>
      <c r="AN49" s="195">
        <f t="shared" si="101"/>
        <v>4.4014271205548475E-2</v>
      </c>
      <c r="AO49" s="196">
        <f t="shared" si="102"/>
        <v>1.9003858819825422E-3</v>
      </c>
      <c r="AP49" s="197">
        <f t="shared" si="103"/>
        <v>1.9003858819825422E-3</v>
      </c>
      <c r="AQ49" s="197">
        <f t="shared" si="104"/>
        <v>0</v>
      </c>
      <c r="AR49" s="198">
        <f t="shared" si="105"/>
        <v>4.2113885323565949E-2</v>
      </c>
      <c r="AS49" s="199">
        <f t="shared" si="106"/>
        <v>3.2983851706720323E-2</v>
      </c>
      <c r="AT49" s="199">
        <f t="shared" si="107"/>
        <v>1.3891428243302279E-4</v>
      </c>
      <c r="AU49" s="199">
        <f t="shared" si="108"/>
        <v>8.9911193344125884E-3</v>
      </c>
      <c r="AV49" s="254">
        <f t="shared" si="109"/>
        <v>3.0790969061647442E-4</v>
      </c>
      <c r="AY49" s="378"/>
      <c r="AZ49" s="132" t="s">
        <v>15</v>
      </c>
      <c r="BA49" s="157">
        <v>234802.04400000014</v>
      </c>
      <c r="BB49" s="158">
        <v>220314.96599999993</v>
      </c>
      <c r="BC49" s="159">
        <v>13881.121000000001</v>
      </c>
      <c r="BD49" s="160">
        <v>2795.8360000000021</v>
      </c>
      <c r="BE49" s="161">
        <v>2795.8360000000021</v>
      </c>
      <c r="BF49" s="161">
        <v>0</v>
      </c>
      <c r="BG49" s="162">
        <v>11085.284999999989</v>
      </c>
      <c r="BH49" s="163">
        <v>10939.79699999999</v>
      </c>
      <c r="BI49" s="163">
        <v>0</v>
      </c>
      <c r="BJ49" s="163">
        <v>145.48800000000003</v>
      </c>
      <c r="BK49" s="269">
        <v>40.928000000000004</v>
      </c>
      <c r="BL49" s="262">
        <f t="shared" si="110"/>
        <v>0.93830088634151665</v>
      </c>
      <c r="BM49" s="195">
        <f t="shared" si="111"/>
        <v>5.9118399327051825E-2</v>
      </c>
      <c r="BN49" s="196">
        <f t="shared" si="112"/>
        <v>1.1907204691965972E-2</v>
      </c>
      <c r="BO49" s="197">
        <f t="shared" si="113"/>
        <v>1.1907204691965972E-2</v>
      </c>
      <c r="BP49" s="197">
        <f t="shared" si="114"/>
        <v>0</v>
      </c>
      <c r="BQ49" s="198">
        <f t="shared" si="115"/>
        <v>4.7211194635085808E-2</v>
      </c>
      <c r="BR49" s="199">
        <f t="shared" si="116"/>
        <v>4.6591574816103321E-2</v>
      </c>
      <c r="BS49" s="199">
        <f t="shared" si="117"/>
        <v>0</v>
      </c>
      <c r="BT49" s="199">
        <f t="shared" si="118"/>
        <v>6.196198189824955E-4</v>
      </c>
      <c r="BU49" s="254">
        <f t="shared" si="119"/>
        <v>1.7430853370254299E-4</v>
      </c>
    </row>
    <row r="50" spans="1:73">
      <c r="A50" s="378"/>
      <c r="B50" s="133" t="s">
        <v>16</v>
      </c>
      <c r="C50" s="164">
        <f t="shared" ref="C50:M50" si="120">IF(COUNT(C47:C49)=0,"",SUM(C47:C49))</f>
        <v>3606770.8360000048</v>
      </c>
      <c r="D50" s="165">
        <f t="shared" si="120"/>
        <v>3459871.548</v>
      </c>
      <c r="E50" s="166">
        <f t="shared" si="120"/>
        <v>131378.46099999992</v>
      </c>
      <c r="F50" s="167">
        <f t="shared" si="120"/>
        <v>18479.213000000007</v>
      </c>
      <c r="G50" s="168">
        <f t="shared" si="120"/>
        <v>18476.836000000007</v>
      </c>
      <c r="H50" s="168">
        <f t="shared" si="120"/>
        <v>2.3769999999999998</v>
      </c>
      <c r="I50" s="169">
        <f t="shared" si="120"/>
        <v>112899.24799999996</v>
      </c>
      <c r="J50" s="170">
        <f t="shared" si="120"/>
        <v>94266.538999999932</v>
      </c>
      <c r="K50" s="170">
        <f t="shared" si="120"/>
        <v>663.2700000000001</v>
      </c>
      <c r="L50" s="170">
        <f t="shared" si="120"/>
        <v>17969.438999999991</v>
      </c>
      <c r="M50" s="270">
        <f t="shared" si="120"/>
        <v>5741.9289999999983</v>
      </c>
      <c r="N50" s="263">
        <f t="shared" si="90"/>
        <v>0.95927124436801769</v>
      </c>
      <c r="O50" s="200">
        <f t="shared" si="91"/>
        <v>3.6425508293646339E-2</v>
      </c>
      <c r="P50" s="201">
        <f t="shared" si="92"/>
        <v>5.1234785463924555E-3</v>
      </c>
      <c r="Q50" s="202">
        <f t="shared" si="93"/>
        <v>5.1228195081257947E-3</v>
      </c>
      <c r="R50" s="202">
        <f t="shared" si="94"/>
        <v>6.5903826666075342E-7</v>
      </c>
      <c r="S50" s="203">
        <f t="shared" si="95"/>
        <v>3.13020297472539E-2</v>
      </c>
      <c r="T50" s="204">
        <f t="shared" si="96"/>
        <v>2.6135993465152829E-2</v>
      </c>
      <c r="U50" s="204">
        <f t="shared" si="97"/>
        <v>1.838957976979714E-4</v>
      </c>
      <c r="V50" s="204">
        <f t="shared" si="98"/>
        <v>4.9821404844030874E-3</v>
      </c>
      <c r="W50" s="255">
        <f t="shared" si="99"/>
        <v>1.5919860897976915E-3</v>
      </c>
      <c r="Z50" s="378"/>
      <c r="AA50" s="133" t="s">
        <v>16</v>
      </c>
      <c r="AB50" s="164">
        <f t="shared" ref="AB50:AL50" si="121">IF(COUNT(AB47:AB49)=0,"",SUM(AB47:AB49))</f>
        <v>2838113.1610000045</v>
      </c>
      <c r="AC50" s="165">
        <f t="shared" si="121"/>
        <v>2731459.8370000003</v>
      </c>
      <c r="AD50" s="166">
        <f t="shared" si="121"/>
        <v>93375.886999999915</v>
      </c>
      <c r="AE50" s="167">
        <f t="shared" si="121"/>
        <v>11137.854000000005</v>
      </c>
      <c r="AF50" s="168">
        <f t="shared" si="121"/>
        <v>11137.854000000005</v>
      </c>
      <c r="AG50" s="168">
        <f t="shared" si="121"/>
        <v>0</v>
      </c>
      <c r="AH50" s="169">
        <f t="shared" si="121"/>
        <v>82238.032999999967</v>
      </c>
      <c r="AI50" s="170">
        <f t="shared" si="121"/>
        <v>66834.433999999921</v>
      </c>
      <c r="AJ50" s="170">
        <f t="shared" si="121"/>
        <v>112.29099999999995</v>
      </c>
      <c r="AK50" s="170">
        <f t="shared" si="121"/>
        <v>15291.307999999992</v>
      </c>
      <c r="AL50" s="270">
        <f t="shared" si="121"/>
        <v>5304.061999999999</v>
      </c>
      <c r="AM50" s="263">
        <f t="shared" si="100"/>
        <v>0.96242104597322498</v>
      </c>
      <c r="AN50" s="200">
        <f t="shared" si="101"/>
        <v>3.2900692010144894E-2</v>
      </c>
      <c r="AO50" s="201">
        <f t="shared" si="102"/>
        <v>3.9243868613313502E-3</v>
      </c>
      <c r="AP50" s="202">
        <f t="shared" si="103"/>
        <v>3.9243868613313502E-3</v>
      </c>
      <c r="AQ50" s="202">
        <f t="shared" si="104"/>
        <v>0</v>
      </c>
      <c r="AR50" s="203">
        <f t="shared" si="105"/>
        <v>2.8976305148813563E-2</v>
      </c>
      <c r="AS50" s="204">
        <f t="shared" si="106"/>
        <v>2.354889682286344E-2</v>
      </c>
      <c r="AT50" s="204">
        <f t="shared" si="107"/>
        <v>3.9565370945404586E-5</v>
      </c>
      <c r="AU50" s="204">
        <f t="shared" si="108"/>
        <v>5.3878429550046989E-3</v>
      </c>
      <c r="AV50" s="255">
        <f t="shared" si="109"/>
        <v>1.8688691039123759E-3</v>
      </c>
      <c r="AY50" s="378"/>
      <c r="AZ50" s="133" t="s">
        <v>16</v>
      </c>
      <c r="BA50" s="164">
        <f t="shared" ref="BA50:BK50" si="122">IF(COUNT(BA47:BA49)=0,"",SUM(BA47:BA49))</f>
        <v>768657.67500000016</v>
      </c>
      <c r="BB50" s="165">
        <f t="shared" si="122"/>
        <v>728411.71099999954</v>
      </c>
      <c r="BC50" s="166">
        <f t="shared" si="122"/>
        <v>38002.574000000008</v>
      </c>
      <c r="BD50" s="167">
        <f t="shared" si="122"/>
        <v>7341.3590000000022</v>
      </c>
      <c r="BE50" s="168">
        <f t="shared" si="122"/>
        <v>7338.9820000000018</v>
      </c>
      <c r="BF50" s="168">
        <f t="shared" si="122"/>
        <v>2.3769999999999998</v>
      </c>
      <c r="BG50" s="169">
        <f t="shared" si="122"/>
        <v>30661.215000000004</v>
      </c>
      <c r="BH50" s="170">
        <f t="shared" si="122"/>
        <v>27432.105000000003</v>
      </c>
      <c r="BI50" s="170">
        <f t="shared" si="122"/>
        <v>550.97900000000016</v>
      </c>
      <c r="BJ50" s="170">
        <f t="shared" si="122"/>
        <v>2678.1309999999989</v>
      </c>
      <c r="BK50" s="270">
        <f t="shared" si="122"/>
        <v>437.86700000000008</v>
      </c>
      <c r="BL50" s="263">
        <f t="shared" si="110"/>
        <v>0.94764123834449376</v>
      </c>
      <c r="BM50" s="200">
        <f t="shared" si="111"/>
        <v>4.9440180246687837E-2</v>
      </c>
      <c r="BN50" s="201">
        <f t="shared" si="112"/>
        <v>9.5508823222249101E-3</v>
      </c>
      <c r="BO50" s="202">
        <f t="shared" si="113"/>
        <v>9.5477899183144185E-3</v>
      </c>
      <c r="BP50" s="202">
        <f t="shared" si="114"/>
        <v>3.0924039104924038E-6</v>
      </c>
      <c r="BQ50" s="203">
        <f t="shared" si="115"/>
        <v>3.9889297924462927E-2</v>
      </c>
      <c r="BR50" s="204">
        <f t="shared" si="116"/>
        <v>3.5688325105190676E-2</v>
      </c>
      <c r="BS50" s="204">
        <f t="shared" si="117"/>
        <v>7.1680673714732642E-4</v>
      </c>
      <c r="BT50" s="204">
        <f t="shared" si="118"/>
        <v>3.4841660821249179E-3</v>
      </c>
      <c r="BU50" s="255">
        <f t="shared" si="119"/>
        <v>5.6965150318703318E-4</v>
      </c>
    </row>
    <row r="51" spans="1:73">
      <c r="A51" s="378"/>
      <c r="B51" s="130" t="s">
        <v>17</v>
      </c>
      <c r="C51" s="171">
        <v>982486.05300000019</v>
      </c>
      <c r="D51" s="172">
        <v>879237.19099999813</v>
      </c>
      <c r="E51" s="173">
        <v>97123.078000000038</v>
      </c>
      <c r="F51" s="174">
        <v>9879.0259999999998</v>
      </c>
      <c r="G51" s="175">
        <v>9879.0259999999998</v>
      </c>
      <c r="H51" s="175">
        <v>0</v>
      </c>
      <c r="I51" s="176">
        <v>87244.052000000025</v>
      </c>
      <c r="J51" s="177">
        <v>58633.336000000018</v>
      </c>
      <c r="K51" s="177">
        <v>47.048000000000002</v>
      </c>
      <c r="L51" s="177">
        <v>28563.668000000012</v>
      </c>
      <c r="M51" s="271">
        <v>816.66199999999992</v>
      </c>
      <c r="N51" s="264">
        <f t="shared" si="90"/>
        <v>0.89491060795750343</v>
      </c>
      <c r="O51" s="205">
        <f t="shared" si="91"/>
        <v>9.8854408877802169E-2</v>
      </c>
      <c r="P51" s="206">
        <f t="shared" si="92"/>
        <v>1.005513103197201E-2</v>
      </c>
      <c r="Q51" s="207">
        <f t="shared" si="93"/>
        <v>1.005513103197201E-2</v>
      </c>
      <c r="R51" s="207">
        <f t="shared" si="94"/>
        <v>0</v>
      </c>
      <c r="S51" s="208">
        <f t="shared" si="95"/>
        <v>8.8799277845830152E-2</v>
      </c>
      <c r="T51" s="209">
        <f t="shared" si="96"/>
        <v>5.9678542836271699E-2</v>
      </c>
      <c r="U51" s="209">
        <f t="shared" si="97"/>
        <v>4.7886684860655209E-5</v>
      </c>
      <c r="V51" s="209">
        <f t="shared" si="98"/>
        <v>2.9072848324697802E-2</v>
      </c>
      <c r="W51" s="256">
        <f t="shared" si="99"/>
        <v>8.3121994200970072E-4</v>
      </c>
      <c r="Z51" s="378"/>
      <c r="AA51" s="130" t="s">
        <v>17</v>
      </c>
      <c r="AB51" s="171">
        <v>778764.96299999999</v>
      </c>
      <c r="AC51" s="172">
        <v>715881.17299999797</v>
      </c>
      <c r="AD51" s="173">
        <v>57919.829000000042</v>
      </c>
      <c r="AE51" s="174">
        <v>7552.9180000000006</v>
      </c>
      <c r="AF51" s="175">
        <v>7552.9180000000006</v>
      </c>
      <c r="AG51" s="175">
        <v>0</v>
      </c>
      <c r="AH51" s="176">
        <v>50366.911000000015</v>
      </c>
      <c r="AI51" s="177">
        <v>23591.579999999994</v>
      </c>
      <c r="AJ51" s="177">
        <v>0</v>
      </c>
      <c r="AK51" s="177">
        <v>26775.331000000013</v>
      </c>
      <c r="AL51" s="271">
        <v>816.66199999999992</v>
      </c>
      <c r="AM51" s="264">
        <f t="shared" si="100"/>
        <v>0.9192519014238163</v>
      </c>
      <c r="AN51" s="205">
        <f t="shared" si="101"/>
        <v>7.4373953313048621E-2</v>
      </c>
      <c r="AO51" s="206">
        <f t="shared" si="102"/>
        <v>9.6985847577223377E-3</v>
      </c>
      <c r="AP51" s="207">
        <f t="shared" si="103"/>
        <v>9.6985847577223377E-3</v>
      </c>
      <c r="AQ51" s="207">
        <f t="shared" si="104"/>
        <v>0</v>
      </c>
      <c r="AR51" s="208">
        <f t="shared" si="105"/>
        <v>6.4675368555326254E-2</v>
      </c>
      <c r="AS51" s="209">
        <f t="shared" si="106"/>
        <v>3.0293581659245748E-2</v>
      </c>
      <c r="AT51" s="209">
        <f t="shared" si="107"/>
        <v>0</v>
      </c>
      <c r="AU51" s="209">
        <f t="shared" si="108"/>
        <v>3.4381786896080499E-2</v>
      </c>
      <c r="AV51" s="256">
        <f t="shared" si="109"/>
        <v>1.0486629969252994E-3</v>
      </c>
      <c r="AY51" s="378"/>
      <c r="AZ51" s="130" t="s">
        <v>17</v>
      </c>
      <c r="BA51" s="171">
        <v>203721.09000000023</v>
      </c>
      <c r="BB51" s="172">
        <v>163356.01800000019</v>
      </c>
      <c r="BC51" s="173">
        <v>39203.249000000003</v>
      </c>
      <c r="BD51" s="174">
        <v>2326.1079999999997</v>
      </c>
      <c r="BE51" s="175">
        <v>2326.1079999999997</v>
      </c>
      <c r="BF51" s="175">
        <v>0</v>
      </c>
      <c r="BG51" s="176">
        <v>36877.141000000011</v>
      </c>
      <c r="BH51" s="177">
        <v>35041.756000000023</v>
      </c>
      <c r="BI51" s="177">
        <v>47.048000000000002</v>
      </c>
      <c r="BJ51" s="177">
        <v>1788.337</v>
      </c>
      <c r="BK51" s="271">
        <v>0</v>
      </c>
      <c r="BL51" s="264">
        <f t="shared" si="110"/>
        <v>0.80186110333495664</v>
      </c>
      <c r="BM51" s="205">
        <f t="shared" si="111"/>
        <v>0.19243588869468525</v>
      </c>
      <c r="BN51" s="206">
        <f t="shared" si="112"/>
        <v>1.1418101091055408E-2</v>
      </c>
      <c r="BO51" s="207">
        <f t="shared" si="113"/>
        <v>1.1418101091055408E-2</v>
      </c>
      <c r="BP51" s="207">
        <f t="shared" si="114"/>
        <v>0</v>
      </c>
      <c r="BQ51" s="208">
        <f t="shared" si="115"/>
        <v>0.18101778760362988</v>
      </c>
      <c r="BR51" s="209">
        <f t="shared" si="116"/>
        <v>0.17200848473763802</v>
      </c>
      <c r="BS51" s="209">
        <f t="shared" si="117"/>
        <v>2.3094319787902149E-4</v>
      </c>
      <c r="BT51" s="209">
        <f t="shared" si="118"/>
        <v>8.7783596681128995E-3</v>
      </c>
      <c r="BU51" s="256">
        <f t="shared" si="119"/>
        <v>0</v>
      </c>
    </row>
    <row r="52" spans="1:73">
      <c r="A52" s="378"/>
      <c r="B52" s="131" t="s">
        <v>18</v>
      </c>
      <c r="C52" s="150">
        <v>688779.93000000017</v>
      </c>
      <c r="D52" s="151">
        <v>652498.34000000008</v>
      </c>
      <c r="E52" s="152">
        <v>34250.208000000042</v>
      </c>
      <c r="F52" s="153">
        <v>16519.163000000008</v>
      </c>
      <c r="G52" s="154">
        <v>16519.163000000008</v>
      </c>
      <c r="H52" s="154">
        <v>0</v>
      </c>
      <c r="I52" s="155">
        <v>17731.044999999998</v>
      </c>
      <c r="J52" s="156">
        <v>17729.344999999998</v>
      </c>
      <c r="K52" s="156">
        <v>0</v>
      </c>
      <c r="L52" s="156">
        <v>1.7</v>
      </c>
      <c r="M52" s="268">
        <v>108.18300000000001</v>
      </c>
      <c r="N52" s="261">
        <f t="shared" si="90"/>
        <v>0.94732484438099107</v>
      </c>
      <c r="O52" s="190">
        <f t="shared" si="91"/>
        <v>4.972590882547933E-2</v>
      </c>
      <c r="P52" s="191">
        <f t="shared" si="92"/>
        <v>2.3983223494912234E-2</v>
      </c>
      <c r="Q52" s="192">
        <f t="shared" si="93"/>
        <v>2.3983223494912234E-2</v>
      </c>
      <c r="R52" s="192">
        <f t="shared" si="94"/>
        <v>0</v>
      </c>
      <c r="S52" s="193">
        <f t="shared" si="95"/>
        <v>2.574268533056704E-2</v>
      </c>
      <c r="T52" s="194">
        <f t="shared" si="96"/>
        <v>2.5740217198256622E-2</v>
      </c>
      <c r="U52" s="194">
        <f t="shared" si="97"/>
        <v>0</v>
      </c>
      <c r="V52" s="194">
        <f t="shared" si="98"/>
        <v>2.4681323104173486E-6</v>
      </c>
      <c r="W52" s="253">
        <f t="shared" si="99"/>
        <v>1.5706468102228238E-4</v>
      </c>
      <c r="Z52" s="378"/>
      <c r="AA52" s="131" t="s">
        <v>18</v>
      </c>
      <c r="AB52" s="150">
        <v>535940.80300000007</v>
      </c>
      <c r="AC52" s="151">
        <v>509379.01299999992</v>
      </c>
      <c r="AD52" s="152">
        <v>24982.352000000046</v>
      </c>
      <c r="AE52" s="153">
        <v>13086.965000000004</v>
      </c>
      <c r="AF52" s="154">
        <v>13086.965000000004</v>
      </c>
      <c r="AG52" s="154">
        <v>0</v>
      </c>
      <c r="AH52" s="155">
        <v>11895.386999999999</v>
      </c>
      <c r="AI52" s="156">
        <v>11893.689</v>
      </c>
      <c r="AJ52" s="156">
        <v>0</v>
      </c>
      <c r="AK52" s="156">
        <v>1.698</v>
      </c>
      <c r="AL52" s="268">
        <v>108.18300000000001</v>
      </c>
      <c r="AM52" s="261">
        <f t="shared" si="100"/>
        <v>0.95043894801195017</v>
      </c>
      <c r="AN52" s="190">
        <f t="shared" si="101"/>
        <v>4.6614013824209689E-2</v>
      </c>
      <c r="AO52" s="191">
        <f t="shared" si="102"/>
        <v>2.4418676329072117E-2</v>
      </c>
      <c r="AP52" s="192">
        <f t="shared" si="103"/>
        <v>2.4418676329072117E-2</v>
      </c>
      <c r="AQ52" s="192">
        <f t="shared" si="104"/>
        <v>0</v>
      </c>
      <c r="AR52" s="193">
        <f t="shared" si="105"/>
        <v>2.2195337495137493E-2</v>
      </c>
      <c r="AS52" s="194">
        <f t="shared" si="106"/>
        <v>2.2192169234780207E-2</v>
      </c>
      <c r="AT52" s="194">
        <f t="shared" si="107"/>
        <v>0</v>
      </c>
      <c r="AU52" s="194">
        <f t="shared" si="108"/>
        <v>3.1682603572917358E-6</v>
      </c>
      <c r="AV52" s="253">
        <f t="shared" si="109"/>
        <v>2.0185624866483621E-4</v>
      </c>
      <c r="AY52" s="378"/>
      <c r="AZ52" s="131" t="s">
        <v>18</v>
      </c>
      <c r="BA52" s="150">
        <v>152839.12700000007</v>
      </c>
      <c r="BB52" s="151">
        <v>143119.32700000019</v>
      </c>
      <c r="BC52" s="152">
        <v>9267.8559999999925</v>
      </c>
      <c r="BD52" s="153">
        <v>3432.1980000000021</v>
      </c>
      <c r="BE52" s="154">
        <v>3432.1980000000021</v>
      </c>
      <c r="BF52" s="154">
        <v>0</v>
      </c>
      <c r="BG52" s="155">
        <v>5835.6579999999976</v>
      </c>
      <c r="BH52" s="156">
        <v>5835.6559999999972</v>
      </c>
      <c r="BI52" s="156">
        <v>0</v>
      </c>
      <c r="BJ52" s="156">
        <v>2E-3</v>
      </c>
      <c r="BK52" s="268">
        <v>0</v>
      </c>
      <c r="BL52" s="261">
        <f t="shared" si="110"/>
        <v>0.93640502801354086</v>
      </c>
      <c r="BM52" s="190">
        <f t="shared" si="111"/>
        <v>6.0637980482576223E-2</v>
      </c>
      <c r="BN52" s="191">
        <f t="shared" si="112"/>
        <v>2.2456278489473448E-2</v>
      </c>
      <c r="BO52" s="192">
        <f t="shared" si="113"/>
        <v>2.2456278489473448E-2</v>
      </c>
      <c r="BP52" s="192">
        <f t="shared" si="114"/>
        <v>0</v>
      </c>
      <c r="BQ52" s="193">
        <f t="shared" si="115"/>
        <v>3.8181701993102821E-2</v>
      </c>
      <c r="BR52" s="194">
        <f t="shared" si="116"/>
        <v>3.8181688907448386E-2</v>
      </c>
      <c r="BS52" s="194">
        <f t="shared" si="117"/>
        <v>0</v>
      </c>
      <c r="BT52" s="194">
        <f t="shared" si="118"/>
        <v>1.3085654434548028E-8</v>
      </c>
      <c r="BU52" s="253">
        <f t="shared" si="119"/>
        <v>0</v>
      </c>
    </row>
    <row r="53" spans="1:73">
      <c r="A53" s="378"/>
      <c r="B53" s="132" t="s">
        <v>19</v>
      </c>
      <c r="C53" s="157">
        <v>457862.60700000025</v>
      </c>
      <c r="D53" s="158">
        <v>413761.80900000042</v>
      </c>
      <c r="E53" s="159">
        <v>39311.433000000019</v>
      </c>
      <c r="F53" s="160">
        <v>27465.033999999992</v>
      </c>
      <c r="G53" s="161">
        <v>27465.033999999992</v>
      </c>
      <c r="H53" s="161">
        <v>0</v>
      </c>
      <c r="I53" s="162">
        <v>11846.399000000001</v>
      </c>
      <c r="J53" s="163">
        <v>11846.399000000001</v>
      </c>
      <c r="K53" s="163">
        <v>0</v>
      </c>
      <c r="L53" s="163">
        <v>0</v>
      </c>
      <c r="M53" s="269">
        <v>435.67000000000007</v>
      </c>
      <c r="N53" s="262">
        <f t="shared" si="90"/>
        <v>0.90368115385321302</v>
      </c>
      <c r="O53" s="195">
        <f t="shared" si="91"/>
        <v>8.5858579405677468E-2</v>
      </c>
      <c r="P53" s="196">
        <f t="shared" si="92"/>
        <v>5.9985317822645379E-2</v>
      </c>
      <c r="Q53" s="197">
        <f t="shared" si="93"/>
        <v>5.9985317822645379E-2</v>
      </c>
      <c r="R53" s="197">
        <f t="shared" si="94"/>
        <v>0</v>
      </c>
      <c r="S53" s="198">
        <f t="shared" si="95"/>
        <v>2.5873261583032034E-2</v>
      </c>
      <c r="T53" s="199">
        <f t="shared" si="96"/>
        <v>2.5873261583032034E-2</v>
      </c>
      <c r="U53" s="199">
        <f t="shared" si="97"/>
        <v>0</v>
      </c>
      <c r="V53" s="199">
        <f t="shared" si="98"/>
        <v>0</v>
      </c>
      <c r="W53" s="254">
        <f t="shared" si="99"/>
        <v>9.5152998593746232E-4</v>
      </c>
      <c r="Z53" s="378"/>
      <c r="AA53" s="132" t="s">
        <v>19</v>
      </c>
      <c r="AB53" s="157">
        <v>364073.4750000005</v>
      </c>
      <c r="AC53" s="158">
        <v>330608.41200000048</v>
      </c>
      <c r="AD53" s="159">
        <v>29029.471000000012</v>
      </c>
      <c r="AE53" s="160">
        <v>22732.993999999988</v>
      </c>
      <c r="AF53" s="161">
        <v>22732.993999999988</v>
      </c>
      <c r="AG53" s="161">
        <v>0</v>
      </c>
      <c r="AH53" s="162">
        <v>6296.4770000000044</v>
      </c>
      <c r="AI53" s="163">
        <v>6296.4770000000044</v>
      </c>
      <c r="AJ53" s="163">
        <v>0</v>
      </c>
      <c r="AK53" s="163">
        <v>0</v>
      </c>
      <c r="AL53" s="269">
        <v>435.67000000000007</v>
      </c>
      <c r="AM53" s="262">
        <f t="shared" si="100"/>
        <v>0.90808156787582517</v>
      </c>
      <c r="AN53" s="195">
        <f t="shared" si="101"/>
        <v>7.9735199055630104E-2</v>
      </c>
      <c r="AO53" s="196">
        <f t="shared" si="102"/>
        <v>6.2440676294805486E-2</v>
      </c>
      <c r="AP53" s="197">
        <f t="shared" si="103"/>
        <v>6.2440676294805486E-2</v>
      </c>
      <c r="AQ53" s="197">
        <f t="shared" si="104"/>
        <v>0</v>
      </c>
      <c r="AR53" s="198">
        <f t="shared" si="105"/>
        <v>1.7294522760824573E-2</v>
      </c>
      <c r="AS53" s="199">
        <f t="shared" si="106"/>
        <v>1.7294522760824573E-2</v>
      </c>
      <c r="AT53" s="199">
        <f t="shared" si="107"/>
        <v>0</v>
      </c>
      <c r="AU53" s="199">
        <f t="shared" si="108"/>
        <v>0</v>
      </c>
      <c r="AV53" s="254">
        <f t="shared" si="109"/>
        <v>1.1966540545146813E-3</v>
      </c>
      <c r="AY53" s="378"/>
      <c r="AZ53" s="132" t="s">
        <v>19</v>
      </c>
      <c r="BA53" s="157">
        <v>93789.131999999765</v>
      </c>
      <c r="BB53" s="158">
        <v>83153.396999999939</v>
      </c>
      <c r="BC53" s="159">
        <v>10281.962000000005</v>
      </c>
      <c r="BD53" s="160">
        <v>4732.0400000000036</v>
      </c>
      <c r="BE53" s="161">
        <v>4732.0400000000036</v>
      </c>
      <c r="BF53" s="161">
        <v>0</v>
      </c>
      <c r="BG53" s="162">
        <v>5549.9219999999978</v>
      </c>
      <c r="BH53" s="163">
        <v>5549.9219999999978</v>
      </c>
      <c r="BI53" s="163">
        <v>0</v>
      </c>
      <c r="BJ53" s="163">
        <v>0</v>
      </c>
      <c r="BK53" s="269">
        <v>0</v>
      </c>
      <c r="BL53" s="262">
        <f t="shared" si="110"/>
        <v>0.88659949427829388</v>
      </c>
      <c r="BM53" s="195">
        <f t="shared" si="111"/>
        <v>0.1096285015197713</v>
      </c>
      <c r="BN53" s="196">
        <f t="shared" si="112"/>
        <v>5.0454033416153329E-2</v>
      </c>
      <c r="BO53" s="197">
        <f t="shared" si="113"/>
        <v>5.0454033416153329E-2</v>
      </c>
      <c r="BP53" s="197">
        <f t="shared" si="114"/>
        <v>0</v>
      </c>
      <c r="BQ53" s="198">
        <f t="shared" si="115"/>
        <v>5.9174468103617928E-2</v>
      </c>
      <c r="BR53" s="199">
        <f t="shared" si="116"/>
        <v>5.9174468103617928E-2</v>
      </c>
      <c r="BS53" s="199">
        <f t="shared" si="117"/>
        <v>0</v>
      </c>
      <c r="BT53" s="199">
        <f t="shared" si="118"/>
        <v>0</v>
      </c>
      <c r="BU53" s="254">
        <f t="shared" si="119"/>
        <v>0</v>
      </c>
    </row>
    <row r="54" spans="1:73">
      <c r="A54" s="378"/>
      <c r="B54" s="133" t="s">
        <v>20</v>
      </c>
      <c r="C54" s="164">
        <f t="shared" ref="C54:M54" si="123">IF(COUNT(C51:C53)=0,"",SUM(C51:C53))</f>
        <v>2129128.5900000008</v>
      </c>
      <c r="D54" s="165">
        <f t="shared" si="123"/>
        <v>1945497.3399999985</v>
      </c>
      <c r="E54" s="166">
        <f t="shared" si="123"/>
        <v>170684.7190000001</v>
      </c>
      <c r="F54" s="167">
        <f t="shared" si="123"/>
        <v>53863.222999999998</v>
      </c>
      <c r="G54" s="168">
        <f t="shared" si="123"/>
        <v>53863.222999999998</v>
      </c>
      <c r="H54" s="168">
        <f t="shared" si="123"/>
        <v>0</v>
      </c>
      <c r="I54" s="169">
        <f t="shared" si="123"/>
        <v>116821.49600000003</v>
      </c>
      <c r="J54" s="170">
        <f t="shared" si="123"/>
        <v>88209.080000000016</v>
      </c>
      <c r="K54" s="170">
        <f t="shared" si="123"/>
        <v>47.048000000000002</v>
      </c>
      <c r="L54" s="170">
        <f t="shared" si="123"/>
        <v>28565.368000000013</v>
      </c>
      <c r="M54" s="270">
        <f t="shared" si="123"/>
        <v>1360.5149999999999</v>
      </c>
      <c r="N54" s="263">
        <f t="shared" si="90"/>
        <v>0.91375286074196094</v>
      </c>
      <c r="O54" s="200">
        <f t="shared" si="91"/>
        <v>8.0166468010276465E-2</v>
      </c>
      <c r="P54" s="201">
        <f t="shared" si="92"/>
        <v>2.5298247955986529E-2</v>
      </c>
      <c r="Q54" s="202">
        <f t="shared" si="93"/>
        <v>2.5298247955986529E-2</v>
      </c>
      <c r="R54" s="202">
        <f t="shared" si="94"/>
        <v>0</v>
      </c>
      <c r="S54" s="203">
        <f t="shared" si="95"/>
        <v>5.4868220054289901E-2</v>
      </c>
      <c r="T54" s="204">
        <f t="shared" si="96"/>
        <v>4.1429663015327779E-2</v>
      </c>
      <c r="U54" s="204">
        <f t="shared" si="97"/>
        <v>2.2097303197642932E-5</v>
      </c>
      <c r="V54" s="204">
        <f t="shared" si="98"/>
        <v>1.3416459735764481E-2</v>
      </c>
      <c r="W54" s="255">
        <f t="shared" si="99"/>
        <v>6.3900085997154322E-4</v>
      </c>
      <c r="Z54" s="378"/>
      <c r="AA54" s="133" t="s">
        <v>20</v>
      </c>
      <c r="AB54" s="164">
        <f t="shared" ref="AB54:AL54" si="124">IF(COUNT(AB51:AB53)=0,"",SUM(AB51:AB53))</f>
        <v>1678779.2410000006</v>
      </c>
      <c r="AC54" s="165">
        <f t="shared" si="124"/>
        <v>1555868.5979999984</v>
      </c>
      <c r="AD54" s="166">
        <f t="shared" si="124"/>
        <v>111931.65200000009</v>
      </c>
      <c r="AE54" s="167">
        <f t="shared" si="124"/>
        <v>43372.876999999993</v>
      </c>
      <c r="AF54" s="168">
        <f t="shared" si="124"/>
        <v>43372.876999999993</v>
      </c>
      <c r="AG54" s="168">
        <f t="shared" si="124"/>
        <v>0</v>
      </c>
      <c r="AH54" s="169">
        <f t="shared" si="124"/>
        <v>68558.775000000009</v>
      </c>
      <c r="AI54" s="170">
        <f t="shared" si="124"/>
        <v>41781.745999999999</v>
      </c>
      <c r="AJ54" s="170">
        <f t="shared" si="124"/>
        <v>0</v>
      </c>
      <c r="AK54" s="170">
        <f t="shared" si="124"/>
        <v>26777.029000000013</v>
      </c>
      <c r="AL54" s="270">
        <f t="shared" si="124"/>
        <v>1360.5149999999999</v>
      </c>
      <c r="AM54" s="263">
        <f t="shared" si="100"/>
        <v>0.926785702373358</v>
      </c>
      <c r="AN54" s="200">
        <f t="shared" si="101"/>
        <v>6.6674431793262837E-2</v>
      </c>
      <c r="AO54" s="201">
        <f t="shared" si="102"/>
        <v>2.5835962192482208E-2</v>
      </c>
      <c r="AP54" s="202">
        <f t="shared" si="103"/>
        <v>2.5835962192482208E-2</v>
      </c>
      <c r="AQ54" s="202">
        <f t="shared" si="104"/>
        <v>0</v>
      </c>
      <c r="AR54" s="203">
        <f t="shared" si="105"/>
        <v>4.0838469600780573E-2</v>
      </c>
      <c r="AS54" s="204">
        <f t="shared" si="106"/>
        <v>2.4888171702142213E-2</v>
      </c>
      <c r="AT54" s="204">
        <f t="shared" si="107"/>
        <v>0</v>
      </c>
      <c r="AU54" s="204">
        <f t="shared" si="108"/>
        <v>1.595029789863836E-2</v>
      </c>
      <c r="AV54" s="255">
        <f t="shared" si="109"/>
        <v>8.1041924201396491E-4</v>
      </c>
      <c r="AY54" s="378"/>
      <c r="AZ54" s="133" t="s">
        <v>20</v>
      </c>
      <c r="BA54" s="164">
        <f t="shared" ref="BA54:BK54" si="125">IF(COUNT(BA51:BA53)=0,"",SUM(BA51:BA53))</f>
        <v>450349.34900000005</v>
      </c>
      <c r="BB54" s="165">
        <f t="shared" si="125"/>
        <v>389628.74200000032</v>
      </c>
      <c r="BC54" s="166">
        <f t="shared" si="125"/>
        <v>58753.067000000003</v>
      </c>
      <c r="BD54" s="167">
        <f t="shared" si="125"/>
        <v>10490.346000000005</v>
      </c>
      <c r="BE54" s="168">
        <f t="shared" si="125"/>
        <v>10490.346000000005</v>
      </c>
      <c r="BF54" s="168">
        <f t="shared" si="125"/>
        <v>0</v>
      </c>
      <c r="BG54" s="169">
        <f t="shared" si="125"/>
        <v>48262.721000000005</v>
      </c>
      <c r="BH54" s="170">
        <f t="shared" si="125"/>
        <v>46427.334000000017</v>
      </c>
      <c r="BI54" s="170">
        <f t="shared" si="125"/>
        <v>47.048000000000002</v>
      </c>
      <c r="BJ54" s="170">
        <f t="shared" si="125"/>
        <v>1788.3389999999999</v>
      </c>
      <c r="BK54" s="270">
        <f t="shared" si="125"/>
        <v>0</v>
      </c>
      <c r="BL54" s="263">
        <f t="shared" si="110"/>
        <v>0.86516999050885779</v>
      </c>
      <c r="BM54" s="200">
        <f t="shared" si="111"/>
        <v>0.13046109010807075</v>
      </c>
      <c r="BN54" s="201">
        <f t="shared" si="112"/>
        <v>2.3293796301235476E-2</v>
      </c>
      <c r="BO54" s="202">
        <f t="shared" si="113"/>
        <v>2.3293796301235476E-2</v>
      </c>
      <c r="BP54" s="202">
        <f t="shared" si="114"/>
        <v>0</v>
      </c>
      <c r="BQ54" s="203">
        <f t="shared" si="115"/>
        <v>0.10716729380683528</v>
      </c>
      <c r="BR54" s="204">
        <f t="shared" si="116"/>
        <v>0.10309181994620806</v>
      </c>
      <c r="BS54" s="204">
        <f t="shared" si="117"/>
        <v>1.0447000779388269E-4</v>
      </c>
      <c r="BT54" s="204">
        <f t="shared" si="118"/>
        <v>3.9710038528333698E-3</v>
      </c>
      <c r="BU54" s="255">
        <f t="shared" si="119"/>
        <v>0</v>
      </c>
    </row>
    <row r="55" spans="1:73">
      <c r="A55" s="378"/>
      <c r="B55" s="130" t="s">
        <v>21</v>
      </c>
      <c r="C55" s="171">
        <v>441170.01199999964</v>
      </c>
      <c r="D55" s="172">
        <v>431240.28400000033</v>
      </c>
      <c r="E55" s="173">
        <v>8687.5039999999935</v>
      </c>
      <c r="F55" s="174">
        <v>4780.7090000000007</v>
      </c>
      <c r="G55" s="175">
        <v>4780.7090000000007</v>
      </c>
      <c r="H55" s="175">
        <v>0</v>
      </c>
      <c r="I55" s="176">
        <v>3906.7950000000005</v>
      </c>
      <c r="J55" s="177">
        <v>3847.7480000000005</v>
      </c>
      <c r="K55" s="177">
        <v>59.046999999999997</v>
      </c>
      <c r="L55" s="177">
        <v>0</v>
      </c>
      <c r="M55" s="271">
        <v>424.62099999999998</v>
      </c>
      <c r="N55" s="264">
        <f t="shared" si="90"/>
        <v>0.97749228703242119</v>
      </c>
      <c r="O55" s="205">
        <f t="shared" si="91"/>
        <v>1.9691964013184106E-2</v>
      </c>
      <c r="P55" s="206">
        <f t="shared" si="92"/>
        <v>1.0836432372923853E-2</v>
      </c>
      <c r="Q55" s="207">
        <f t="shared" si="93"/>
        <v>1.0836432372923853E-2</v>
      </c>
      <c r="R55" s="207">
        <f t="shared" si="94"/>
        <v>0</v>
      </c>
      <c r="S55" s="208">
        <f t="shared" si="95"/>
        <v>8.8555316402602717E-3</v>
      </c>
      <c r="T55" s="209">
        <f t="shared" si="96"/>
        <v>8.7216898142206539E-3</v>
      </c>
      <c r="U55" s="209">
        <f t="shared" si="97"/>
        <v>1.3384182603961767E-4</v>
      </c>
      <c r="V55" s="209">
        <f t="shared" si="98"/>
        <v>0</v>
      </c>
      <c r="W55" s="256">
        <f t="shared" si="99"/>
        <v>9.6248835698288656E-4</v>
      </c>
      <c r="Z55" s="378"/>
      <c r="AA55" s="130" t="s">
        <v>21</v>
      </c>
      <c r="AB55" s="171">
        <v>349968.79599999962</v>
      </c>
      <c r="AC55" s="172">
        <v>342413.43700000027</v>
      </c>
      <c r="AD55" s="173">
        <v>6744.8019999999942</v>
      </c>
      <c r="AE55" s="174">
        <v>3512.1340000000014</v>
      </c>
      <c r="AF55" s="175">
        <v>3512.1340000000014</v>
      </c>
      <c r="AG55" s="175">
        <v>0</v>
      </c>
      <c r="AH55" s="176">
        <v>3232.6680000000006</v>
      </c>
      <c r="AI55" s="177">
        <v>3232.6680000000006</v>
      </c>
      <c r="AJ55" s="177">
        <v>0</v>
      </c>
      <c r="AK55" s="177">
        <v>0</v>
      </c>
      <c r="AL55" s="271">
        <v>107.47200000000001</v>
      </c>
      <c r="AM55" s="264">
        <f t="shared" si="100"/>
        <v>0.97841133527801905</v>
      </c>
      <c r="AN55" s="205">
        <f t="shared" si="101"/>
        <v>1.927258109034384E-2</v>
      </c>
      <c r="AO55" s="206">
        <f t="shared" si="102"/>
        <v>1.0035563284904993E-2</v>
      </c>
      <c r="AP55" s="207">
        <f t="shared" si="103"/>
        <v>1.0035563284904993E-2</v>
      </c>
      <c r="AQ55" s="207">
        <f t="shared" si="104"/>
        <v>0</v>
      </c>
      <c r="AR55" s="208">
        <f t="shared" si="105"/>
        <v>9.237017805438872E-3</v>
      </c>
      <c r="AS55" s="209">
        <f t="shared" si="106"/>
        <v>9.237017805438872E-3</v>
      </c>
      <c r="AT55" s="209">
        <f t="shared" si="107"/>
        <v>0</v>
      </c>
      <c r="AU55" s="209">
        <f t="shared" si="108"/>
        <v>0</v>
      </c>
      <c r="AV55" s="256">
        <f t="shared" si="109"/>
        <v>3.0709023555345808E-4</v>
      </c>
      <c r="AY55" s="378"/>
      <c r="AZ55" s="130" t="s">
        <v>21</v>
      </c>
      <c r="BA55" s="171">
        <v>91201.216000000029</v>
      </c>
      <c r="BB55" s="172">
        <v>88826.847000000096</v>
      </c>
      <c r="BC55" s="173">
        <v>1942.7019999999998</v>
      </c>
      <c r="BD55" s="174">
        <v>1268.5749999999994</v>
      </c>
      <c r="BE55" s="175">
        <v>1268.5749999999994</v>
      </c>
      <c r="BF55" s="175">
        <v>0</v>
      </c>
      <c r="BG55" s="176">
        <v>674.12699999999984</v>
      </c>
      <c r="BH55" s="177">
        <v>615.07999999999993</v>
      </c>
      <c r="BI55" s="177">
        <v>59.046999999999997</v>
      </c>
      <c r="BJ55" s="177">
        <v>0</v>
      </c>
      <c r="BK55" s="271">
        <v>317.14899999999994</v>
      </c>
      <c r="BL55" s="264">
        <f t="shared" si="110"/>
        <v>0.9739655993183256</v>
      </c>
      <c r="BM55" s="205">
        <f t="shared" si="111"/>
        <v>2.1301273000570508E-2</v>
      </c>
      <c r="BN55" s="206">
        <f t="shared" si="112"/>
        <v>1.3909628134782753E-2</v>
      </c>
      <c r="BO55" s="207">
        <f t="shared" si="113"/>
        <v>1.3909628134782753E-2</v>
      </c>
      <c r="BP55" s="207">
        <f t="shared" si="114"/>
        <v>0</v>
      </c>
      <c r="BQ55" s="208">
        <f t="shared" si="115"/>
        <v>7.3916448657877507E-3</v>
      </c>
      <c r="BR55" s="209">
        <f t="shared" si="116"/>
        <v>6.7442083228363946E-3</v>
      </c>
      <c r="BS55" s="209">
        <f t="shared" si="117"/>
        <v>6.4743654295135687E-4</v>
      </c>
      <c r="BT55" s="209">
        <f t="shared" si="118"/>
        <v>0</v>
      </c>
      <c r="BU55" s="256">
        <f t="shared" si="119"/>
        <v>3.4774645987176293E-3</v>
      </c>
    </row>
    <row r="56" spans="1:73">
      <c r="A56" s="378"/>
      <c r="B56" s="131" t="s">
        <v>22</v>
      </c>
      <c r="C56" s="150">
        <v>742929.0190000009</v>
      </c>
      <c r="D56" s="151">
        <v>718011.89300000062</v>
      </c>
      <c r="E56" s="152">
        <v>22636.805</v>
      </c>
      <c r="F56" s="153">
        <v>18764.892999999993</v>
      </c>
      <c r="G56" s="154">
        <v>18764.868999999992</v>
      </c>
      <c r="H56" s="154">
        <v>2.4E-2</v>
      </c>
      <c r="I56" s="155">
        <v>3871.9119999999994</v>
      </c>
      <c r="J56" s="156">
        <v>3447.9239999999995</v>
      </c>
      <c r="K56" s="156">
        <v>88.781999999999982</v>
      </c>
      <c r="L56" s="156">
        <v>335.2059999999999</v>
      </c>
      <c r="M56" s="268">
        <v>380.04500000000007</v>
      </c>
      <c r="N56" s="261">
        <f t="shared" si="90"/>
        <v>0.96646096011495242</v>
      </c>
      <c r="O56" s="190">
        <f t="shared" si="91"/>
        <v>3.0469673981061672E-2</v>
      </c>
      <c r="P56" s="191">
        <f t="shared" si="92"/>
        <v>2.5257989013887167E-2</v>
      </c>
      <c r="Q56" s="192">
        <f t="shared" si="93"/>
        <v>2.5257956709320527E-2</v>
      </c>
      <c r="R56" s="192">
        <f t="shared" si="94"/>
        <v>3.2304566635860498E-8</v>
      </c>
      <c r="S56" s="193">
        <f t="shared" si="95"/>
        <v>5.2116849671744944E-3</v>
      </c>
      <c r="T56" s="194">
        <f t="shared" si="96"/>
        <v>4.6409871088909441E-3</v>
      </c>
      <c r="U56" s="194">
        <f t="shared" si="97"/>
        <v>1.1950266812770692E-4</v>
      </c>
      <c r="V56" s="194">
        <f t="shared" si="98"/>
        <v>4.5119519015584381E-4</v>
      </c>
      <c r="W56" s="253">
        <f t="shared" si="99"/>
        <v>5.1154954279690023E-4</v>
      </c>
      <c r="Z56" s="378"/>
      <c r="AA56" s="131" t="s">
        <v>22</v>
      </c>
      <c r="AB56" s="150">
        <v>576950.48200000089</v>
      </c>
      <c r="AC56" s="151">
        <v>562603.24100000062</v>
      </c>
      <c r="AD56" s="152">
        <v>12971.251999999999</v>
      </c>
      <c r="AE56" s="153">
        <v>10001.319999999994</v>
      </c>
      <c r="AF56" s="154">
        <v>10001.295999999995</v>
      </c>
      <c r="AG56" s="154">
        <v>2.4E-2</v>
      </c>
      <c r="AH56" s="155">
        <v>2969.9319999999989</v>
      </c>
      <c r="AI56" s="156">
        <v>2771.5719999999992</v>
      </c>
      <c r="AJ56" s="156">
        <v>0</v>
      </c>
      <c r="AK56" s="156">
        <v>198.35999999999996</v>
      </c>
      <c r="AL56" s="268">
        <v>165.01800000000003</v>
      </c>
      <c r="AM56" s="261">
        <f t="shared" si="100"/>
        <v>0.97513263018644947</v>
      </c>
      <c r="AN56" s="190">
        <f t="shared" si="101"/>
        <v>2.2482435503017706E-2</v>
      </c>
      <c r="AO56" s="191">
        <f t="shared" si="102"/>
        <v>1.7334797893452457E-2</v>
      </c>
      <c r="AP56" s="192">
        <f t="shared" si="103"/>
        <v>1.7334756295428452E-2</v>
      </c>
      <c r="AQ56" s="192">
        <f t="shared" si="104"/>
        <v>4.1598024005117244E-8</v>
      </c>
      <c r="AR56" s="193">
        <f t="shared" si="105"/>
        <v>5.1476376095652421E-3</v>
      </c>
      <c r="AS56" s="194">
        <f t="shared" si="106"/>
        <v>4.8038299411629487E-3</v>
      </c>
      <c r="AT56" s="194">
        <f t="shared" si="107"/>
        <v>0</v>
      </c>
      <c r="AU56" s="194">
        <f t="shared" si="108"/>
        <v>3.4380766840229392E-4</v>
      </c>
      <c r="AV56" s="253">
        <f t="shared" si="109"/>
        <v>2.8601761355318494E-4</v>
      </c>
      <c r="AY56" s="378"/>
      <c r="AZ56" s="131" t="s">
        <v>22</v>
      </c>
      <c r="BA56" s="150">
        <v>165978.53699999998</v>
      </c>
      <c r="BB56" s="151">
        <v>155408.65199999994</v>
      </c>
      <c r="BC56" s="152">
        <v>9665.5530000000035</v>
      </c>
      <c r="BD56" s="153">
        <v>8763.5729999999949</v>
      </c>
      <c r="BE56" s="154">
        <v>8763.5729999999949</v>
      </c>
      <c r="BF56" s="154">
        <v>0</v>
      </c>
      <c r="BG56" s="155">
        <v>901.98000000000025</v>
      </c>
      <c r="BH56" s="156">
        <v>676.3520000000002</v>
      </c>
      <c r="BI56" s="156">
        <v>88.781999999999982</v>
      </c>
      <c r="BJ56" s="156">
        <v>136.84599999999998</v>
      </c>
      <c r="BK56" s="268">
        <v>215.02700000000004</v>
      </c>
      <c r="BL56" s="261">
        <f t="shared" si="110"/>
        <v>0.93631776016919566</v>
      </c>
      <c r="BM56" s="190">
        <f t="shared" si="111"/>
        <v>5.8233752235085701E-2</v>
      </c>
      <c r="BN56" s="191">
        <f t="shared" si="112"/>
        <v>5.2799435146244217E-2</v>
      </c>
      <c r="BO56" s="192">
        <f t="shared" si="113"/>
        <v>5.2799435146244217E-2</v>
      </c>
      <c r="BP56" s="192">
        <f t="shared" si="114"/>
        <v>0</v>
      </c>
      <c r="BQ56" s="193">
        <f t="shared" si="115"/>
        <v>5.4343170888414343E-3</v>
      </c>
      <c r="BR56" s="194">
        <f t="shared" si="116"/>
        <v>4.0749365082064816E-3</v>
      </c>
      <c r="BS56" s="194">
        <f t="shared" si="117"/>
        <v>5.3490048535612762E-4</v>
      </c>
      <c r="BT56" s="194">
        <f t="shared" si="118"/>
        <v>8.2448009527882503E-4</v>
      </c>
      <c r="BU56" s="253">
        <f t="shared" si="119"/>
        <v>1.2955108768069215E-3</v>
      </c>
    </row>
    <row r="57" spans="1:73">
      <c r="A57" s="378"/>
      <c r="B57" s="132" t="s">
        <v>23</v>
      </c>
      <c r="C57" s="157">
        <v>948561.60399999889</v>
      </c>
      <c r="D57" s="158">
        <v>872519.49699999916</v>
      </c>
      <c r="E57" s="159">
        <v>70358.717000000004</v>
      </c>
      <c r="F57" s="160">
        <v>42485.725999999988</v>
      </c>
      <c r="G57" s="161">
        <v>42443.817999999985</v>
      </c>
      <c r="H57" s="161">
        <v>41.908000000000001</v>
      </c>
      <c r="I57" s="162">
        <v>27872.991000000009</v>
      </c>
      <c r="J57" s="163">
        <v>13217.515000000001</v>
      </c>
      <c r="K57" s="163">
        <v>134.15600000000003</v>
      </c>
      <c r="L57" s="163">
        <v>14521.319999999996</v>
      </c>
      <c r="M57" s="269">
        <v>1077.0319999999999</v>
      </c>
      <c r="N57" s="262">
        <f t="shared" si="90"/>
        <v>0.91983429786812265</v>
      </c>
      <c r="O57" s="195">
        <f t="shared" si="91"/>
        <v>7.4174114473223071E-2</v>
      </c>
      <c r="P57" s="196">
        <f t="shared" si="92"/>
        <v>4.4789632872384362E-2</v>
      </c>
      <c r="Q57" s="197">
        <f t="shared" si="93"/>
        <v>4.4745452294314071E-2</v>
      </c>
      <c r="R57" s="197">
        <f t="shared" si="94"/>
        <v>4.4180578070288463E-5</v>
      </c>
      <c r="S57" s="198">
        <f t="shared" si="95"/>
        <v>2.9384481600838695E-2</v>
      </c>
      <c r="T57" s="199">
        <f t="shared" si="96"/>
        <v>1.3934271579476683E-2</v>
      </c>
      <c r="U57" s="199">
        <f t="shared" si="97"/>
        <v>1.4143098290535507E-4</v>
      </c>
      <c r="V57" s="199">
        <f t="shared" si="98"/>
        <v>1.5308779038456646E-2</v>
      </c>
      <c r="W57" s="254">
        <f t="shared" si="99"/>
        <v>1.1354370611863826E-3</v>
      </c>
      <c r="Z57" s="378"/>
      <c r="AA57" s="132" t="s">
        <v>23</v>
      </c>
      <c r="AB57" s="157">
        <v>706578.80099999858</v>
      </c>
      <c r="AC57" s="158">
        <v>664248.30799999903</v>
      </c>
      <c r="AD57" s="159">
        <v>38772.978999999999</v>
      </c>
      <c r="AE57" s="160">
        <v>20778.699999999975</v>
      </c>
      <c r="AF57" s="161">
        <v>20742.262999999974</v>
      </c>
      <c r="AG57" s="161">
        <v>36.437000000000005</v>
      </c>
      <c r="AH57" s="162">
        <v>17994.279000000013</v>
      </c>
      <c r="AI57" s="163">
        <v>9153.5300000000007</v>
      </c>
      <c r="AJ57" s="163">
        <v>0</v>
      </c>
      <c r="AK57" s="163">
        <v>8840.7489999999962</v>
      </c>
      <c r="AL57" s="269">
        <v>750.96299999999997</v>
      </c>
      <c r="AM57" s="262">
        <f t="shared" si="100"/>
        <v>0.94009090997339495</v>
      </c>
      <c r="AN57" s="195">
        <f t="shared" si="101"/>
        <v>5.4874246078605575E-2</v>
      </c>
      <c r="AO57" s="196">
        <f t="shared" si="102"/>
        <v>2.9407477227723983E-2</v>
      </c>
      <c r="AP57" s="197">
        <f t="shared" si="103"/>
        <v>2.9355909023373056E-2</v>
      </c>
      <c r="AQ57" s="197">
        <f t="shared" si="104"/>
        <v>5.1568204350925719E-5</v>
      </c>
      <c r="AR57" s="198">
        <f t="shared" si="105"/>
        <v>2.5466768850881574E-2</v>
      </c>
      <c r="AS57" s="199">
        <f t="shared" si="106"/>
        <v>1.2954719257137775E-2</v>
      </c>
      <c r="AT57" s="199">
        <f t="shared" si="107"/>
        <v>0</v>
      </c>
      <c r="AU57" s="199">
        <f t="shared" si="108"/>
        <v>1.2512049593743775E-2</v>
      </c>
      <c r="AV57" s="254">
        <f t="shared" si="109"/>
        <v>1.0628156391575658E-3</v>
      </c>
      <c r="AY57" s="378"/>
      <c r="AZ57" s="132" t="s">
        <v>23</v>
      </c>
      <c r="BA57" s="157">
        <v>241982.80300000028</v>
      </c>
      <c r="BB57" s="158">
        <v>208271.18900000016</v>
      </c>
      <c r="BC57" s="159">
        <v>31585.738000000012</v>
      </c>
      <c r="BD57" s="160">
        <v>21707.026000000009</v>
      </c>
      <c r="BE57" s="161">
        <v>21701.555000000008</v>
      </c>
      <c r="BF57" s="161">
        <v>5.4709999999999992</v>
      </c>
      <c r="BG57" s="162">
        <v>9878.7119999999941</v>
      </c>
      <c r="BH57" s="163">
        <v>4063.9850000000001</v>
      </c>
      <c r="BI57" s="163">
        <v>134.15600000000003</v>
      </c>
      <c r="BJ57" s="163">
        <v>5680.5709999999999</v>
      </c>
      <c r="BK57" s="269">
        <v>326.0689999999999</v>
      </c>
      <c r="BL57" s="262">
        <f t="shared" si="110"/>
        <v>0.86068590998179284</v>
      </c>
      <c r="BM57" s="195">
        <f t="shared" si="111"/>
        <v>0.13052885415167281</v>
      </c>
      <c r="BN57" s="196">
        <f t="shared" si="112"/>
        <v>8.9704829148540707E-2</v>
      </c>
      <c r="BO57" s="197">
        <f t="shared" si="113"/>
        <v>8.9682220103880619E-2</v>
      </c>
      <c r="BP57" s="197">
        <f t="shared" si="114"/>
        <v>2.260904466008683E-5</v>
      </c>
      <c r="BQ57" s="198">
        <f t="shared" si="115"/>
        <v>4.0824025003132071E-2</v>
      </c>
      <c r="BR57" s="199">
        <f t="shared" si="116"/>
        <v>1.6794519898176381E-2</v>
      </c>
      <c r="BS57" s="199">
        <f t="shared" si="117"/>
        <v>5.544030333428276E-4</v>
      </c>
      <c r="BT57" s="199">
        <f t="shared" si="118"/>
        <v>2.3475102071612887E-2</v>
      </c>
      <c r="BU57" s="254">
        <f t="shared" si="119"/>
        <v>1.3474883171759918E-3</v>
      </c>
    </row>
    <row r="58" spans="1:73">
      <c r="A58" s="378"/>
      <c r="B58" s="133" t="s">
        <v>24</v>
      </c>
      <c r="C58" s="164">
        <f t="shared" ref="C58:M58" si="126">IF(COUNT(C55:C57)=0,"",SUM(C55:C57))</f>
        <v>2132660.6349999993</v>
      </c>
      <c r="D58" s="165">
        <f t="shared" si="126"/>
        <v>2021771.6740000001</v>
      </c>
      <c r="E58" s="166">
        <f t="shared" si="126"/>
        <v>101683.026</v>
      </c>
      <c r="F58" s="167">
        <f t="shared" si="126"/>
        <v>66031.32799999998</v>
      </c>
      <c r="G58" s="168">
        <f t="shared" si="126"/>
        <v>65989.395999999979</v>
      </c>
      <c r="H58" s="168">
        <f t="shared" si="126"/>
        <v>41.932000000000002</v>
      </c>
      <c r="I58" s="169">
        <f t="shared" si="126"/>
        <v>35651.698000000011</v>
      </c>
      <c r="J58" s="170">
        <f t="shared" si="126"/>
        <v>20513.187000000002</v>
      </c>
      <c r="K58" s="170">
        <f t="shared" si="126"/>
        <v>281.98500000000001</v>
      </c>
      <c r="L58" s="170">
        <f t="shared" si="126"/>
        <v>14856.525999999996</v>
      </c>
      <c r="M58" s="270">
        <f t="shared" si="126"/>
        <v>1881.6979999999999</v>
      </c>
      <c r="N58" s="263">
        <f t="shared" si="90"/>
        <v>0.94800440389804486</v>
      </c>
      <c r="O58" s="200">
        <f t="shared" si="91"/>
        <v>4.7678952915075505E-2</v>
      </c>
      <c r="P58" s="201">
        <f t="shared" si="92"/>
        <v>3.0961948148867109E-2</v>
      </c>
      <c r="Q58" s="202">
        <f t="shared" si="93"/>
        <v>3.0942286323956084E-2</v>
      </c>
      <c r="R58" s="202">
        <f t="shared" si="94"/>
        <v>1.9661824911022479E-5</v>
      </c>
      <c r="S58" s="203">
        <f t="shared" si="95"/>
        <v>1.6717004766208396E-2</v>
      </c>
      <c r="T58" s="204">
        <f t="shared" si="96"/>
        <v>9.6185894104994386E-3</v>
      </c>
      <c r="U58" s="204">
        <f t="shared" si="97"/>
        <v>1.3222216201313252E-4</v>
      </c>
      <c r="V58" s="204">
        <f t="shared" si="98"/>
        <v>6.9661931936958179E-3</v>
      </c>
      <c r="W58" s="255">
        <f t="shared" si="99"/>
        <v>8.8232415843320544E-4</v>
      </c>
      <c r="Z58" s="378"/>
      <c r="AA58" s="133" t="s">
        <v>24</v>
      </c>
      <c r="AB58" s="164">
        <f t="shared" ref="AB58:AL58" si="127">IF(COUNT(AB55:AB57)=0,"",SUM(AB55:AB57))</f>
        <v>1633498.078999999</v>
      </c>
      <c r="AC58" s="165">
        <f t="shared" si="127"/>
        <v>1569264.986</v>
      </c>
      <c r="AD58" s="166">
        <f t="shared" si="127"/>
        <v>58489.032999999996</v>
      </c>
      <c r="AE58" s="167">
        <f t="shared" si="127"/>
        <v>34292.153999999973</v>
      </c>
      <c r="AF58" s="168">
        <f t="shared" si="127"/>
        <v>34255.69299999997</v>
      </c>
      <c r="AG58" s="168">
        <f t="shared" si="127"/>
        <v>36.461000000000006</v>
      </c>
      <c r="AH58" s="169">
        <f t="shared" si="127"/>
        <v>24196.879000000012</v>
      </c>
      <c r="AI58" s="170">
        <f t="shared" si="127"/>
        <v>15157.77</v>
      </c>
      <c r="AJ58" s="170">
        <f t="shared" si="127"/>
        <v>0</v>
      </c>
      <c r="AK58" s="170">
        <f t="shared" si="127"/>
        <v>9039.1089999999967</v>
      </c>
      <c r="AL58" s="270">
        <f t="shared" si="127"/>
        <v>1023.453</v>
      </c>
      <c r="AM58" s="263">
        <f t="shared" si="100"/>
        <v>0.96067758277418891</v>
      </c>
      <c r="AN58" s="200">
        <f t="shared" si="101"/>
        <v>3.5806000479538996E-2</v>
      </c>
      <c r="AO58" s="201">
        <f t="shared" si="102"/>
        <v>2.0993078866057238E-2</v>
      </c>
      <c r="AP58" s="202">
        <f t="shared" si="103"/>
        <v>2.0970758056214397E-2</v>
      </c>
      <c r="AQ58" s="202">
        <f t="shared" si="104"/>
        <v>2.2320809842837918E-5</v>
      </c>
      <c r="AR58" s="203">
        <f t="shared" si="105"/>
        <v>1.4812921613481755E-2</v>
      </c>
      <c r="AS58" s="204">
        <f t="shared" si="106"/>
        <v>9.2793313900187396E-3</v>
      </c>
      <c r="AT58" s="204">
        <f t="shared" si="107"/>
        <v>0</v>
      </c>
      <c r="AU58" s="204">
        <f t="shared" si="108"/>
        <v>5.5335902234630065E-3</v>
      </c>
      <c r="AV58" s="255">
        <f t="shared" si="109"/>
        <v>6.265406817169576E-4</v>
      </c>
      <c r="AY58" s="378"/>
      <c r="AZ58" s="133" t="s">
        <v>24</v>
      </c>
      <c r="BA58" s="164">
        <f t="shared" ref="BA58:BK58" si="128">IF(COUNT(BA55:BA57)=0,"",SUM(BA55:BA57))</f>
        <v>499162.55600000033</v>
      </c>
      <c r="BB58" s="165">
        <f t="shared" si="128"/>
        <v>452506.6880000002</v>
      </c>
      <c r="BC58" s="166">
        <f t="shared" si="128"/>
        <v>43193.993000000017</v>
      </c>
      <c r="BD58" s="167">
        <f t="shared" si="128"/>
        <v>31739.174000000003</v>
      </c>
      <c r="BE58" s="168">
        <f t="shared" si="128"/>
        <v>31733.703000000001</v>
      </c>
      <c r="BF58" s="168">
        <f t="shared" si="128"/>
        <v>5.4709999999999992</v>
      </c>
      <c r="BG58" s="169">
        <f t="shared" si="128"/>
        <v>11454.818999999994</v>
      </c>
      <c r="BH58" s="170">
        <f t="shared" si="128"/>
        <v>5355.4170000000004</v>
      </c>
      <c r="BI58" s="170">
        <f t="shared" si="128"/>
        <v>281.98500000000001</v>
      </c>
      <c r="BJ58" s="170">
        <f t="shared" si="128"/>
        <v>5817.4169999999995</v>
      </c>
      <c r="BK58" s="270">
        <f t="shared" si="128"/>
        <v>858.24499999999989</v>
      </c>
      <c r="BL58" s="263">
        <f t="shared" si="110"/>
        <v>0.90653171509122554</v>
      </c>
      <c r="BM58" s="200">
        <f t="shared" si="111"/>
        <v>8.6532918947550205E-2</v>
      </c>
      <c r="BN58" s="201">
        <f t="shared" si="112"/>
        <v>6.3584845494700892E-2</v>
      </c>
      <c r="BO58" s="202">
        <f t="shared" si="113"/>
        <v>6.3573885137329852E-2</v>
      </c>
      <c r="BP58" s="202">
        <f t="shared" si="114"/>
        <v>1.0960357371036452E-5</v>
      </c>
      <c r="BQ58" s="203">
        <f t="shared" si="115"/>
        <v>2.2948073452849268E-2</v>
      </c>
      <c r="BR58" s="204">
        <f t="shared" si="116"/>
        <v>1.0728803544310717E-2</v>
      </c>
      <c r="BS58" s="204">
        <f t="shared" si="117"/>
        <v>5.6491617131634332E-4</v>
      </c>
      <c r="BT58" s="204">
        <f t="shared" si="118"/>
        <v>1.165435373722222E-2</v>
      </c>
      <c r="BU58" s="255">
        <f t="shared" si="119"/>
        <v>1.7193697517647924E-3</v>
      </c>
    </row>
    <row r="59" spans="1:73">
      <c r="A59" s="378"/>
      <c r="B59" s="130" t="s">
        <v>25</v>
      </c>
      <c r="C59" s="171">
        <v>1094519.4969999993</v>
      </c>
      <c r="D59" s="172">
        <v>1002655.8059999999</v>
      </c>
      <c r="E59" s="173">
        <v>84550.623999999967</v>
      </c>
      <c r="F59" s="174">
        <v>46585.869999999974</v>
      </c>
      <c r="G59" s="175">
        <v>46585.624999999971</v>
      </c>
      <c r="H59" s="175">
        <v>0.245</v>
      </c>
      <c r="I59" s="176">
        <v>37964.754000000015</v>
      </c>
      <c r="J59" s="177">
        <v>37176.337</v>
      </c>
      <c r="K59" s="177">
        <v>209.38899999999998</v>
      </c>
      <c r="L59" s="177">
        <v>579.02800000000025</v>
      </c>
      <c r="M59" s="271">
        <v>3222.4949999999994</v>
      </c>
      <c r="N59" s="264">
        <f t="shared" si="90"/>
        <v>0.91606938820935457</v>
      </c>
      <c r="O59" s="205">
        <f t="shared" si="91"/>
        <v>7.7249079830690334E-2</v>
      </c>
      <c r="P59" s="206">
        <f t="shared" si="92"/>
        <v>4.256285075568645E-2</v>
      </c>
      <c r="Q59" s="207">
        <f t="shared" si="93"/>
        <v>4.2562626913168637E-2</v>
      </c>
      <c r="R59" s="207">
        <f t="shared" si="94"/>
        <v>2.238425178094385E-7</v>
      </c>
      <c r="S59" s="208">
        <f t="shared" si="95"/>
        <v>3.4686229075003898E-2</v>
      </c>
      <c r="T59" s="209">
        <f t="shared" si="96"/>
        <v>3.3965897457192598E-2</v>
      </c>
      <c r="U59" s="209">
        <f t="shared" si="97"/>
        <v>1.9130677943510413E-4</v>
      </c>
      <c r="V59" s="209">
        <f t="shared" si="98"/>
        <v>5.2902483837617795E-4</v>
      </c>
      <c r="W59" s="256">
        <f t="shared" si="99"/>
        <v>2.9442097731768421E-3</v>
      </c>
      <c r="Z59" s="378"/>
      <c r="AA59" s="130" t="s">
        <v>25</v>
      </c>
      <c r="AB59" s="171">
        <v>820717.69799999928</v>
      </c>
      <c r="AC59" s="172">
        <v>760477.84399999969</v>
      </c>
      <c r="AD59" s="173">
        <v>56621.203999999962</v>
      </c>
      <c r="AE59" s="174">
        <v>29780.028999999999</v>
      </c>
      <c r="AF59" s="175">
        <v>29780.028999999999</v>
      </c>
      <c r="AG59" s="175">
        <v>0</v>
      </c>
      <c r="AH59" s="176">
        <v>26841.175000000028</v>
      </c>
      <c r="AI59" s="177">
        <v>26567.92400000001</v>
      </c>
      <c r="AJ59" s="177">
        <v>0</v>
      </c>
      <c r="AK59" s="177">
        <v>273.25100000000003</v>
      </c>
      <c r="AL59" s="271">
        <v>624.84799999999984</v>
      </c>
      <c r="AM59" s="264">
        <f t="shared" si="100"/>
        <v>0.92660100525820555</v>
      </c>
      <c r="AN59" s="205">
        <f t="shared" si="101"/>
        <v>6.8989865989218635E-2</v>
      </c>
      <c r="AO59" s="206">
        <f t="shared" si="102"/>
        <v>3.62853500936689E-2</v>
      </c>
      <c r="AP59" s="207">
        <f t="shared" si="103"/>
        <v>3.62853500936689E-2</v>
      </c>
      <c r="AQ59" s="207">
        <f t="shared" si="104"/>
        <v>0</v>
      </c>
      <c r="AR59" s="208">
        <f t="shared" si="105"/>
        <v>3.2704515895549811E-2</v>
      </c>
      <c r="AS59" s="209">
        <f t="shared" si="106"/>
        <v>3.2371574372946001E-2</v>
      </c>
      <c r="AT59" s="209">
        <f t="shared" si="107"/>
        <v>0</v>
      </c>
      <c r="AU59" s="209">
        <f t="shared" si="108"/>
        <v>3.3294152260379337E-4</v>
      </c>
      <c r="AV59" s="256">
        <f t="shared" si="109"/>
        <v>7.6134339678879501E-4</v>
      </c>
      <c r="AY59" s="378"/>
      <c r="AZ59" s="130" t="s">
        <v>25</v>
      </c>
      <c r="BA59" s="171">
        <v>273801.799</v>
      </c>
      <c r="BB59" s="172">
        <v>242177.96200000012</v>
      </c>
      <c r="BC59" s="173">
        <v>27929.420000000006</v>
      </c>
      <c r="BD59" s="174">
        <v>16805.840999999975</v>
      </c>
      <c r="BE59" s="175">
        <v>16805.595999999976</v>
      </c>
      <c r="BF59" s="175">
        <v>0.245</v>
      </c>
      <c r="BG59" s="176">
        <v>11123.578999999991</v>
      </c>
      <c r="BH59" s="177">
        <v>10608.412999999993</v>
      </c>
      <c r="BI59" s="177">
        <v>209.38899999999998</v>
      </c>
      <c r="BJ59" s="177">
        <v>305.77700000000016</v>
      </c>
      <c r="BK59" s="271">
        <v>2597.6469999999995</v>
      </c>
      <c r="BL59" s="264">
        <f t="shared" si="110"/>
        <v>0.88450098897998886</v>
      </c>
      <c r="BM59" s="205">
        <f t="shared" si="111"/>
        <v>0.1020059769585371</v>
      </c>
      <c r="BN59" s="206">
        <f t="shared" si="112"/>
        <v>6.1379585749179004E-2</v>
      </c>
      <c r="BO59" s="207">
        <f t="shared" si="113"/>
        <v>6.1378690941325684E-2</v>
      </c>
      <c r="BP59" s="207">
        <f t="shared" si="114"/>
        <v>8.9480785332604775E-7</v>
      </c>
      <c r="BQ59" s="208">
        <f t="shared" si="115"/>
        <v>4.0626391209357945E-2</v>
      </c>
      <c r="BR59" s="209">
        <f t="shared" si="116"/>
        <v>3.8744862300922986E-2</v>
      </c>
      <c r="BS59" s="209">
        <f t="shared" si="117"/>
        <v>7.647466187758685E-4</v>
      </c>
      <c r="BT59" s="209">
        <f t="shared" si="118"/>
        <v>1.1167822896590981E-3</v>
      </c>
      <c r="BU59" s="256">
        <f t="shared" si="119"/>
        <v>9.4873262684442745E-3</v>
      </c>
    </row>
    <row r="60" spans="1:73">
      <c r="A60" s="378"/>
      <c r="B60" s="131" t="s">
        <v>26</v>
      </c>
      <c r="C60" s="150">
        <v>1480028.4690000024</v>
      </c>
      <c r="D60" s="151">
        <v>1378291.8030000008</v>
      </c>
      <c r="E60" s="152">
        <v>94733.496000000014</v>
      </c>
      <c r="F60" s="153">
        <v>36863.056999999993</v>
      </c>
      <c r="G60" s="154">
        <v>36862.907999999996</v>
      </c>
      <c r="H60" s="154">
        <v>0.14900000000000002</v>
      </c>
      <c r="I60" s="155">
        <v>57870.439000000028</v>
      </c>
      <c r="J60" s="156">
        <v>49355.946000000047</v>
      </c>
      <c r="K60" s="156">
        <v>0</v>
      </c>
      <c r="L60" s="156">
        <v>8514.4930000000022</v>
      </c>
      <c r="M60" s="268">
        <v>796.06299999999987</v>
      </c>
      <c r="N60" s="261">
        <f t="shared" si="90"/>
        <v>0.93126033172271272</v>
      </c>
      <c r="O60" s="190">
        <f t="shared" si="91"/>
        <v>6.4007887675301106E-2</v>
      </c>
      <c r="P60" s="191">
        <f t="shared" si="92"/>
        <v>2.4906991839763006E-2</v>
      </c>
      <c r="Q60" s="192">
        <f t="shared" si="93"/>
        <v>2.4906891166023872E-2</v>
      </c>
      <c r="R60" s="192">
        <f t="shared" si="94"/>
        <v>1.0067373913467592E-7</v>
      </c>
      <c r="S60" s="193">
        <f t="shared" si="95"/>
        <v>3.9100895835538101E-2</v>
      </c>
      <c r="T60" s="194">
        <f t="shared" si="96"/>
        <v>3.3347970686907084E-2</v>
      </c>
      <c r="U60" s="194">
        <f t="shared" si="97"/>
        <v>0</v>
      </c>
      <c r="V60" s="194">
        <f t="shared" si="98"/>
        <v>5.7529251486310353E-3</v>
      </c>
      <c r="W60" s="253">
        <f t="shared" si="99"/>
        <v>5.3787005903870803E-4</v>
      </c>
      <c r="Z60" s="378"/>
      <c r="AA60" s="131" t="s">
        <v>26</v>
      </c>
      <c r="AB60" s="150">
        <v>1124051.1640000027</v>
      </c>
      <c r="AC60" s="151">
        <v>1060713.1920000003</v>
      </c>
      <c r="AD60" s="152">
        <v>58540.665000000037</v>
      </c>
      <c r="AE60" s="153">
        <v>14388.978000000003</v>
      </c>
      <c r="AF60" s="154">
        <v>14388.829000000003</v>
      </c>
      <c r="AG60" s="154">
        <v>0.14900000000000002</v>
      </c>
      <c r="AH60" s="155">
        <v>44151.687000000005</v>
      </c>
      <c r="AI60" s="156">
        <v>38594.143000000033</v>
      </c>
      <c r="AJ60" s="156">
        <v>0</v>
      </c>
      <c r="AK60" s="156">
        <v>5557.5440000000044</v>
      </c>
      <c r="AL60" s="268">
        <v>322.59099999999995</v>
      </c>
      <c r="AM60" s="261">
        <f t="shared" si="100"/>
        <v>0.94365205603754687</v>
      </c>
      <c r="AN60" s="190">
        <f t="shared" si="101"/>
        <v>5.2080071508203964E-2</v>
      </c>
      <c r="AO60" s="191">
        <f t="shared" si="102"/>
        <v>1.2800999154518886E-2</v>
      </c>
      <c r="AP60" s="192">
        <f t="shared" si="103"/>
        <v>1.280086659827521E-2</v>
      </c>
      <c r="AQ60" s="192">
        <f t="shared" si="104"/>
        <v>1.3255624367646637E-7</v>
      </c>
      <c r="AR60" s="193">
        <f t="shared" si="105"/>
        <v>3.9279072353685052E-2</v>
      </c>
      <c r="AS60" s="194">
        <f t="shared" si="106"/>
        <v>3.4334863248271091E-2</v>
      </c>
      <c r="AT60" s="194">
        <f t="shared" si="107"/>
        <v>0</v>
      </c>
      <c r="AU60" s="194">
        <f t="shared" si="108"/>
        <v>4.9442091054139872E-3</v>
      </c>
      <c r="AV60" s="253">
        <f t="shared" si="109"/>
        <v>2.8698960539486545E-4</v>
      </c>
      <c r="AY60" s="378"/>
      <c r="AZ60" s="131" t="s">
        <v>26</v>
      </c>
      <c r="BA60" s="150">
        <v>355977.30499999976</v>
      </c>
      <c r="BB60" s="151">
        <v>317578.61100000038</v>
      </c>
      <c r="BC60" s="152">
        <v>36192.830999999969</v>
      </c>
      <c r="BD60" s="153">
        <v>22474.078999999991</v>
      </c>
      <c r="BE60" s="154">
        <v>22474.078999999991</v>
      </c>
      <c r="BF60" s="154">
        <v>0</v>
      </c>
      <c r="BG60" s="155">
        <v>13718.752000000019</v>
      </c>
      <c r="BH60" s="156">
        <v>10761.803000000014</v>
      </c>
      <c r="BI60" s="156">
        <v>0</v>
      </c>
      <c r="BJ60" s="156">
        <v>2956.9489999999983</v>
      </c>
      <c r="BK60" s="268">
        <v>473.47199999999998</v>
      </c>
      <c r="BL60" s="261">
        <f t="shared" si="110"/>
        <v>0.89213162339099283</v>
      </c>
      <c r="BM60" s="190">
        <f t="shared" si="111"/>
        <v>0.10167173719122345</v>
      </c>
      <c r="BN60" s="191">
        <f t="shared" si="112"/>
        <v>6.3133460151343093E-2</v>
      </c>
      <c r="BO60" s="192">
        <f t="shared" si="113"/>
        <v>6.3133460151343093E-2</v>
      </c>
      <c r="BP60" s="192">
        <f t="shared" si="114"/>
        <v>0</v>
      </c>
      <c r="BQ60" s="193">
        <f t="shared" si="115"/>
        <v>3.853827703988047E-2</v>
      </c>
      <c r="BR60" s="194">
        <f t="shared" si="116"/>
        <v>3.023171097944017E-2</v>
      </c>
      <c r="BS60" s="194">
        <f t="shared" si="117"/>
        <v>0</v>
      </c>
      <c r="BT60" s="194">
        <f t="shared" si="118"/>
        <v>8.3065660604402861E-3</v>
      </c>
      <c r="BU60" s="253">
        <f t="shared" si="119"/>
        <v>1.3300623195627607E-3</v>
      </c>
    </row>
    <row r="61" spans="1:73">
      <c r="A61" s="378"/>
      <c r="B61" s="132" t="s">
        <v>27</v>
      </c>
      <c r="C61" s="157">
        <v>1394005.2519999933</v>
      </c>
      <c r="D61" s="158">
        <v>1263099.2029999988</v>
      </c>
      <c r="E61" s="159">
        <v>124379.97900000008</v>
      </c>
      <c r="F61" s="160">
        <v>39229.954999999994</v>
      </c>
      <c r="G61" s="161">
        <v>39215.881999999998</v>
      </c>
      <c r="H61" s="161">
        <v>14.073</v>
      </c>
      <c r="I61" s="162">
        <v>85150.023999999961</v>
      </c>
      <c r="J61" s="163">
        <v>59302.301999999952</v>
      </c>
      <c r="K61" s="163">
        <v>1285.5899999999999</v>
      </c>
      <c r="L61" s="163">
        <v>24562.132000000009</v>
      </c>
      <c r="M61" s="269">
        <v>665.04100000000017</v>
      </c>
      <c r="N61" s="262">
        <f t="shared" si="90"/>
        <v>0.90609357546380664</v>
      </c>
      <c r="O61" s="195">
        <f t="shared" si="91"/>
        <v>8.9224899849947387E-2</v>
      </c>
      <c r="P61" s="196">
        <f t="shared" si="92"/>
        <v>2.8141898994796744E-2</v>
      </c>
      <c r="Q61" s="197">
        <f t="shared" si="93"/>
        <v>2.8131803623936552E-2</v>
      </c>
      <c r="R61" s="197">
        <f t="shared" si="94"/>
        <v>1.0095370860195344E-5</v>
      </c>
      <c r="S61" s="198">
        <f t="shared" si="95"/>
        <v>6.108300085515056E-2</v>
      </c>
      <c r="T61" s="199">
        <f t="shared" si="96"/>
        <v>4.2540945893079198E-2</v>
      </c>
      <c r="U61" s="199">
        <f t="shared" si="97"/>
        <v>9.2222751539533369E-4</v>
      </c>
      <c r="V61" s="199">
        <f t="shared" si="98"/>
        <v>1.7619827446676024E-2</v>
      </c>
      <c r="W61" s="254">
        <f t="shared" si="99"/>
        <v>4.7707209068678842E-4</v>
      </c>
      <c r="Z61" s="378"/>
      <c r="AA61" s="132" t="s">
        <v>27</v>
      </c>
      <c r="AB61" s="157">
        <v>1085896.5309999934</v>
      </c>
      <c r="AC61" s="158">
        <v>1002654.8549999986</v>
      </c>
      <c r="AD61" s="159">
        <v>78420.169000000038</v>
      </c>
      <c r="AE61" s="160">
        <v>21296.350999999995</v>
      </c>
      <c r="AF61" s="161">
        <v>21282.277999999995</v>
      </c>
      <c r="AG61" s="161">
        <v>14.073</v>
      </c>
      <c r="AH61" s="162">
        <v>57123.817999999956</v>
      </c>
      <c r="AI61" s="163">
        <v>38659.372999999949</v>
      </c>
      <c r="AJ61" s="163">
        <v>1285.5899999999999</v>
      </c>
      <c r="AK61" s="163">
        <v>17178.85500000001</v>
      </c>
      <c r="AL61" s="269">
        <v>317.36400000000003</v>
      </c>
      <c r="AM61" s="262">
        <f t="shared" si="100"/>
        <v>0.92334290273186681</v>
      </c>
      <c r="AN61" s="195">
        <f t="shared" si="101"/>
        <v>7.2216980864450803E-2</v>
      </c>
      <c r="AO61" s="196">
        <f t="shared" si="102"/>
        <v>1.9611768149206957E-2</v>
      </c>
      <c r="AP61" s="197">
        <f t="shared" si="103"/>
        <v>1.9598808350922085E-2</v>
      </c>
      <c r="AQ61" s="197">
        <f t="shared" si="104"/>
        <v>1.2959798284870003E-5</v>
      </c>
      <c r="AR61" s="198">
        <f t="shared" si="105"/>
        <v>5.2605212715243772E-2</v>
      </c>
      <c r="AS61" s="199">
        <f t="shared" si="106"/>
        <v>3.560134128469758E-2</v>
      </c>
      <c r="AT61" s="199">
        <f t="shared" si="107"/>
        <v>1.1838973265860886E-3</v>
      </c>
      <c r="AU61" s="199">
        <f t="shared" si="108"/>
        <v>1.5819974103960108E-2</v>
      </c>
      <c r="AV61" s="254">
        <f t="shared" si="109"/>
        <v>2.922598893540456E-4</v>
      </c>
      <c r="AY61" s="378"/>
      <c r="AZ61" s="132" t="s">
        <v>27</v>
      </c>
      <c r="BA61" s="157">
        <v>308108.7209999999</v>
      </c>
      <c r="BB61" s="158">
        <v>260444.34800000026</v>
      </c>
      <c r="BC61" s="159">
        <v>45959.810000000041</v>
      </c>
      <c r="BD61" s="160">
        <v>17933.604000000007</v>
      </c>
      <c r="BE61" s="161">
        <v>17933.604000000007</v>
      </c>
      <c r="BF61" s="161">
        <v>0</v>
      </c>
      <c r="BG61" s="162">
        <v>28026.206000000002</v>
      </c>
      <c r="BH61" s="163">
        <v>20642.929000000007</v>
      </c>
      <c r="BI61" s="163">
        <v>0</v>
      </c>
      <c r="BJ61" s="163">
        <v>7383.2769999999982</v>
      </c>
      <c r="BK61" s="269">
        <v>347.67700000000008</v>
      </c>
      <c r="BL61" s="262">
        <f t="shared" si="110"/>
        <v>0.84530014974811551</v>
      </c>
      <c r="BM61" s="195">
        <f t="shared" si="111"/>
        <v>0.14916750766038867</v>
      </c>
      <c r="BN61" s="196">
        <f t="shared" si="112"/>
        <v>5.8205441059229257E-2</v>
      </c>
      <c r="BO61" s="197">
        <f t="shared" si="113"/>
        <v>5.8205441059229257E-2</v>
      </c>
      <c r="BP61" s="197">
        <f t="shared" si="114"/>
        <v>0</v>
      </c>
      <c r="BQ61" s="198">
        <f t="shared" si="115"/>
        <v>9.0962066601159311E-2</v>
      </c>
      <c r="BR61" s="199">
        <f t="shared" si="116"/>
        <v>6.6998846812908006E-2</v>
      </c>
      <c r="BS61" s="199">
        <f t="shared" si="117"/>
        <v>0</v>
      </c>
      <c r="BT61" s="199">
        <f t="shared" si="118"/>
        <v>2.3963219788251305E-2</v>
      </c>
      <c r="BU61" s="254">
        <f t="shared" si="119"/>
        <v>1.1284231062060725E-3</v>
      </c>
    </row>
    <row r="62" spans="1:73">
      <c r="A62" s="378"/>
      <c r="B62" s="133" t="s">
        <v>28</v>
      </c>
      <c r="C62" s="164">
        <f t="shared" ref="C62:M62" si="129">IF(COUNT(C59:C61)=0,"",SUM(C59:C61))</f>
        <v>3968553.2179999952</v>
      </c>
      <c r="D62" s="165">
        <f t="shared" si="129"/>
        <v>3644046.8119999995</v>
      </c>
      <c r="E62" s="166">
        <f t="shared" si="129"/>
        <v>303664.09900000005</v>
      </c>
      <c r="F62" s="167">
        <f t="shared" si="129"/>
        <v>122678.88199999995</v>
      </c>
      <c r="G62" s="168">
        <f t="shared" si="129"/>
        <v>122664.41499999996</v>
      </c>
      <c r="H62" s="168">
        <f t="shared" si="129"/>
        <v>14.467000000000001</v>
      </c>
      <c r="I62" s="169">
        <f t="shared" si="129"/>
        <v>180985.217</v>
      </c>
      <c r="J62" s="170">
        <f t="shared" si="129"/>
        <v>145834.58500000002</v>
      </c>
      <c r="K62" s="170">
        <f t="shared" si="129"/>
        <v>1494.9789999999998</v>
      </c>
      <c r="L62" s="170">
        <f t="shared" si="129"/>
        <v>33655.653000000013</v>
      </c>
      <c r="M62" s="270">
        <f t="shared" si="129"/>
        <v>4683.5989999999993</v>
      </c>
      <c r="N62" s="263">
        <f t="shared" si="90"/>
        <v>0.91823055199861092</v>
      </c>
      <c r="O62" s="200">
        <f t="shared" si="91"/>
        <v>7.6517582685469335E-2</v>
      </c>
      <c r="P62" s="201">
        <f t="shared" si="92"/>
        <v>3.0912747104806522E-2</v>
      </c>
      <c r="Q62" s="202">
        <f t="shared" si="93"/>
        <v>3.0909101695710237E-2</v>
      </c>
      <c r="R62" s="202">
        <f t="shared" si="94"/>
        <v>3.6454090962879504E-6</v>
      </c>
      <c r="S62" s="203">
        <f t="shared" si="95"/>
        <v>4.5604835580662792E-2</v>
      </c>
      <c r="T62" s="204">
        <f t="shared" si="96"/>
        <v>3.6747544253292207E-2</v>
      </c>
      <c r="U62" s="204">
        <f t="shared" si="97"/>
        <v>3.7670630022530331E-4</v>
      </c>
      <c r="V62" s="204">
        <f t="shared" si="98"/>
        <v>8.4805850271452883E-3</v>
      </c>
      <c r="W62" s="255">
        <f t="shared" si="99"/>
        <v>1.1801779496761697E-3</v>
      </c>
      <c r="Z62" s="378"/>
      <c r="AA62" s="133" t="s">
        <v>28</v>
      </c>
      <c r="AB62" s="164">
        <f t="shared" ref="AB62:AL62" si="130">IF(COUNT(AB59:AB61)=0,"",SUM(AB59:AB61))</f>
        <v>3030665.3929999955</v>
      </c>
      <c r="AC62" s="165">
        <f t="shared" si="130"/>
        <v>2823845.8909999984</v>
      </c>
      <c r="AD62" s="166">
        <f t="shared" si="130"/>
        <v>193582.03800000006</v>
      </c>
      <c r="AE62" s="167">
        <f t="shared" si="130"/>
        <v>65465.357999999993</v>
      </c>
      <c r="AF62" s="168">
        <f t="shared" si="130"/>
        <v>65451.135999999999</v>
      </c>
      <c r="AG62" s="168">
        <f t="shared" si="130"/>
        <v>14.222000000000001</v>
      </c>
      <c r="AH62" s="169">
        <f t="shared" si="130"/>
        <v>128116.68</v>
      </c>
      <c r="AI62" s="170">
        <f t="shared" si="130"/>
        <v>103821.43999999999</v>
      </c>
      <c r="AJ62" s="170">
        <f t="shared" si="130"/>
        <v>1285.5899999999999</v>
      </c>
      <c r="AK62" s="170">
        <f t="shared" si="130"/>
        <v>23009.650000000016</v>
      </c>
      <c r="AL62" s="270">
        <f t="shared" si="130"/>
        <v>1264.8029999999999</v>
      </c>
      <c r="AM62" s="263">
        <f t="shared" si="100"/>
        <v>0.93175772473012253</v>
      </c>
      <c r="AN62" s="200">
        <f t="shared" si="101"/>
        <v>6.3874434454929074E-2</v>
      </c>
      <c r="AO62" s="201">
        <f t="shared" si="102"/>
        <v>2.160098510089797E-2</v>
      </c>
      <c r="AP62" s="202">
        <f t="shared" si="103"/>
        <v>2.1596292402049445E-2</v>
      </c>
      <c r="AQ62" s="202">
        <f t="shared" si="104"/>
        <v>4.6926988485264369E-6</v>
      </c>
      <c r="AR62" s="203">
        <f t="shared" si="105"/>
        <v>4.2273449354031073E-2</v>
      </c>
      <c r="AS62" s="204">
        <f t="shared" si="106"/>
        <v>3.4256978761099455E-2</v>
      </c>
      <c r="AT62" s="204">
        <f t="shared" si="107"/>
        <v>4.2419397501596831E-4</v>
      </c>
      <c r="AU62" s="204">
        <f t="shared" si="108"/>
        <v>7.592276617915652E-3</v>
      </c>
      <c r="AV62" s="255">
        <f t="shared" si="109"/>
        <v>4.1733508519988628E-4</v>
      </c>
      <c r="AY62" s="378"/>
      <c r="AZ62" s="133" t="s">
        <v>28</v>
      </c>
      <c r="BA62" s="164">
        <f t="shared" ref="BA62:BK62" si="131">IF(COUNT(BA59:BA61)=0,"",SUM(BA59:BA61))</f>
        <v>937887.82499999972</v>
      </c>
      <c r="BB62" s="165">
        <f t="shared" si="131"/>
        <v>820200.92100000079</v>
      </c>
      <c r="BC62" s="166">
        <f t="shared" si="131"/>
        <v>110082.06100000002</v>
      </c>
      <c r="BD62" s="167">
        <f t="shared" si="131"/>
        <v>57213.523999999976</v>
      </c>
      <c r="BE62" s="168">
        <f t="shared" si="131"/>
        <v>57213.278999999973</v>
      </c>
      <c r="BF62" s="168">
        <f t="shared" si="131"/>
        <v>0.245</v>
      </c>
      <c r="BG62" s="169">
        <f t="shared" si="131"/>
        <v>52868.537000000011</v>
      </c>
      <c r="BH62" s="170">
        <f t="shared" si="131"/>
        <v>42013.145000000019</v>
      </c>
      <c r="BI62" s="170">
        <f t="shared" si="131"/>
        <v>209.38899999999998</v>
      </c>
      <c r="BJ62" s="170">
        <f t="shared" si="131"/>
        <v>10646.002999999997</v>
      </c>
      <c r="BK62" s="270">
        <f t="shared" si="131"/>
        <v>3418.7959999999998</v>
      </c>
      <c r="BL62" s="263">
        <f t="shared" si="110"/>
        <v>0.87451921129267352</v>
      </c>
      <c r="BM62" s="200">
        <f t="shared" si="111"/>
        <v>0.11737231048926353</v>
      </c>
      <c r="BN62" s="201">
        <f t="shared" si="112"/>
        <v>6.1002523409449304E-2</v>
      </c>
      <c r="BO62" s="202">
        <f t="shared" si="113"/>
        <v>6.1002262184179638E-2</v>
      </c>
      <c r="BP62" s="202">
        <f t="shared" si="114"/>
        <v>2.6122526966377891E-7</v>
      </c>
      <c r="BQ62" s="203">
        <f t="shared" si="115"/>
        <v>5.6369787079814188E-2</v>
      </c>
      <c r="BR62" s="204">
        <f t="shared" si="116"/>
        <v>4.4795490334891629E-2</v>
      </c>
      <c r="BS62" s="204">
        <f t="shared" si="117"/>
        <v>2.2325591016175101E-4</v>
      </c>
      <c r="BT62" s="204">
        <f t="shared" si="118"/>
        <v>1.1351040834760809E-2</v>
      </c>
      <c r="BU62" s="255">
        <f t="shared" si="119"/>
        <v>3.6452077837773413E-3</v>
      </c>
    </row>
    <row r="63" spans="1:73" ht="14.5" thickBot="1">
      <c r="A63" s="379"/>
      <c r="B63" s="134" t="s">
        <v>55</v>
      </c>
      <c r="C63" s="178">
        <f t="shared" ref="C63:M63" si="132">SUM(C62,C58,C54,C50)</f>
        <v>11837113.278999999</v>
      </c>
      <c r="D63" s="179">
        <f t="shared" si="132"/>
        <v>11071187.373999998</v>
      </c>
      <c r="E63" s="180">
        <f t="shared" si="132"/>
        <v>707410.30500000005</v>
      </c>
      <c r="F63" s="181">
        <f t="shared" si="132"/>
        <v>261052.64599999995</v>
      </c>
      <c r="G63" s="182">
        <f t="shared" si="132"/>
        <v>260993.86999999994</v>
      </c>
      <c r="H63" s="182">
        <f t="shared" si="132"/>
        <v>58.776000000000003</v>
      </c>
      <c r="I63" s="183">
        <f t="shared" si="132"/>
        <v>446357.65899999999</v>
      </c>
      <c r="J63" s="184">
        <f t="shared" si="132"/>
        <v>348823.39099999995</v>
      </c>
      <c r="K63" s="184">
        <f t="shared" si="132"/>
        <v>2487.2820000000002</v>
      </c>
      <c r="L63" s="184">
        <f t="shared" si="132"/>
        <v>95046.986000000004</v>
      </c>
      <c r="M63" s="272">
        <f t="shared" si="132"/>
        <v>13667.740999999996</v>
      </c>
      <c r="N63" s="265">
        <f t="shared" si="90"/>
        <v>0.93529453618063996</v>
      </c>
      <c r="O63" s="210">
        <f t="shared" si="91"/>
        <v>5.9762062618341535E-2</v>
      </c>
      <c r="P63" s="211">
        <f t="shared" si="92"/>
        <v>2.2053742314279322E-2</v>
      </c>
      <c r="Q63" s="212">
        <f t="shared" si="93"/>
        <v>2.204877691447156E-2</v>
      </c>
      <c r="R63" s="212">
        <f t="shared" si="94"/>
        <v>4.965399807761695E-6</v>
      </c>
      <c r="S63" s="213">
        <f t="shared" si="95"/>
        <v>3.7708320304062203E-2</v>
      </c>
      <c r="T63" s="214">
        <f t="shared" si="96"/>
        <v>2.9468619821256672E-2</v>
      </c>
      <c r="U63" s="214">
        <f t="shared" si="97"/>
        <v>2.1012572418417592E-4</v>
      </c>
      <c r="V63" s="214">
        <f t="shared" si="98"/>
        <v>8.0295747586213509E-3</v>
      </c>
      <c r="W63" s="257">
        <f t="shared" si="99"/>
        <v>1.1546515335160033E-3</v>
      </c>
      <c r="Z63" s="379"/>
      <c r="AA63" s="134" t="s">
        <v>55</v>
      </c>
      <c r="AB63" s="178">
        <f t="shared" ref="AB63:AL63" si="133">SUM(AB62,AB58,AB54,AB50)</f>
        <v>9181055.8739999998</v>
      </c>
      <c r="AC63" s="179">
        <f t="shared" si="133"/>
        <v>8680439.3119999971</v>
      </c>
      <c r="AD63" s="180">
        <f t="shared" si="133"/>
        <v>457378.61000000004</v>
      </c>
      <c r="AE63" s="181">
        <f t="shared" si="133"/>
        <v>154268.24299999996</v>
      </c>
      <c r="AF63" s="182">
        <f t="shared" si="133"/>
        <v>154217.55999999994</v>
      </c>
      <c r="AG63" s="182">
        <f t="shared" si="133"/>
        <v>50.683000000000007</v>
      </c>
      <c r="AH63" s="183">
        <f t="shared" si="133"/>
        <v>303110.36699999997</v>
      </c>
      <c r="AI63" s="184">
        <f t="shared" si="133"/>
        <v>227595.38999999993</v>
      </c>
      <c r="AJ63" s="184">
        <f t="shared" si="133"/>
        <v>1397.8809999999999</v>
      </c>
      <c r="AK63" s="184">
        <f t="shared" si="133"/>
        <v>74117.09600000002</v>
      </c>
      <c r="AL63" s="272">
        <f t="shared" si="133"/>
        <v>8952.8329999999987</v>
      </c>
      <c r="AM63" s="265">
        <f t="shared" si="100"/>
        <v>0.94547287709927696</v>
      </c>
      <c r="AN63" s="210">
        <f t="shared" si="101"/>
        <v>4.9817648021864121E-2</v>
      </c>
      <c r="AO63" s="211">
        <f t="shared" si="102"/>
        <v>1.6802886848437011E-2</v>
      </c>
      <c r="AP63" s="212">
        <f t="shared" si="103"/>
        <v>1.6797366459421238E-2</v>
      </c>
      <c r="AQ63" s="212">
        <f t="shared" si="104"/>
        <v>5.5203890157699752E-6</v>
      </c>
      <c r="AR63" s="213">
        <f t="shared" si="105"/>
        <v>3.3014761173427096E-2</v>
      </c>
      <c r="AS63" s="214">
        <f t="shared" si="106"/>
        <v>2.4789674861312137E-2</v>
      </c>
      <c r="AT63" s="214">
        <f t="shared" si="107"/>
        <v>1.5225710628324185E-4</v>
      </c>
      <c r="AU63" s="214">
        <f t="shared" si="108"/>
        <v>8.0728292058317146E-3</v>
      </c>
      <c r="AV63" s="257">
        <f t="shared" si="109"/>
        <v>9.7514197962281115E-4</v>
      </c>
      <c r="AY63" s="379"/>
      <c r="AZ63" s="134" t="s">
        <v>55</v>
      </c>
      <c r="BA63" s="178">
        <f t="shared" ref="BA63:BK63" si="134">SUM(BA62,BA58,BA54,BA50)</f>
        <v>2656057.4050000003</v>
      </c>
      <c r="BB63" s="179">
        <f t="shared" si="134"/>
        <v>2390748.0620000008</v>
      </c>
      <c r="BC63" s="180">
        <f t="shared" si="134"/>
        <v>250031.69500000007</v>
      </c>
      <c r="BD63" s="181">
        <f t="shared" si="134"/>
        <v>106784.40299999998</v>
      </c>
      <c r="BE63" s="182">
        <f t="shared" si="134"/>
        <v>106776.30999999998</v>
      </c>
      <c r="BF63" s="182">
        <f t="shared" si="134"/>
        <v>8.093</v>
      </c>
      <c r="BG63" s="183">
        <f t="shared" si="134"/>
        <v>143247.29200000002</v>
      </c>
      <c r="BH63" s="184">
        <f t="shared" si="134"/>
        <v>121228.00100000005</v>
      </c>
      <c r="BI63" s="184">
        <f t="shared" si="134"/>
        <v>1089.4010000000003</v>
      </c>
      <c r="BJ63" s="184">
        <f t="shared" si="134"/>
        <v>20929.889999999996</v>
      </c>
      <c r="BK63" s="272">
        <f t="shared" si="134"/>
        <v>4714.9079999999994</v>
      </c>
      <c r="BL63" s="265">
        <f t="shared" si="110"/>
        <v>0.90011159303238053</v>
      </c>
      <c r="BM63" s="210">
        <f t="shared" si="111"/>
        <v>9.4136404781507366E-2</v>
      </c>
      <c r="BN63" s="211">
        <f t="shared" si="112"/>
        <v>4.0204102064578667E-2</v>
      </c>
      <c r="BO63" s="212">
        <f t="shared" si="113"/>
        <v>4.0201055067181413E-2</v>
      </c>
      <c r="BP63" s="212">
        <f t="shared" si="114"/>
        <v>3.0469973972569313E-6</v>
      </c>
      <c r="BQ63" s="213">
        <f t="shared" si="115"/>
        <v>5.3932302716928664E-2</v>
      </c>
      <c r="BR63" s="214">
        <f t="shared" si="116"/>
        <v>4.5642086188268975E-2</v>
      </c>
      <c r="BS63" s="214">
        <f t="shared" si="117"/>
        <v>4.1015717429495848E-4</v>
      </c>
      <c r="BT63" s="214">
        <f t="shared" si="118"/>
        <v>7.8800593543647424E-3</v>
      </c>
      <c r="BU63" s="257">
        <f t="shared" si="119"/>
        <v>1.7751528980978477E-3</v>
      </c>
    </row>
    <row r="65" spans="1:148" ht="14.5" thickBot="1"/>
    <row r="66" spans="1:148" ht="16.399999999999999" customHeight="1" thickBot="1">
      <c r="A66" s="382" t="s">
        <v>63</v>
      </c>
      <c r="B66" s="383"/>
      <c r="C66" s="386" t="s">
        <v>61</v>
      </c>
      <c r="D66" s="380"/>
      <c r="E66" s="380"/>
      <c r="F66" s="380"/>
      <c r="G66" s="380"/>
      <c r="H66" s="380"/>
      <c r="I66" s="380"/>
      <c r="J66" s="380"/>
      <c r="K66" s="380"/>
      <c r="L66" s="380"/>
      <c r="M66" s="387"/>
      <c r="N66" s="380" t="s">
        <v>62</v>
      </c>
      <c r="O66" s="380"/>
      <c r="P66" s="380"/>
      <c r="Q66" s="380"/>
      <c r="R66" s="380"/>
      <c r="S66" s="380"/>
      <c r="T66" s="380"/>
      <c r="U66" s="380"/>
      <c r="V66" s="380"/>
      <c r="W66" s="381"/>
      <c r="Z66" s="382" t="s">
        <v>64</v>
      </c>
      <c r="AA66" s="383"/>
      <c r="AB66" s="386" t="s">
        <v>61</v>
      </c>
      <c r="AC66" s="380"/>
      <c r="AD66" s="380"/>
      <c r="AE66" s="380"/>
      <c r="AF66" s="380"/>
      <c r="AG66" s="380"/>
      <c r="AH66" s="380"/>
      <c r="AI66" s="380"/>
      <c r="AJ66" s="380"/>
      <c r="AK66" s="380"/>
      <c r="AL66" s="387"/>
      <c r="AM66" s="380" t="s">
        <v>62</v>
      </c>
      <c r="AN66" s="380"/>
      <c r="AO66" s="380"/>
      <c r="AP66" s="380"/>
      <c r="AQ66" s="380"/>
      <c r="AR66" s="380"/>
      <c r="AS66" s="380"/>
      <c r="AT66" s="380"/>
      <c r="AU66" s="380"/>
      <c r="AV66" s="381"/>
      <c r="AY66" s="382" t="s">
        <v>65</v>
      </c>
      <c r="AZ66" s="383"/>
      <c r="BA66" s="386" t="s">
        <v>61</v>
      </c>
      <c r="BB66" s="380"/>
      <c r="BC66" s="380"/>
      <c r="BD66" s="380"/>
      <c r="BE66" s="380"/>
      <c r="BF66" s="380"/>
      <c r="BG66" s="380"/>
      <c r="BH66" s="380"/>
      <c r="BI66" s="380"/>
      <c r="BJ66" s="380"/>
      <c r="BK66" s="387"/>
      <c r="BL66" s="380" t="s">
        <v>62</v>
      </c>
      <c r="BM66" s="380"/>
      <c r="BN66" s="380"/>
      <c r="BO66" s="380"/>
      <c r="BP66" s="380"/>
      <c r="BQ66" s="380"/>
      <c r="BR66" s="380"/>
      <c r="BS66" s="380"/>
      <c r="BT66" s="380"/>
      <c r="BU66" s="381"/>
      <c r="DV66" s="391" t="s">
        <v>66</v>
      </c>
      <c r="DW66" s="392"/>
      <c r="DX66" s="398" t="s">
        <v>61</v>
      </c>
      <c r="DY66" s="399"/>
      <c r="DZ66" s="399"/>
      <c r="EA66" s="399"/>
      <c r="EB66" s="399"/>
      <c r="EC66" s="399"/>
      <c r="ED66" s="399"/>
      <c r="EE66" s="399"/>
      <c r="EF66" s="399"/>
      <c r="EG66" s="399"/>
      <c r="EH66" s="400"/>
      <c r="EI66" s="401" t="s">
        <v>62</v>
      </c>
      <c r="EJ66" s="399"/>
      <c r="EK66" s="399"/>
      <c r="EL66" s="399"/>
      <c r="EM66" s="399"/>
      <c r="EN66" s="399"/>
      <c r="EO66" s="399"/>
      <c r="EP66" s="399"/>
      <c r="EQ66" s="399"/>
      <c r="ER66" s="402"/>
    </row>
    <row r="67" spans="1:148" ht="65.5" thickBot="1">
      <c r="A67" s="384"/>
      <c r="B67" s="385"/>
      <c r="C67" s="136" t="s">
        <v>52</v>
      </c>
      <c r="D67" s="137" t="s">
        <v>53</v>
      </c>
      <c r="E67" s="138" t="s">
        <v>51</v>
      </c>
      <c r="F67" s="139" t="s">
        <v>30</v>
      </c>
      <c r="G67" s="140" t="s">
        <v>59</v>
      </c>
      <c r="H67" s="140" t="s">
        <v>56</v>
      </c>
      <c r="I67" s="141" t="s">
        <v>31</v>
      </c>
      <c r="J67" s="142" t="s">
        <v>57</v>
      </c>
      <c r="K67" s="142" t="s">
        <v>58</v>
      </c>
      <c r="L67" s="142" t="s">
        <v>54</v>
      </c>
      <c r="M67" s="266" t="s">
        <v>60</v>
      </c>
      <c r="N67" s="259" t="s">
        <v>53</v>
      </c>
      <c r="O67" s="138" t="s">
        <v>51</v>
      </c>
      <c r="P67" s="139" t="s">
        <v>30</v>
      </c>
      <c r="Q67" s="140" t="s">
        <v>59</v>
      </c>
      <c r="R67" s="140" t="s">
        <v>56</v>
      </c>
      <c r="S67" s="141" t="s">
        <v>31</v>
      </c>
      <c r="T67" s="142" t="s">
        <v>57</v>
      </c>
      <c r="U67" s="142" t="s">
        <v>58</v>
      </c>
      <c r="V67" s="142" t="s">
        <v>54</v>
      </c>
      <c r="W67" s="251" t="s">
        <v>60</v>
      </c>
      <c r="Z67" s="384"/>
      <c r="AA67" s="385"/>
      <c r="AB67" s="136" t="s">
        <v>52</v>
      </c>
      <c r="AC67" s="137" t="s">
        <v>53</v>
      </c>
      <c r="AD67" s="138" t="s">
        <v>51</v>
      </c>
      <c r="AE67" s="139" t="s">
        <v>30</v>
      </c>
      <c r="AF67" s="140" t="s">
        <v>59</v>
      </c>
      <c r="AG67" s="140" t="s">
        <v>56</v>
      </c>
      <c r="AH67" s="141" t="s">
        <v>31</v>
      </c>
      <c r="AI67" s="142" t="s">
        <v>57</v>
      </c>
      <c r="AJ67" s="142" t="s">
        <v>58</v>
      </c>
      <c r="AK67" s="142" t="s">
        <v>54</v>
      </c>
      <c r="AL67" s="266" t="s">
        <v>60</v>
      </c>
      <c r="AM67" s="259" t="s">
        <v>53</v>
      </c>
      <c r="AN67" s="138" t="s">
        <v>51</v>
      </c>
      <c r="AO67" s="139" t="s">
        <v>30</v>
      </c>
      <c r="AP67" s="140" t="s">
        <v>59</v>
      </c>
      <c r="AQ67" s="140" t="s">
        <v>56</v>
      </c>
      <c r="AR67" s="141" t="s">
        <v>31</v>
      </c>
      <c r="AS67" s="142" t="s">
        <v>57</v>
      </c>
      <c r="AT67" s="142" t="s">
        <v>58</v>
      </c>
      <c r="AU67" s="142" t="s">
        <v>54</v>
      </c>
      <c r="AV67" s="251" t="s">
        <v>60</v>
      </c>
      <c r="AY67" s="384"/>
      <c r="AZ67" s="385"/>
      <c r="BA67" s="136" t="s">
        <v>52</v>
      </c>
      <c r="BB67" s="137" t="s">
        <v>53</v>
      </c>
      <c r="BC67" s="138" t="s">
        <v>51</v>
      </c>
      <c r="BD67" s="139" t="s">
        <v>30</v>
      </c>
      <c r="BE67" s="140" t="s">
        <v>59</v>
      </c>
      <c r="BF67" s="140" t="s">
        <v>56</v>
      </c>
      <c r="BG67" s="141" t="s">
        <v>31</v>
      </c>
      <c r="BH67" s="142" t="s">
        <v>57</v>
      </c>
      <c r="BI67" s="142" t="s">
        <v>58</v>
      </c>
      <c r="BJ67" s="142" t="s">
        <v>54</v>
      </c>
      <c r="BK67" s="266" t="s">
        <v>60</v>
      </c>
      <c r="BL67" s="259" t="s">
        <v>53</v>
      </c>
      <c r="BM67" s="138" t="s">
        <v>51</v>
      </c>
      <c r="BN67" s="139" t="s">
        <v>30</v>
      </c>
      <c r="BO67" s="140" t="s">
        <v>59</v>
      </c>
      <c r="BP67" s="140" t="s">
        <v>56</v>
      </c>
      <c r="BQ67" s="141" t="s">
        <v>31</v>
      </c>
      <c r="BR67" s="142" t="s">
        <v>57</v>
      </c>
      <c r="BS67" s="142" t="s">
        <v>58</v>
      </c>
      <c r="BT67" s="142" t="s">
        <v>54</v>
      </c>
      <c r="BU67" s="251" t="s">
        <v>60</v>
      </c>
      <c r="DV67" s="393"/>
      <c r="DW67" s="394"/>
      <c r="DX67" s="136" t="s">
        <v>52</v>
      </c>
      <c r="DY67" s="137" t="s">
        <v>53</v>
      </c>
      <c r="DZ67" s="138" t="s">
        <v>51</v>
      </c>
      <c r="EA67" s="139" t="s">
        <v>30</v>
      </c>
      <c r="EB67" s="140" t="s">
        <v>59</v>
      </c>
      <c r="EC67" s="140" t="s">
        <v>56</v>
      </c>
      <c r="ED67" s="141" t="s">
        <v>31</v>
      </c>
      <c r="EE67" s="142" t="s">
        <v>57</v>
      </c>
      <c r="EF67" s="142" t="s">
        <v>58</v>
      </c>
      <c r="EG67" s="142" t="s">
        <v>54</v>
      </c>
      <c r="EH67" s="266" t="s">
        <v>60</v>
      </c>
      <c r="EI67" s="259" t="s">
        <v>53</v>
      </c>
      <c r="EJ67" s="138" t="s">
        <v>51</v>
      </c>
      <c r="EK67" s="139" t="s">
        <v>30</v>
      </c>
      <c r="EL67" s="140" t="s">
        <v>59</v>
      </c>
      <c r="EM67" s="140" t="s">
        <v>56</v>
      </c>
      <c r="EN67" s="141" t="s">
        <v>31</v>
      </c>
      <c r="EO67" s="142" t="s">
        <v>57</v>
      </c>
      <c r="EP67" s="142" t="s">
        <v>58</v>
      </c>
      <c r="EQ67" s="142" t="s">
        <v>54</v>
      </c>
      <c r="ER67" s="251" t="s">
        <v>60</v>
      </c>
    </row>
    <row r="68" spans="1:148" ht="14.25" customHeight="1">
      <c r="A68" s="377">
        <v>2019</v>
      </c>
      <c r="B68" s="135" t="s">
        <v>13</v>
      </c>
      <c r="C68" s="143">
        <v>1035717.9430000017</v>
      </c>
      <c r="D68" s="144">
        <v>979573.46500000055</v>
      </c>
      <c r="E68" s="145">
        <v>52818.181999999942</v>
      </c>
      <c r="F68" s="146">
        <v>11307.316000000001</v>
      </c>
      <c r="G68" s="147">
        <v>11307.113000000001</v>
      </c>
      <c r="H68" s="147">
        <v>0.20300000000000001</v>
      </c>
      <c r="I68" s="148">
        <v>41510.865999999951</v>
      </c>
      <c r="J68" s="149">
        <v>34030.942999999999</v>
      </c>
      <c r="K68" s="149">
        <v>0</v>
      </c>
      <c r="L68" s="149">
        <v>7479.922999999997</v>
      </c>
      <c r="M68" s="267">
        <v>154.59100000000001</v>
      </c>
      <c r="N68" s="260">
        <f t="shared" ref="N68:N84" si="135">IF(AND(ISNUMBER($C68),ISNUMBER(D68)),IF($C68=0,0,D68/$C68),"")</f>
        <v>0.94579172990150551</v>
      </c>
      <c r="O68" s="185">
        <f t="shared" ref="O68:O84" si="136">IF(AND(ISNUMBER($C68),ISNUMBER(E68)),IF($C68=0,0,E68/$C68),"")</f>
        <v>5.0996685301221874E-2</v>
      </c>
      <c r="P68" s="186">
        <f t="shared" ref="P68:P84" si="137">IF(AND(ISNUMBER($C68),ISNUMBER(F68)),IF($C68=0,0,F68/$C68),"")</f>
        <v>1.0917370000608342E-2</v>
      </c>
      <c r="Q68" s="187">
        <f t="shared" ref="Q68:Q84" si="138">IF(AND(ISNUMBER($C68),ISNUMBER(G68)),IF($C68=0,0,G68/$C68),"")</f>
        <v>1.0917174001300451E-2</v>
      </c>
      <c r="R68" s="187">
        <f t="shared" ref="R68:R84" si="139">IF(AND(ISNUMBER($C68),ISNUMBER(H68)),IF($C68=0,0,H68/$C68),"")</f>
        <v>1.9599930789265052E-7</v>
      </c>
      <c r="S68" s="188">
        <f t="shared" ref="S68:S84" si="140">IF(AND(ISNUMBER($C68),ISNUMBER(I68)),IF($C68=0,0,I68/$C68),"")</f>
        <v>4.0079315300613538E-2</v>
      </c>
      <c r="T68" s="189">
        <f t="shared" ref="T68:T84" si="141">IF(AND(ISNUMBER($C68),ISNUMBER(J68)),IF($C68=0,0,J68/$C68),"")</f>
        <v>3.2857346181942068E-2</v>
      </c>
      <c r="U68" s="189">
        <f t="shared" ref="U68:U84" si="142">IF(AND(ISNUMBER($C68),ISNUMBER(K68)),IF($C68=0,0,K68/$C68),"")</f>
        <v>0</v>
      </c>
      <c r="V68" s="189">
        <f t="shared" ref="V68:V84" si="143">IF(AND(ISNUMBER($C68),ISNUMBER(L68)),IF($C68=0,0,L68/$C68),"")</f>
        <v>7.2219691186715153E-3</v>
      </c>
      <c r="W68" s="252">
        <f t="shared" ref="W68:W84" si="144">IF(AND(ISNUMBER($C68),ISNUMBER(M68)),IF($C68=0,0,M68/$C68),"")</f>
        <v>1.4925974880016128E-4</v>
      </c>
      <c r="Z68" s="377">
        <v>2019</v>
      </c>
      <c r="AA68" s="135" t="s">
        <v>13</v>
      </c>
      <c r="AB68" s="143">
        <v>801554.50800000189</v>
      </c>
      <c r="AC68" s="144">
        <v>768913.1890000006</v>
      </c>
      <c r="AD68" s="145">
        <v>30219.97099999998</v>
      </c>
      <c r="AE68" s="146">
        <v>1572.3969999999999</v>
      </c>
      <c r="AF68" s="147">
        <v>1572.317</v>
      </c>
      <c r="AG68" s="147">
        <v>0.08</v>
      </c>
      <c r="AH68" s="148">
        <v>28647.57399999995</v>
      </c>
      <c r="AI68" s="149">
        <v>24360.592999999993</v>
      </c>
      <c r="AJ68" s="149">
        <v>0</v>
      </c>
      <c r="AK68" s="149">
        <v>4286.980999999997</v>
      </c>
      <c r="AL68" s="267">
        <v>98.373999999999995</v>
      </c>
      <c r="AM68" s="260">
        <f t="shared" ref="AM68:AM84" si="145">IF(AND(ISNUMBER($AB68),ISNUMBER(AC68)),IF($AB68=0,0,AC68/$AB68),"")</f>
        <v>0.95927748060272744</v>
      </c>
      <c r="AN68" s="185">
        <f t="shared" ref="AN68:AN84" si="146">IF(AND(ISNUMBER($AB68),ISNUMBER(AD68)),IF($AB68=0,0,AD68/$AB68),"")</f>
        <v>3.770170424891417E-2</v>
      </c>
      <c r="AO68" s="186">
        <f t="shared" ref="AO68:AO84" si="147">IF(AND(ISNUMBER($AB68),ISNUMBER(AE68)),IF($AB68=0,0,AE68/$AB68),"")</f>
        <v>1.9616844323205982E-3</v>
      </c>
      <c r="AP68" s="187">
        <f t="shared" ref="AP68:AP84" si="148">IF(AND(ISNUMBER($AB68),ISNUMBER(AF68)),IF($AB68=0,0,AF68/$AB68),"")</f>
        <v>1.9615846262572528E-3</v>
      </c>
      <c r="AQ68" s="187">
        <f t="shared" ref="AQ68:AQ84" si="149">IF(AND(ISNUMBER($AB68),ISNUMBER(AG68)),IF($AB68=0,0,AG68/$AB68),"")</f>
        <v>9.9806063345101688E-8</v>
      </c>
      <c r="AR68" s="188">
        <f t="shared" ref="AR68:AR84" si="150">IF(AND(ISNUMBER($AB68),ISNUMBER(AH68)),IF($AB68=0,0,AH68/$AB68),"")</f>
        <v>3.5740019816593534E-2</v>
      </c>
      <c r="AS68" s="189">
        <f t="shared" ref="AS68:AS84" si="151">IF(AND(ISNUMBER($AB68),ISNUMBER(AI68)),IF($AB68=0,0,AI68/$AB68),"")</f>
        <v>3.0391686101028E-2</v>
      </c>
      <c r="AT68" s="189">
        <f t="shared" ref="AT68:AT84" si="152">IF(AND(ISNUMBER($AB68),ISNUMBER(AJ68)),IF($AB68=0,0,AJ68/$AB68),"")</f>
        <v>0</v>
      </c>
      <c r="AU68" s="189">
        <f t="shared" ref="AU68:AU84" si="153">IF(AND(ISNUMBER($AB68),ISNUMBER(AK68)),IF($AB68=0,0,AK68/$AB68),"")</f>
        <v>5.3483337155655879E-3</v>
      </c>
      <c r="AV68" s="252">
        <f t="shared" ref="AV68:AV84" si="154">IF(AND(ISNUMBER($AB68),ISNUMBER(AL68)),IF($AB68=0,0,AL68/$AB68),"")</f>
        <v>1.227290209438879E-4</v>
      </c>
      <c r="AY68" s="377">
        <v>2019</v>
      </c>
      <c r="AZ68" s="135" t="s">
        <v>13</v>
      </c>
      <c r="BA68" s="143">
        <v>234163.43499999985</v>
      </c>
      <c r="BB68" s="144">
        <v>210660.27599999993</v>
      </c>
      <c r="BC68" s="145">
        <v>22598.210999999959</v>
      </c>
      <c r="BD68" s="146">
        <v>9734.9189999999999</v>
      </c>
      <c r="BE68" s="147">
        <v>9734.7960000000003</v>
      </c>
      <c r="BF68" s="147">
        <v>0.123</v>
      </c>
      <c r="BG68" s="148">
        <v>12863.291999999999</v>
      </c>
      <c r="BH68" s="149">
        <v>9670.350000000004</v>
      </c>
      <c r="BI68" s="149">
        <v>0</v>
      </c>
      <c r="BJ68" s="149">
        <v>3192.942</v>
      </c>
      <c r="BK68" s="267">
        <v>56.217000000000013</v>
      </c>
      <c r="BL68" s="260">
        <f t="shared" ref="BL68:BL84" si="155">IF(AND(ISNUMBER($BA68),ISNUMBER(BB68)),IF($BA68=0,0,BB68/$BA68),"")</f>
        <v>0.89962925253466686</v>
      </c>
      <c r="BM68" s="185">
        <f t="shared" ref="BM68:BM84" si="156">IF(AND(ISNUMBER($BA68),ISNUMBER(BC68)),IF($BA68=0,0,BC68/$BA68),"")</f>
        <v>9.6506147511886187E-2</v>
      </c>
      <c r="BN68" s="186">
        <f t="shared" ref="BN68:BN84" si="157">IF(AND(ISNUMBER($BA68),ISNUMBER(BD68)),IF($BA68=0,0,BD68/$BA68),"")</f>
        <v>4.157318156867662E-2</v>
      </c>
      <c r="BO68" s="187">
        <f t="shared" ref="BO68:BO84" si="158">IF(AND(ISNUMBER($BA68),ISNUMBER(BE68)),IF($BA68=0,0,BE68/$BA68),"")</f>
        <v>4.1572656294523551E-2</v>
      </c>
      <c r="BP68" s="187">
        <f t="shared" ref="BP68:BP84" si="159">IF(AND(ISNUMBER($BA68),ISNUMBER(BF68)),IF($BA68=0,0,BF68/$BA68),"")</f>
        <v>5.2527415307176404E-7</v>
      </c>
      <c r="BQ68" s="188">
        <f t="shared" ref="BQ68:BQ84" si="160">IF(AND(ISNUMBER($BA68),ISNUMBER(BG68)),IF($BA68=0,0,BG68/$BA68),"")</f>
        <v>5.493296594320974E-2</v>
      </c>
      <c r="BR68" s="189">
        <f t="shared" ref="BR68:BR84" si="161">IF(AND(ISNUMBER($BA68),ISNUMBER(BH68)),IF($BA68=0,0,BH68/$BA68),"")</f>
        <v>4.129743826144338E-2</v>
      </c>
      <c r="BS68" s="189">
        <f t="shared" ref="BS68:BS84" si="162">IF(AND(ISNUMBER($BA68),ISNUMBER(BI68)),IF($BA68=0,0,BI68/$BA68),"")</f>
        <v>0</v>
      </c>
      <c r="BT68" s="189">
        <f t="shared" ref="BT68:BT84" si="163">IF(AND(ISNUMBER($BA68),ISNUMBER(BJ68)),IF($BA68=0,0,BJ68/$BA68),"")</f>
        <v>1.3635527681766379E-2</v>
      </c>
      <c r="BU68" s="252">
        <f t="shared" ref="BU68:BU84" si="164">IF(AND(ISNUMBER($BA68),ISNUMBER(BK68)),IF($BA68=0,0,BK68/$BA68),"")</f>
        <v>2.4007591108321437E-4</v>
      </c>
      <c r="DV68" s="388">
        <v>2019</v>
      </c>
      <c r="DW68" s="135" t="s">
        <v>13</v>
      </c>
      <c r="DX68" s="143">
        <v>2626.9809999999993</v>
      </c>
      <c r="DY68" s="144">
        <v>2582.6039999999994</v>
      </c>
      <c r="DZ68" s="145">
        <v>24.392000000000003</v>
      </c>
      <c r="EA68" s="146">
        <v>13.606</v>
      </c>
      <c r="EB68" s="147">
        <v>13.606</v>
      </c>
      <c r="EC68" s="147">
        <v>0</v>
      </c>
      <c r="ED68" s="148">
        <v>10.786000000000001</v>
      </c>
      <c r="EE68" s="149">
        <v>1.2409999999999999</v>
      </c>
      <c r="EF68" s="149">
        <v>0</v>
      </c>
      <c r="EG68" s="149">
        <v>9.5450000000000017</v>
      </c>
      <c r="EH68" s="267">
        <v>3.6999999999999998E-2</v>
      </c>
      <c r="EI68" s="260">
        <f t="shared" ref="EI68:EI84" si="165">IF(AND(ISNUMBER($DX68),ISNUMBER(DY68)),IF($DX68=0,0,DY68/$DX68),"")</f>
        <v>0.98310722460497435</v>
      </c>
      <c r="EJ68" s="185">
        <f t="shared" ref="EJ68:EJ84" si="166">IF(AND(ISNUMBER($DX68),ISNUMBER(DZ68)),IF($DX68=0,0,DZ68/$DX68),"")</f>
        <v>9.2851832578918578E-3</v>
      </c>
      <c r="EK68" s="186">
        <f t="shared" ref="EK68:EK84" si="167">IF(AND(ISNUMBER($DX68),ISNUMBER(EA68)),IF($DX68=0,0,EA68/$DX68),"")</f>
        <v>5.1793294279631266E-3</v>
      </c>
      <c r="EL68" s="187">
        <f t="shared" ref="EL68:EL84" si="168">IF(AND(ISNUMBER($DX68),ISNUMBER(EB68)),IF($DX68=0,0,EB68/$DX68),"")</f>
        <v>5.1793294279631266E-3</v>
      </c>
      <c r="EM68" s="187">
        <f t="shared" ref="EM68:EM84" si="169">IF(AND(ISNUMBER($DX68),ISNUMBER(EC68)),IF($DX68=0,0,EC68/$DX68),"")</f>
        <v>0</v>
      </c>
      <c r="EN68" s="188">
        <f t="shared" ref="EN68:EN84" si="170">IF(AND(ISNUMBER($DX68),ISNUMBER(ED68)),IF($DX68=0,0,ED68/$DX68),"")</f>
        <v>4.1058538299287295E-3</v>
      </c>
      <c r="EO68" s="189">
        <f t="shared" ref="EO68:EO84" si="171">IF(AND(ISNUMBER($DX68),ISNUMBER(EE68)),IF($DX68=0,0,EE68/$DX68),"")</f>
        <v>4.7240539615627224E-4</v>
      </c>
      <c r="EP68" s="189">
        <f t="shared" ref="EP68:EP84" si="172">IF(AND(ISNUMBER($DX68),ISNUMBER(EF68)),IF($DX68=0,0,EF68/$DX68),"")</f>
        <v>0</v>
      </c>
      <c r="EQ68" s="189">
        <f t="shared" ref="EQ68:EQ84" si="173">IF(AND(ISNUMBER($DX68),ISNUMBER(EG68)),IF($DX68=0,0,EG68/$DX68),"")</f>
        <v>3.6334484337724577E-3</v>
      </c>
      <c r="ER68" s="252">
        <f t="shared" ref="ER68:ER84" si="174">IF(AND(ISNUMBER($DX68),ISNUMBER(EH68)),IF($DX68=0,0,EH68/$DX68),"")</f>
        <v>1.4084608910380398E-5</v>
      </c>
    </row>
    <row r="69" spans="1:148" ht="14.25" customHeight="1">
      <c r="A69" s="378"/>
      <c r="B69" s="131" t="s">
        <v>14</v>
      </c>
      <c r="C69" s="150">
        <v>1559039.5510000007</v>
      </c>
      <c r="D69" s="151">
        <v>1428283.8239999991</v>
      </c>
      <c r="E69" s="152">
        <v>119627.33500000011</v>
      </c>
      <c r="F69" s="153">
        <v>30212.424999999996</v>
      </c>
      <c r="G69" s="154">
        <v>30211.755999999994</v>
      </c>
      <c r="H69" s="154">
        <v>0.66900000000000004</v>
      </c>
      <c r="I69" s="155">
        <v>89414.91</v>
      </c>
      <c r="J69" s="156">
        <v>42732.651000000013</v>
      </c>
      <c r="K69" s="156">
        <v>0</v>
      </c>
      <c r="L69" s="156">
        <v>46682.258999999976</v>
      </c>
      <c r="M69" s="268">
        <v>1398.3510000000001</v>
      </c>
      <c r="N69" s="261">
        <f t="shared" si="135"/>
        <v>0.91613059019822041</v>
      </c>
      <c r="O69" s="190">
        <f t="shared" si="136"/>
        <v>7.6731430529308017E-2</v>
      </c>
      <c r="P69" s="191">
        <f t="shared" si="137"/>
        <v>1.9378870138747353E-2</v>
      </c>
      <c r="Q69" s="192">
        <f t="shared" si="138"/>
        <v>1.9378441028402096E-2</v>
      </c>
      <c r="R69" s="192">
        <f t="shared" si="139"/>
        <v>4.2911034525768726E-7</v>
      </c>
      <c r="S69" s="193">
        <f t="shared" si="140"/>
        <v>5.7352560390560588E-2</v>
      </c>
      <c r="T69" s="194">
        <f t="shared" si="141"/>
        <v>2.740960033540547E-2</v>
      </c>
      <c r="U69" s="194">
        <f t="shared" si="142"/>
        <v>0</v>
      </c>
      <c r="V69" s="194">
        <f t="shared" si="143"/>
        <v>2.9942960055155107E-2</v>
      </c>
      <c r="W69" s="253">
        <f t="shared" si="144"/>
        <v>8.9693106188554899E-4</v>
      </c>
      <c r="Z69" s="378"/>
      <c r="AA69" s="131" t="s">
        <v>14</v>
      </c>
      <c r="AB69" s="150">
        <v>1213856.2130000007</v>
      </c>
      <c r="AC69" s="151">
        <v>1122835.0479999988</v>
      </c>
      <c r="AD69" s="152">
        <v>82546.913000000102</v>
      </c>
      <c r="AE69" s="153">
        <v>23761.996999999999</v>
      </c>
      <c r="AF69" s="154">
        <v>23761.844000000001</v>
      </c>
      <c r="AG69" s="154">
        <v>0.153</v>
      </c>
      <c r="AH69" s="155">
        <v>58784.915999999997</v>
      </c>
      <c r="AI69" s="156">
        <v>29008.653000000024</v>
      </c>
      <c r="AJ69" s="156">
        <v>0</v>
      </c>
      <c r="AK69" s="156">
        <v>29776.262999999977</v>
      </c>
      <c r="AL69" s="268">
        <v>282.66200000000003</v>
      </c>
      <c r="AM69" s="261">
        <f t="shared" si="145"/>
        <v>0.92501487076871614</v>
      </c>
      <c r="AN69" s="190">
        <f t="shared" si="146"/>
        <v>6.8003864144657186E-2</v>
      </c>
      <c r="AO69" s="191">
        <f t="shared" si="147"/>
        <v>1.9575627447070608E-2</v>
      </c>
      <c r="AP69" s="192">
        <f t="shared" si="148"/>
        <v>1.9575501402487764E-2</v>
      </c>
      <c r="AQ69" s="192">
        <f t="shared" si="149"/>
        <v>1.2604458284384949E-7</v>
      </c>
      <c r="AR69" s="193">
        <f t="shared" si="150"/>
        <v>4.8428236697586488E-2</v>
      </c>
      <c r="AS69" s="194">
        <f t="shared" si="151"/>
        <v>2.3897931805535857E-2</v>
      </c>
      <c r="AT69" s="194">
        <f t="shared" si="152"/>
        <v>0</v>
      </c>
      <c r="AU69" s="194">
        <f t="shared" si="153"/>
        <v>2.4530304892050638E-2</v>
      </c>
      <c r="AV69" s="253">
        <f t="shared" si="154"/>
        <v>2.32862835789596E-4</v>
      </c>
      <c r="AY69" s="378"/>
      <c r="AZ69" s="131" t="s">
        <v>14</v>
      </c>
      <c r="BA69" s="150">
        <v>345183.33799999993</v>
      </c>
      <c r="BB69" s="151">
        <v>305448.77600000025</v>
      </c>
      <c r="BC69" s="152">
        <v>37080.421999999999</v>
      </c>
      <c r="BD69" s="153">
        <v>6450.4279999999926</v>
      </c>
      <c r="BE69" s="154">
        <v>6449.911999999993</v>
      </c>
      <c r="BF69" s="154">
        <v>0.51600000000000001</v>
      </c>
      <c r="BG69" s="155">
        <v>30629.994000000006</v>
      </c>
      <c r="BH69" s="156">
        <v>13723.997999999985</v>
      </c>
      <c r="BI69" s="156">
        <v>0</v>
      </c>
      <c r="BJ69" s="156">
        <v>16905.995999999996</v>
      </c>
      <c r="BK69" s="268">
        <v>1115.6890000000001</v>
      </c>
      <c r="BL69" s="261">
        <f t="shared" si="155"/>
        <v>0.88488852842601662</v>
      </c>
      <c r="BM69" s="190">
        <f t="shared" si="156"/>
        <v>0.10742239823870063</v>
      </c>
      <c r="BN69" s="191">
        <f t="shared" si="157"/>
        <v>1.8686962231068041E-2</v>
      </c>
      <c r="BO69" s="192">
        <f t="shared" si="158"/>
        <v>1.8685467373283221E-2</v>
      </c>
      <c r="BP69" s="192">
        <f t="shared" si="159"/>
        <v>1.4948577848215841E-6</v>
      </c>
      <c r="BQ69" s="193">
        <f t="shared" si="160"/>
        <v>8.873543600763259E-2</v>
      </c>
      <c r="BR69" s="194">
        <f t="shared" si="161"/>
        <v>3.975857606429424E-2</v>
      </c>
      <c r="BS69" s="194">
        <f t="shared" si="162"/>
        <v>0</v>
      </c>
      <c r="BT69" s="194">
        <f t="shared" si="163"/>
        <v>4.897685994333828E-2</v>
      </c>
      <c r="BU69" s="253">
        <f t="shared" si="164"/>
        <v>3.2321635408717217E-3</v>
      </c>
      <c r="DV69" s="389"/>
      <c r="DW69" s="131" t="s">
        <v>14</v>
      </c>
      <c r="DX69" s="150">
        <v>6394.36</v>
      </c>
      <c r="DY69" s="151">
        <v>6048.1390000000029</v>
      </c>
      <c r="DZ69" s="152">
        <v>291.62200000000007</v>
      </c>
      <c r="EA69" s="153">
        <v>20.544999999999998</v>
      </c>
      <c r="EB69" s="154">
        <v>20.045999999999999</v>
      </c>
      <c r="EC69" s="154">
        <v>0.499</v>
      </c>
      <c r="ED69" s="155">
        <v>271.07699999999994</v>
      </c>
      <c r="EE69" s="156">
        <v>91.221999999999994</v>
      </c>
      <c r="EF69" s="156">
        <v>0</v>
      </c>
      <c r="EG69" s="156">
        <v>179.85500000000002</v>
      </c>
      <c r="EH69" s="268">
        <v>1.58</v>
      </c>
      <c r="EI69" s="261">
        <f t="shared" si="165"/>
        <v>0.94585525369231682</v>
      </c>
      <c r="EJ69" s="190">
        <f t="shared" si="166"/>
        <v>4.5606127900212075E-2</v>
      </c>
      <c r="EK69" s="191">
        <f t="shared" si="167"/>
        <v>3.212987695406577E-3</v>
      </c>
      <c r="EL69" s="192">
        <f t="shared" si="168"/>
        <v>3.1349501748415792E-3</v>
      </c>
      <c r="EM69" s="192">
        <f t="shared" si="169"/>
        <v>7.8037520564997912E-5</v>
      </c>
      <c r="EN69" s="193">
        <f t="shared" si="170"/>
        <v>4.2393140204805481E-2</v>
      </c>
      <c r="EO69" s="194">
        <f t="shared" si="171"/>
        <v>1.4266009420802082E-2</v>
      </c>
      <c r="EP69" s="194">
        <f t="shared" si="172"/>
        <v>0</v>
      </c>
      <c r="EQ69" s="194">
        <f t="shared" si="173"/>
        <v>2.8127130784003408E-2</v>
      </c>
      <c r="ER69" s="253">
        <f t="shared" si="174"/>
        <v>2.4709275048636611E-4</v>
      </c>
    </row>
    <row r="70" spans="1:148" ht="14.25" customHeight="1">
      <c r="A70" s="378"/>
      <c r="B70" s="132" t="s">
        <v>15</v>
      </c>
      <c r="C70" s="157">
        <v>1363018.918000001</v>
      </c>
      <c r="D70" s="158">
        <v>1218806.0590000004</v>
      </c>
      <c r="E70" s="159">
        <v>133267.05199999997</v>
      </c>
      <c r="F70" s="160">
        <v>81002.646000000022</v>
      </c>
      <c r="G70" s="161">
        <v>81002.646000000022</v>
      </c>
      <c r="H70" s="161">
        <v>0</v>
      </c>
      <c r="I70" s="162">
        <v>52264.406000000105</v>
      </c>
      <c r="J70" s="163">
        <v>31695.928</v>
      </c>
      <c r="K70" s="163">
        <v>349.66</v>
      </c>
      <c r="L70" s="163">
        <v>20218.817999999999</v>
      </c>
      <c r="M70" s="269">
        <v>1555.6330000000003</v>
      </c>
      <c r="N70" s="262">
        <f t="shared" si="135"/>
        <v>0.89419599603825861</v>
      </c>
      <c r="O70" s="195">
        <f t="shared" si="136"/>
        <v>9.7773442642708694E-2</v>
      </c>
      <c r="P70" s="196">
        <f t="shared" si="137"/>
        <v>5.9428849394737429E-2</v>
      </c>
      <c r="Q70" s="197">
        <f t="shared" si="138"/>
        <v>5.9428849394737429E-2</v>
      </c>
      <c r="R70" s="197">
        <f t="shared" si="139"/>
        <v>0</v>
      </c>
      <c r="S70" s="198">
        <f t="shared" si="140"/>
        <v>3.834459324797139E-2</v>
      </c>
      <c r="T70" s="199">
        <f t="shared" si="141"/>
        <v>2.3254209887642936E-2</v>
      </c>
      <c r="U70" s="199">
        <f t="shared" si="142"/>
        <v>2.5653349002159614E-4</v>
      </c>
      <c r="V70" s="199">
        <f t="shared" si="143"/>
        <v>1.4833849870306778E-2</v>
      </c>
      <c r="W70" s="254">
        <f t="shared" si="144"/>
        <v>1.1413143129976712E-3</v>
      </c>
      <c r="Z70" s="378"/>
      <c r="AA70" s="132" t="s">
        <v>15</v>
      </c>
      <c r="AB70" s="157">
        <v>1038607.3920000008</v>
      </c>
      <c r="AC70" s="158">
        <v>935318.93800000055</v>
      </c>
      <c r="AD70" s="159">
        <v>95072.551000000007</v>
      </c>
      <c r="AE70" s="160">
        <v>64290.70600000002</v>
      </c>
      <c r="AF70" s="161">
        <v>64290.70600000002</v>
      </c>
      <c r="AG70" s="161">
        <v>0</v>
      </c>
      <c r="AH70" s="162">
        <v>30781.845000000059</v>
      </c>
      <c r="AI70" s="163">
        <v>17936.098999999998</v>
      </c>
      <c r="AJ70" s="163">
        <v>349.66</v>
      </c>
      <c r="AK70" s="163">
        <v>12496.085999999999</v>
      </c>
      <c r="AL70" s="269">
        <v>129.74300000000002</v>
      </c>
      <c r="AM70" s="262">
        <f t="shared" si="145"/>
        <v>0.90055101206135058</v>
      </c>
      <c r="AN70" s="195">
        <f t="shared" si="146"/>
        <v>9.1538488684278427E-2</v>
      </c>
      <c r="AO70" s="196">
        <f t="shared" si="147"/>
        <v>6.1900874666603538E-2</v>
      </c>
      <c r="AP70" s="197">
        <f t="shared" si="148"/>
        <v>6.1900874666603538E-2</v>
      </c>
      <c r="AQ70" s="197">
        <f t="shared" si="149"/>
        <v>0</v>
      </c>
      <c r="AR70" s="198">
        <f t="shared" si="150"/>
        <v>2.9637614017674962E-2</v>
      </c>
      <c r="AS70" s="199">
        <f t="shared" si="151"/>
        <v>1.7269373526661733E-2</v>
      </c>
      <c r="AT70" s="199">
        <f t="shared" si="152"/>
        <v>3.3666234487959406E-4</v>
      </c>
      <c r="AU70" s="199">
        <f t="shared" si="153"/>
        <v>1.2031578146133577E-2</v>
      </c>
      <c r="AV70" s="254">
        <f t="shared" si="154"/>
        <v>1.2492015847312583E-4</v>
      </c>
      <c r="AY70" s="378"/>
      <c r="AZ70" s="132" t="s">
        <v>15</v>
      </c>
      <c r="BA70" s="157">
        <v>324411.52600000007</v>
      </c>
      <c r="BB70" s="158">
        <v>283487.12099999993</v>
      </c>
      <c r="BC70" s="159">
        <v>38194.500999999975</v>
      </c>
      <c r="BD70" s="160">
        <v>16711.940000000002</v>
      </c>
      <c r="BE70" s="161">
        <v>16711.940000000002</v>
      </c>
      <c r="BF70" s="161">
        <v>0</v>
      </c>
      <c r="BG70" s="162">
        <v>21482.561000000042</v>
      </c>
      <c r="BH70" s="163">
        <v>13759.829000000003</v>
      </c>
      <c r="BI70" s="163">
        <v>0</v>
      </c>
      <c r="BJ70" s="163">
        <v>7722.7319999999982</v>
      </c>
      <c r="BK70" s="269">
        <v>1425.8900000000003</v>
      </c>
      <c r="BL70" s="262">
        <f t="shared" si="155"/>
        <v>0.87385033600809814</v>
      </c>
      <c r="BM70" s="195">
        <f t="shared" si="156"/>
        <v>0.11773472253263889</v>
      </c>
      <c r="BN70" s="196">
        <f t="shared" si="157"/>
        <v>5.151463083343099E-2</v>
      </c>
      <c r="BO70" s="197">
        <f t="shared" si="158"/>
        <v>5.151463083343099E-2</v>
      </c>
      <c r="BP70" s="197">
        <f t="shared" si="159"/>
        <v>0</v>
      </c>
      <c r="BQ70" s="198">
        <f t="shared" si="160"/>
        <v>6.6220091699208117E-2</v>
      </c>
      <c r="BR70" s="199">
        <f t="shared" si="161"/>
        <v>4.2414735289029157E-2</v>
      </c>
      <c r="BS70" s="199">
        <f t="shared" si="162"/>
        <v>0</v>
      </c>
      <c r="BT70" s="199">
        <f t="shared" si="163"/>
        <v>2.3805356410178832E-2</v>
      </c>
      <c r="BU70" s="254">
        <f t="shared" si="164"/>
        <v>4.3953123909660349E-3</v>
      </c>
      <c r="DV70" s="389"/>
      <c r="DW70" s="132" t="s">
        <v>15</v>
      </c>
      <c r="DX70" s="157">
        <v>10707.192000000003</v>
      </c>
      <c r="DY70" s="158">
        <v>9902.3170000000082</v>
      </c>
      <c r="DZ70" s="159">
        <v>731.94799999999998</v>
      </c>
      <c r="EA70" s="160">
        <v>595.45600000000002</v>
      </c>
      <c r="EB70" s="161">
        <v>595.45600000000002</v>
      </c>
      <c r="EC70" s="161">
        <v>0</v>
      </c>
      <c r="ED70" s="162">
        <v>136.49199999999999</v>
      </c>
      <c r="EE70" s="163">
        <v>96.811000000000021</v>
      </c>
      <c r="EF70" s="163">
        <v>0</v>
      </c>
      <c r="EG70" s="163">
        <v>39.681000000000012</v>
      </c>
      <c r="EH70" s="269">
        <v>1.714</v>
      </c>
      <c r="EI70" s="262">
        <f t="shared" si="165"/>
        <v>0.92482856382887368</v>
      </c>
      <c r="EJ70" s="195">
        <f t="shared" si="166"/>
        <v>6.8360406724750966E-2</v>
      </c>
      <c r="EK70" s="196">
        <f t="shared" si="167"/>
        <v>5.5612713398620277E-2</v>
      </c>
      <c r="EL70" s="197">
        <f t="shared" si="168"/>
        <v>5.5612713398620277E-2</v>
      </c>
      <c r="EM70" s="197">
        <f t="shared" si="169"/>
        <v>0</v>
      </c>
      <c r="EN70" s="198">
        <f t="shared" si="170"/>
        <v>1.2747693326130695E-2</v>
      </c>
      <c r="EO70" s="199">
        <f t="shared" si="171"/>
        <v>9.0416796485950756E-3</v>
      </c>
      <c r="EP70" s="199">
        <f t="shared" si="172"/>
        <v>0</v>
      </c>
      <c r="EQ70" s="199">
        <f t="shared" si="173"/>
        <v>3.7060136775356228E-3</v>
      </c>
      <c r="ER70" s="254">
        <f t="shared" si="174"/>
        <v>1.6007931864862418E-4</v>
      </c>
    </row>
    <row r="71" spans="1:148">
      <c r="A71" s="378"/>
      <c r="B71" s="133" t="s">
        <v>16</v>
      </c>
      <c r="C71" s="164">
        <f t="shared" ref="C71:M71" si="175">IF(COUNT(C68:C70)=0,"",SUM(C68:C70))</f>
        <v>3957776.4120000033</v>
      </c>
      <c r="D71" s="165">
        <f t="shared" si="175"/>
        <v>3626663.3480000002</v>
      </c>
      <c r="E71" s="166">
        <f t="shared" si="175"/>
        <v>305712.56900000002</v>
      </c>
      <c r="F71" s="167">
        <f t="shared" si="175"/>
        <v>122522.38700000002</v>
      </c>
      <c r="G71" s="168">
        <f t="shared" si="175"/>
        <v>122521.51500000001</v>
      </c>
      <c r="H71" s="168">
        <f t="shared" si="175"/>
        <v>0.87200000000000011</v>
      </c>
      <c r="I71" s="169">
        <f t="shared" si="175"/>
        <v>183190.18200000006</v>
      </c>
      <c r="J71" s="170">
        <f t="shared" si="175"/>
        <v>108459.52200000001</v>
      </c>
      <c r="K71" s="170">
        <f t="shared" si="175"/>
        <v>349.66</v>
      </c>
      <c r="L71" s="170">
        <f t="shared" si="175"/>
        <v>74380.999999999971</v>
      </c>
      <c r="M71" s="270">
        <f t="shared" si="175"/>
        <v>3108.5750000000003</v>
      </c>
      <c r="N71" s="263">
        <f t="shared" si="135"/>
        <v>0.9163386130161203</v>
      </c>
      <c r="O71" s="200">
        <f t="shared" si="136"/>
        <v>7.7243516857869371E-2</v>
      </c>
      <c r="P71" s="201">
        <f t="shared" si="137"/>
        <v>3.0957379661092365E-2</v>
      </c>
      <c r="Q71" s="202">
        <f t="shared" si="138"/>
        <v>3.0957159335356591E-2</v>
      </c>
      <c r="R71" s="202">
        <f t="shared" si="139"/>
        <v>2.2032573577327171E-7</v>
      </c>
      <c r="S71" s="203">
        <f t="shared" si="140"/>
        <v>4.6286137196777023E-2</v>
      </c>
      <c r="T71" s="204">
        <f t="shared" si="141"/>
        <v>2.7404155947554302E-2</v>
      </c>
      <c r="U71" s="204">
        <f t="shared" si="142"/>
        <v>8.8347588039543789E-5</v>
      </c>
      <c r="V71" s="204">
        <f t="shared" si="143"/>
        <v>1.8793633661183161E-2</v>
      </c>
      <c r="W71" s="255">
        <f t="shared" si="144"/>
        <v>7.8543471798325467E-4</v>
      </c>
      <c r="Z71" s="378"/>
      <c r="AA71" s="133" t="s">
        <v>16</v>
      </c>
      <c r="AB71" s="164">
        <f t="shared" ref="AB71:AL71" si="176">IF(COUNT(AB68:AB70)=0,"",SUM(AB68:AB70))</f>
        <v>3054018.1130000036</v>
      </c>
      <c r="AC71" s="165">
        <f t="shared" si="176"/>
        <v>2827067.1749999998</v>
      </c>
      <c r="AD71" s="166">
        <f t="shared" si="176"/>
        <v>207839.43500000008</v>
      </c>
      <c r="AE71" s="167">
        <f t="shared" si="176"/>
        <v>89625.10000000002</v>
      </c>
      <c r="AF71" s="168">
        <f t="shared" si="176"/>
        <v>89624.867000000027</v>
      </c>
      <c r="AG71" s="168">
        <f t="shared" si="176"/>
        <v>0.23299999999999998</v>
      </c>
      <c r="AH71" s="169">
        <f t="shared" si="176"/>
        <v>118214.33500000001</v>
      </c>
      <c r="AI71" s="170">
        <f t="shared" si="176"/>
        <v>71305.345000000016</v>
      </c>
      <c r="AJ71" s="170">
        <f t="shared" si="176"/>
        <v>349.66</v>
      </c>
      <c r="AK71" s="170">
        <f t="shared" si="176"/>
        <v>46559.329999999973</v>
      </c>
      <c r="AL71" s="270">
        <f t="shared" si="176"/>
        <v>510.77900000000011</v>
      </c>
      <c r="AM71" s="263">
        <f t="shared" si="145"/>
        <v>0.92568775639085299</v>
      </c>
      <c r="AN71" s="200">
        <f t="shared" si="146"/>
        <v>6.8054421195241896E-2</v>
      </c>
      <c r="AO71" s="201">
        <f t="shared" si="147"/>
        <v>2.9346617041494907E-2</v>
      </c>
      <c r="AP71" s="202">
        <f t="shared" si="148"/>
        <v>2.9346540748561672E-2</v>
      </c>
      <c r="AQ71" s="202">
        <f t="shared" si="149"/>
        <v>7.6292933237098884E-8</v>
      </c>
      <c r="AR71" s="203">
        <f t="shared" si="150"/>
        <v>3.8707804153746965E-2</v>
      </c>
      <c r="AS71" s="204">
        <f t="shared" si="151"/>
        <v>2.3348042598855381E-2</v>
      </c>
      <c r="AT71" s="204">
        <f t="shared" si="152"/>
        <v>1.1449178985272103E-4</v>
      </c>
      <c r="AU71" s="204">
        <f t="shared" si="153"/>
        <v>1.5245269765038856E-2</v>
      </c>
      <c r="AV71" s="255">
        <f t="shared" si="154"/>
        <v>1.6724818946743409E-4</v>
      </c>
      <c r="AY71" s="378"/>
      <c r="AZ71" s="133" t="s">
        <v>16</v>
      </c>
      <c r="BA71" s="164">
        <f t="shared" ref="BA71:BK71" si="177">IF(COUNT(BA68:BA70)=0,"",SUM(BA68:BA70))</f>
        <v>903758.29899999988</v>
      </c>
      <c r="BB71" s="165">
        <f t="shared" si="177"/>
        <v>799596.17300000007</v>
      </c>
      <c r="BC71" s="166">
        <f t="shared" si="177"/>
        <v>97873.133999999933</v>
      </c>
      <c r="BD71" s="167">
        <f t="shared" si="177"/>
        <v>32897.286999999997</v>
      </c>
      <c r="BE71" s="168">
        <f t="shared" si="177"/>
        <v>32896.647999999994</v>
      </c>
      <c r="BF71" s="168">
        <f t="shared" si="177"/>
        <v>0.63900000000000001</v>
      </c>
      <c r="BG71" s="169">
        <f t="shared" si="177"/>
        <v>64975.847000000053</v>
      </c>
      <c r="BH71" s="170">
        <f t="shared" si="177"/>
        <v>37154.176999999996</v>
      </c>
      <c r="BI71" s="170">
        <f t="shared" si="177"/>
        <v>0</v>
      </c>
      <c r="BJ71" s="170">
        <f t="shared" si="177"/>
        <v>27821.669999999991</v>
      </c>
      <c r="BK71" s="270">
        <f t="shared" si="177"/>
        <v>2597.7960000000003</v>
      </c>
      <c r="BL71" s="263">
        <f t="shared" si="155"/>
        <v>0.88474559391017016</v>
      </c>
      <c r="BM71" s="200">
        <f t="shared" si="156"/>
        <v>0.1082956959933819</v>
      </c>
      <c r="BN71" s="201">
        <f t="shared" si="157"/>
        <v>3.6400536555404844E-2</v>
      </c>
      <c r="BO71" s="202">
        <f t="shared" si="158"/>
        <v>3.6399829507955644E-2</v>
      </c>
      <c r="BP71" s="202">
        <f t="shared" si="159"/>
        <v>7.0704744919858278E-7</v>
      </c>
      <c r="BQ71" s="203">
        <f t="shared" si="160"/>
        <v>7.1895159437977196E-2</v>
      </c>
      <c r="BR71" s="204">
        <f t="shared" si="161"/>
        <v>4.1110745031177856E-2</v>
      </c>
      <c r="BS71" s="204">
        <f t="shared" si="162"/>
        <v>0</v>
      </c>
      <c r="BT71" s="204">
        <f t="shared" si="163"/>
        <v>3.078441440679926E-2</v>
      </c>
      <c r="BU71" s="255">
        <f t="shared" si="164"/>
        <v>2.8744366750207851E-3</v>
      </c>
      <c r="DV71" s="389"/>
      <c r="DW71" s="133" t="s">
        <v>16</v>
      </c>
      <c r="DX71" s="164">
        <f t="shared" ref="DX71:EH71" si="178">IF(COUNT(DX68:DX70)=0,"",SUM(DX68:DX70))</f>
        <v>19728.533000000003</v>
      </c>
      <c r="DY71" s="165">
        <f t="shared" si="178"/>
        <v>18533.060000000012</v>
      </c>
      <c r="DZ71" s="166">
        <f t="shared" si="178"/>
        <v>1047.962</v>
      </c>
      <c r="EA71" s="167">
        <f t="shared" si="178"/>
        <v>629.60699999999997</v>
      </c>
      <c r="EB71" s="168">
        <f t="shared" si="178"/>
        <v>629.10800000000006</v>
      </c>
      <c r="EC71" s="168">
        <f t="shared" si="178"/>
        <v>0.499</v>
      </c>
      <c r="ED71" s="169">
        <f t="shared" si="178"/>
        <v>418.3549999999999</v>
      </c>
      <c r="EE71" s="170">
        <f t="shared" si="178"/>
        <v>189.274</v>
      </c>
      <c r="EF71" s="170">
        <f t="shared" si="178"/>
        <v>0</v>
      </c>
      <c r="EG71" s="170">
        <f t="shared" si="178"/>
        <v>229.08100000000005</v>
      </c>
      <c r="EH71" s="270">
        <f t="shared" si="178"/>
        <v>3.331</v>
      </c>
      <c r="EI71" s="263">
        <f t="shared" si="165"/>
        <v>0.93940385734712306</v>
      </c>
      <c r="EJ71" s="200">
        <f t="shared" si="166"/>
        <v>5.3119104192896643E-2</v>
      </c>
      <c r="EK71" s="201">
        <f t="shared" si="167"/>
        <v>3.1913523423155683E-2</v>
      </c>
      <c r="EL71" s="202">
        <f t="shared" si="168"/>
        <v>3.18882301081383E-2</v>
      </c>
      <c r="EM71" s="202">
        <f t="shared" si="169"/>
        <v>2.5293315017391306E-5</v>
      </c>
      <c r="EN71" s="203">
        <f t="shared" si="170"/>
        <v>2.1205580769740957E-2</v>
      </c>
      <c r="EO71" s="204">
        <f t="shared" si="171"/>
        <v>9.5939216565164766E-3</v>
      </c>
      <c r="EP71" s="204">
        <f t="shared" si="172"/>
        <v>0</v>
      </c>
      <c r="EQ71" s="204">
        <f t="shared" si="173"/>
        <v>1.1611659113224485E-2</v>
      </c>
      <c r="ER71" s="255">
        <f t="shared" si="174"/>
        <v>1.6884174814214516E-4</v>
      </c>
    </row>
    <row r="72" spans="1:148" ht="14.25" customHeight="1">
      <c r="A72" s="378"/>
      <c r="B72" s="130" t="s">
        <v>17</v>
      </c>
      <c r="C72" s="171">
        <v>1089839.7750000001</v>
      </c>
      <c r="D72" s="172">
        <v>979902.41200000094</v>
      </c>
      <c r="E72" s="173">
        <v>104105.39500000002</v>
      </c>
      <c r="F72" s="174">
        <v>46187.723000000071</v>
      </c>
      <c r="G72" s="175">
        <v>46182.373000000072</v>
      </c>
      <c r="H72" s="175">
        <v>5.35</v>
      </c>
      <c r="I72" s="176">
        <v>57917.67200000002</v>
      </c>
      <c r="J72" s="177">
        <v>44760.755000000005</v>
      </c>
      <c r="K72" s="177">
        <v>283.42099999999994</v>
      </c>
      <c r="L72" s="177">
        <v>12873.495999999999</v>
      </c>
      <c r="M72" s="271">
        <v>968.01299999999992</v>
      </c>
      <c r="N72" s="264">
        <f t="shared" si="135"/>
        <v>0.89912520581293776</v>
      </c>
      <c r="O72" s="205">
        <f t="shared" si="136"/>
        <v>9.5523578225065242E-2</v>
      </c>
      <c r="P72" s="206">
        <f t="shared" si="137"/>
        <v>4.2380287506023594E-2</v>
      </c>
      <c r="Q72" s="207">
        <f t="shared" si="138"/>
        <v>4.237537852754554E-2</v>
      </c>
      <c r="R72" s="207">
        <f t="shared" si="139"/>
        <v>4.908978478051968E-6</v>
      </c>
      <c r="S72" s="208">
        <f t="shared" si="140"/>
        <v>5.3143290719041718E-2</v>
      </c>
      <c r="T72" s="209">
        <f t="shared" si="141"/>
        <v>4.107095008530038E-2</v>
      </c>
      <c r="U72" s="209">
        <f t="shared" si="142"/>
        <v>2.6005749331363859E-4</v>
      </c>
      <c r="V72" s="209">
        <f t="shared" si="143"/>
        <v>1.1812283140427681E-2</v>
      </c>
      <c r="W72" s="256">
        <f t="shared" si="144"/>
        <v>8.8821588476159237E-4</v>
      </c>
      <c r="Z72" s="378"/>
      <c r="AA72" s="130" t="s">
        <v>17</v>
      </c>
      <c r="AB72" s="171">
        <v>844400.06700000016</v>
      </c>
      <c r="AC72" s="172">
        <v>763805.83000000089</v>
      </c>
      <c r="AD72" s="173">
        <v>76206.991000000009</v>
      </c>
      <c r="AE72" s="174">
        <v>40559.639000000076</v>
      </c>
      <c r="AF72" s="175">
        <v>40554.717000000077</v>
      </c>
      <c r="AG72" s="175">
        <v>4.9219999999999997</v>
      </c>
      <c r="AH72" s="176">
        <v>35647.351999999999</v>
      </c>
      <c r="AI72" s="177">
        <v>27680.135999999988</v>
      </c>
      <c r="AJ72" s="177">
        <v>0</v>
      </c>
      <c r="AK72" s="177">
        <v>7967.2159999999976</v>
      </c>
      <c r="AL72" s="271">
        <v>647.74099999999999</v>
      </c>
      <c r="AM72" s="264">
        <f t="shared" si="145"/>
        <v>0.90455444030655285</v>
      </c>
      <c r="AN72" s="205">
        <f t="shared" si="146"/>
        <v>9.0249863753267559E-2</v>
      </c>
      <c r="AO72" s="206">
        <f t="shared" si="147"/>
        <v>4.8033675724471571E-2</v>
      </c>
      <c r="AP72" s="207">
        <f t="shared" si="148"/>
        <v>4.8027846733934558E-2</v>
      </c>
      <c r="AQ72" s="207">
        <f t="shared" si="149"/>
        <v>5.8289905370175661E-6</v>
      </c>
      <c r="AR72" s="208">
        <f t="shared" si="150"/>
        <v>4.2216188028796064E-2</v>
      </c>
      <c r="AS72" s="209">
        <f t="shared" si="151"/>
        <v>3.2780831127053878E-2</v>
      </c>
      <c r="AT72" s="209">
        <f t="shared" si="152"/>
        <v>0</v>
      </c>
      <c r="AU72" s="209">
        <f t="shared" si="153"/>
        <v>9.4353569017421642E-3</v>
      </c>
      <c r="AV72" s="256">
        <f t="shared" si="154"/>
        <v>7.6710202345353423E-4</v>
      </c>
      <c r="AY72" s="378"/>
      <c r="AZ72" s="130" t="s">
        <v>17</v>
      </c>
      <c r="BA72" s="171">
        <v>245439.70800000007</v>
      </c>
      <c r="BB72" s="172">
        <v>216096.58199999999</v>
      </c>
      <c r="BC72" s="173">
        <v>27898.404000000002</v>
      </c>
      <c r="BD72" s="174">
        <v>5628.0839999999935</v>
      </c>
      <c r="BE72" s="175">
        <v>5627.6559999999936</v>
      </c>
      <c r="BF72" s="175">
        <v>0.42799999999999999</v>
      </c>
      <c r="BG72" s="176">
        <v>22270.320000000025</v>
      </c>
      <c r="BH72" s="177">
        <v>17080.619000000017</v>
      </c>
      <c r="BI72" s="177">
        <v>283.42099999999994</v>
      </c>
      <c r="BJ72" s="177">
        <v>4906.2800000000016</v>
      </c>
      <c r="BK72" s="271">
        <v>320.27199999999999</v>
      </c>
      <c r="BL72" s="264">
        <f t="shared" si="155"/>
        <v>0.8804467042472196</v>
      </c>
      <c r="BM72" s="205">
        <f t="shared" si="156"/>
        <v>0.11366703549044312</v>
      </c>
      <c r="BN72" s="206">
        <f t="shared" si="157"/>
        <v>2.2930617241444861E-2</v>
      </c>
      <c r="BO72" s="207">
        <f t="shared" si="158"/>
        <v>2.2928873432329834E-2</v>
      </c>
      <c r="BP72" s="207">
        <f t="shared" si="159"/>
        <v>1.7438091150271409E-6</v>
      </c>
      <c r="BQ72" s="208">
        <f t="shared" si="160"/>
        <v>9.0736418248998321E-2</v>
      </c>
      <c r="BR72" s="209">
        <f t="shared" si="161"/>
        <v>6.9591913790901391E-2</v>
      </c>
      <c r="BS72" s="209">
        <f t="shared" si="162"/>
        <v>1.1547479513787551E-3</v>
      </c>
      <c r="BT72" s="209">
        <f t="shared" si="163"/>
        <v>1.9989756506718141E-2</v>
      </c>
      <c r="BU72" s="256">
        <f t="shared" si="164"/>
        <v>1.3048907310466646E-3</v>
      </c>
      <c r="DV72" s="389"/>
      <c r="DW72" s="130" t="s">
        <v>17</v>
      </c>
      <c r="DX72" s="171">
        <v>15358.212999999991</v>
      </c>
      <c r="DY72" s="172">
        <v>14348.510999999997</v>
      </c>
      <c r="DZ72" s="173">
        <v>912.053</v>
      </c>
      <c r="EA72" s="174">
        <v>263.31500000000005</v>
      </c>
      <c r="EB72" s="175">
        <v>263.31500000000005</v>
      </c>
      <c r="EC72" s="175">
        <v>0</v>
      </c>
      <c r="ED72" s="176">
        <v>648.73800000000017</v>
      </c>
      <c r="EE72" s="177">
        <v>535.91</v>
      </c>
      <c r="EF72" s="177">
        <v>0</v>
      </c>
      <c r="EG72" s="177">
        <v>112.82800000000002</v>
      </c>
      <c r="EH72" s="271">
        <v>24.457000000000001</v>
      </c>
      <c r="EI72" s="264">
        <f t="shared" si="165"/>
        <v>0.93425654403933622</v>
      </c>
      <c r="EJ72" s="205">
        <f t="shared" si="166"/>
        <v>5.9385359481601181E-2</v>
      </c>
      <c r="EK72" s="206">
        <f t="shared" si="167"/>
        <v>1.7144898302947107E-2</v>
      </c>
      <c r="EL72" s="207">
        <f t="shared" si="168"/>
        <v>1.7144898302947107E-2</v>
      </c>
      <c r="EM72" s="207">
        <f t="shared" si="169"/>
        <v>0</v>
      </c>
      <c r="EN72" s="208">
        <f t="shared" si="170"/>
        <v>4.2240461178654092E-2</v>
      </c>
      <c r="EO72" s="209">
        <f t="shared" si="171"/>
        <v>3.4894033570181657E-2</v>
      </c>
      <c r="EP72" s="209">
        <f t="shared" si="172"/>
        <v>0</v>
      </c>
      <c r="EQ72" s="209">
        <f t="shared" si="173"/>
        <v>7.3464276084724235E-3</v>
      </c>
      <c r="ER72" s="256">
        <f t="shared" si="174"/>
        <v>1.5924378702131567E-3</v>
      </c>
    </row>
    <row r="73" spans="1:148" ht="14.25" customHeight="1">
      <c r="A73" s="378"/>
      <c r="B73" s="131" t="s">
        <v>18</v>
      </c>
      <c r="C73" s="150">
        <v>680791.53499999957</v>
      </c>
      <c r="D73" s="151">
        <v>650545.85999999964</v>
      </c>
      <c r="E73" s="152">
        <v>27449.660000000014</v>
      </c>
      <c r="F73" s="153">
        <v>14267.445999999998</v>
      </c>
      <c r="G73" s="154">
        <v>14267.445999999998</v>
      </c>
      <c r="H73" s="154">
        <v>0</v>
      </c>
      <c r="I73" s="155">
        <v>13182.214</v>
      </c>
      <c r="J73" s="156">
        <v>13182.214</v>
      </c>
      <c r="K73" s="156">
        <v>0</v>
      </c>
      <c r="L73" s="156">
        <v>0</v>
      </c>
      <c r="M73" s="268">
        <v>339.5680000000001</v>
      </c>
      <c r="N73" s="261">
        <f t="shared" si="135"/>
        <v>0.95557278044005067</v>
      </c>
      <c r="O73" s="190">
        <f t="shared" si="136"/>
        <v>4.0320213440961823E-2</v>
      </c>
      <c r="P73" s="191">
        <f t="shared" si="137"/>
        <v>2.0957143657786531E-2</v>
      </c>
      <c r="Q73" s="192">
        <f t="shared" si="138"/>
        <v>2.0957143657786531E-2</v>
      </c>
      <c r="R73" s="192">
        <f t="shared" si="139"/>
        <v>0</v>
      </c>
      <c r="S73" s="193">
        <f t="shared" si="140"/>
        <v>1.9363069783175268E-2</v>
      </c>
      <c r="T73" s="194">
        <f t="shared" si="141"/>
        <v>1.9363069783175268E-2</v>
      </c>
      <c r="U73" s="194">
        <f t="shared" si="142"/>
        <v>0</v>
      </c>
      <c r="V73" s="194">
        <f t="shared" si="143"/>
        <v>0</v>
      </c>
      <c r="W73" s="253">
        <f t="shared" si="144"/>
        <v>4.9878411017551839E-4</v>
      </c>
      <c r="Z73" s="378"/>
      <c r="AA73" s="131" t="s">
        <v>18</v>
      </c>
      <c r="AB73" s="150">
        <v>549279.50199999963</v>
      </c>
      <c r="AC73" s="151">
        <v>524774.20999999973</v>
      </c>
      <c r="AD73" s="152">
        <v>22460.616000000009</v>
      </c>
      <c r="AE73" s="153">
        <v>12707.082999999999</v>
      </c>
      <c r="AF73" s="154">
        <v>12707.082999999999</v>
      </c>
      <c r="AG73" s="154">
        <v>0</v>
      </c>
      <c r="AH73" s="155">
        <v>9753.5330000000013</v>
      </c>
      <c r="AI73" s="156">
        <v>9753.5330000000013</v>
      </c>
      <c r="AJ73" s="156">
        <v>0</v>
      </c>
      <c r="AK73" s="156">
        <v>0</v>
      </c>
      <c r="AL73" s="268">
        <v>32.682000000000002</v>
      </c>
      <c r="AM73" s="261">
        <f t="shared" si="145"/>
        <v>0.95538648008750937</v>
      </c>
      <c r="AN73" s="190">
        <f t="shared" si="146"/>
        <v>4.089105076417001E-2</v>
      </c>
      <c r="AO73" s="191">
        <f t="shared" si="147"/>
        <v>2.3134092850237122E-2</v>
      </c>
      <c r="AP73" s="192">
        <f t="shared" si="148"/>
        <v>2.3134092850237122E-2</v>
      </c>
      <c r="AQ73" s="192">
        <f t="shared" si="149"/>
        <v>0</v>
      </c>
      <c r="AR73" s="193">
        <f t="shared" si="150"/>
        <v>1.7756957913932874E-2</v>
      </c>
      <c r="AS73" s="194">
        <f t="shared" si="151"/>
        <v>1.7756957913932874E-2</v>
      </c>
      <c r="AT73" s="194">
        <f t="shared" si="152"/>
        <v>0</v>
      </c>
      <c r="AU73" s="194">
        <f t="shared" si="153"/>
        <v>0</v>
      </c>
      <c r="AV73" s="253">
        <f t="shared" si="154"/>
        <v>5.9499762654532891E-5</v>
      </c>
      <c r="AY73" s="378"/>
      <c r="AZ73" s="131" t="s">
        <v>18</v>
      </c>
      <c r="BA73" s="150">
        <v>131512.03299999991</v>
      </c>
      <c r="BB73" s="151">
        <v>125771.64999999994</v>
      </c>
      <c r="BC73" s="152">
        <v>4989.0440000000044</v>
      </c>
      <c r="BD73" s="153">
        <v>1560.3630000000001</v>
      </c>
      <c r="BE73" s="154">
        <v>1560.3630000000001</v>
      </c>
      <c r="BF73" s="154">
        <v>0</v>
      </c>
      <c r="BG73" s="155">
        <v>3428.6809999999987</v>
      </c>
      <c r="BH73" s="156">
        <v>3428.6809999999987</v>
      </c>
      <c r="BI73" s="156">
        <v>0</v>
      </c>
      <c r="BJ73" s="156">
        <v>0</v>
      </c>
      <c r="BK73" s="268">
        <v>306.88600000000008</v>
      </c>
      <c r="BL73" s="261">
        <f t="shared" si="155"/>
        <v>0.95635089148078201</v>
      </c>
      <c r="BM73" s="190">
        <f t="shared" si="156"/>
        <v>3.7936026736047852E-2</v>
      </c>
      <c r="BN73" s="191">
        <f t="shared" si="157"/>
        <v>1.1864792630800569E-2</v>
      </c>
      <c r="BO73" s="192">
        <f t="shared" si="158"/>
        <v>1.1864792630800569E-2</v>
      </c>
      <c r="BP73" s="192">
        <f t="shared" si="159"/>
        <v>0</v>
      </c>
      <c r="BQ73" s="193">
        <f t="shared" si="160"/>
        <v>2.6071234105247244E-2</v>
      </c>
      <c r="BR73" s="194">
        <f t="shared" si="161"/>
        <v>2.6071234105247244E-2</v>
      </c>
      <c r="BS73" s="194">
        <f t="shared" si="162"/>
        <v>0</v>
      </c>
      <c r="BT73" s="194">
        <f t="shared" si="163"/>
        <v>0</v>
      </c>
      <c r="BU73" s="253">
        <f t="shared" si="164"/>
        <v>2.3335203098867789E-3</v>
      </c>
      <c r="DV73" s="389"/>
      <c r="DW73" s="131" t="s">
        <v>18</v>
      </c>
      <c r="DX73" s="150">
        <v>18441.323000000004</v>
      </c>
      <c r="DY73" s="151">
        <v>18313.256000000012</v>
      </c>
      <c r="DZ73" s="152">
        <v>107.92400000000001</v>
      </c>
      <c r="EA73" s="153">
        <v>4.6399999999999988</v>
      </c>
      <c r="EB73" s="154">
        <v>4.6169999999999991</v>
      </c>
      <c r="EC73" s="154">
        <v>2.3E-2</v>
      </c>
      <c r="ED73" s="155">
        <v>103.28399999999999</v>
      </c>
      <c r="EE73" s="156">
        <v>103.28399999999999</v>
      </c>
      <c r="EF73" s="156">
        <v>0</v>
      </c>
      <c r="EG73" s="156">
        <v>0</v>
      </c>
      <c r="EH73" s="268">
        <v>6.2169999999999996</v>
      </c>
      <c r="EI73" s="261">
        <f t="shared" si="165"/>
        <v>0.99305543317038636</v>
      </c>
      <c r="EJ73" s="190">
        <f t="shared" si="166"/>
        <v>5.8522916170385382E-3</v>
      </c>
      <c r="EK73" s="191">
        <f t="shared" si="167"/>
        <v>2.51608846068148E-4</v>
      </c>
      <c r="EL73" s="192">
        <f t="shared" si="168"/>
        <v>2.5036164704668955E-4</v>
      </c>
      <c r="EM73" s="192">
        <f t="shared" si="169"/>
        <v>1.2471990214584926E-6</v>
      </c>
      <c r="EN73" s="193">
        <f t="shared" si="170"/>
        <v>5.6006827709703891E-3</v>
      </c>
      <c r="EO73" s="194">
        <f t="shared" si="171"/>
        <v>5.6006827709703891E-3</v>
      </c>
      <c r="EP73" s="194">
        <f t="shared" si="172"/>
        <v>0</v>
      </c>
      <c r="EQ73" s="194">
        <f t="shared" si="173"/>
        <v>0</v>
      </c>
      <c r="ER73" s="253">
        <f t="shared" si="174"/>
        <v>3.3712331810467166E-4</v>
      </c>
    </row>
    <row r="74" spans="1:148" ht="14.25" customHeight="1">
      <c r="A74" s="378"/>
      <c r="B74" s="132" t="s">
        <v>19</v>
      </c>
      <c r="C74" s="157">
        <v>777820.33100000035</v>
      </c>
      <c r="D74" s="158">
        <v>722814.18700000097</v>
      </c>
      <c r="E74" s="159">
        <v>51876.520000000055</v>
      </c>
      <c r="F74" s="160">
        <v>25273.284999999996</v>
      </c>
      <c r="G74" s="161">
        <v>25273.189999999995</v>
      </c>
      <c r="H74" s="161">
        <v>9.5000000000000001E-2</v>
      </c>
      <c r="I74" s="162">
        <v>26603.23500000003</v>
      </c>
      <c r="J74" s="163">
        <v>24582.420000000006</v>
      </c>
      <c r="K74" s="163">
        <v>0</v>
      </c>
      <c r="L74" s="163">
        <v>2020.8150000000005</v>
      </c>
      <c r="M74" s="269">
        <v>449.46400000000006</v>
      </c>
      <c r="N74" s="262">
        <f t="shared" si="135"/>
        <v>0.9292816839471385</v>
      </c>
      <c r="O74" s="195">
        <f t="shared" si="136"/>
        <v>6.6694733902500719E-2</v>
      </c>
      <c r="P74" s="196">
        <f t="shared" si="137"/>
        <v>3.2492445867939118E-2</v>
      </c>
      <c r="Q74" s="197">
        <f t="shared" si="138"/>
        <v>3.2492323731764194E-2</v>
      </c>
      <c r="R74" s="197">
        <f t="shared" si="139"/>
        <v>1.2213617491569524E-7</v>
      </c>
      <c r="S74" s="198">
        <f t="shared" si="140"/>
        <v>3.4202288034561566E-2</v>
      </c>
      <c r="T74" s="199">
        <f t="shared" si="141"/>
        <v>3.1604239462853533E-2</v>
      </c>
      <c r="U74" s="199">
        <f t="shared" si="142"/>
        <v>0</v>
      </c>
      <c r="V74" s="199">
        <f t="shared" si="143"/>
        <v>2.5980485717080073E-3</v>
      </c>
      <c r="W74" s="254">
        <f t="shared" si="144"/>
        <v>5.7785067076113737E-4</v>
      </c>
      <c r="Z74" s="378"/>
      <c r="AA74" s="132" t="s">
        <v>19</v>
      </c>
      <c r="AB74" s="157">
        <v>623312.78300000017</v>
      </c>
      <c r="AC74" s="158">
        <v>586831.59600000107</v>
      </c>
      <c r="AD74" s="159">
        <v>34629.30700000003</v>
      </c>
      <c r="AE74" s="160">
        <v>15468.637999999999</v>
      </c>
      <c r="AF74" s="161">
        <v>15468.543</v>
      </c>
      <c r="AG74" s="161">
        <v>9.5000000000000001E-2</v>
      </c>
      <c r="AH74" s="162">
        <v>19160.669000000031</v>
      </c>
      <c r="AI74" s="163">
        <v>17940.853000000006</v>
      </c>
      <c r="AJ74" s="163">
        <v>0</v>
      </c>
      <c r="AK74" s="163">
        <v>1219.816</v>
      </c>
      <c r="AL74" s="269">
        <v>145.98400000000001</v>
      </c>
      <c r="AM74" s="262">
        <f t="shared" si="145"/>
        <v>0.941472101976771</v>
      </c>
      <c r="AN74" s="195">
        <f t="shared" si="146"/>
        <v>5.5556869591747202E-2</v>
      </c>
      <c r="AO74" s="196">
        <f t="shared" si="147"/>
        <v>2.4816814963347214E-2</v>
      </c>
      <c r="AP74" s="197">
        <f t="shared" si="148"/>
        <v>2.4816662551905334E-2</v>
      </c>
      <c r="AQ74" s="197">
        <f t="shared" si="149"/>
        <v>1.5241144188117826E-7</v>
      </c>
      <c r="AR74" s="198">
        <f t="shared" si="150"/>
        <v>3.0740054628399984E-2</v>
      </c>
      <c r="AS74" s="199">
        <f t="shared" si="151"/>
        <v>2.8783066045350143E-2</v>
      </c>
      <c r="AT74" s="199">
        <f t="shared" si="152"/>
        <v>0</v>
      </c>
      <c r="AU74" s="199">
        <f t="shared" si="153"/>
        <v>1.9569885830498035E-3</v>
      </c>
      <c r="AV74" s="254">
        <f t="shared" si="154"/>
        <v>2.3420665191138871E-4</v>
      </c>
      <c r="AY74" s="378"/>
      <c r="AZ74" s="132" t="s">
        <v>19</v>
      </c>
      <c r="BA74" s="157">
        <v>154507.54800000016</v>
      </c>
      <c r="BB74" s="158">
        <v>135982.59099999993</v>
      </c>
      <c r="BC74" s="159">
        <v>17247.213000000025</v>
      </c>
      <c r="BD74" s="160">
        <v>9804.6469999999954</v>
      </c>
      <c r="BE74" s="161">
        <v>9804.6469999999954</v>
      </c>
      <c r="BF74" s="161">
        <v>0</v>
      </c>
      <c r="BG74" s="162">
        <v>7442.5660000000007</v>
      </c>
      <c r="BH74" s="163">
        <v>6641.5669999999982</v>
      </c>
      <c r="BI74" s="163">
        <v>0</v>
      </c>
      <c r="BJ74" s="163">
        <v>800.99900000000036</v>
      </c>
      <c r="BK74" s="269">
        <v>303.48</v>
      </c>
      <c r="BL74" s="262">
        <f t="shared" si="155"/>
        <v>0.88010322317716017</v>
      </c>
      <c r="BM74" s="195">
        <f t="shared" si="156"/>
        <v>0.11162699313563637</v>
      </c>
      <c r="BN74" s="196">
        <f t="shared" si="157"/>
        <v>6.3457398210733276E-2</v>
      </c>
      <c r="BO74" s="197">
        <f t="shared" si="158"/>
        <v>6.3457398210733276E-2</v>
      </c>
      <c r="BP74" s="197">
        <f t="shared" si="159"/>
        <v>0</v>
      </c>
      <c r="BQ74" s="198">
        <f t="shared" si="160"/>
        <v>4.8169594924902914E-2</v>
      </c>
      <c r="BR74" s="199">
        <f t="shared" si="161"/>
        <v>4.2985388649103354E-2</v>
      </c>
      <c r="BS74" s="199">
        <f t="shared" si="162"/>
        <v>0</v>
      </c>
      <c r="BT74" s="199">
        <f t="shared" si="163"/>
        <v>5.1842062757995458E-3</v>
      </c>
      <c r="BU74" s="254">
        <f t="shared" si="164"/>
        <v>1.9641758860868062E-3</v>
      </c>
      <c r="DV74" s="389"/>
      <c r="DW74" s="132" t="s">
        <v>19</v>
      </c>
      <c r="DX74" s="157">
        <v>18450.931000000004</v>
      </c>
      <c r="DY74" s="158">
        <v>17633.015000000003</v>
      </c>
      <c r="DZ74" s="159">
        <v>756.73500000000001</v>
      </c>
      <c r="EA74" s="160">
        <v>517.125</v>
      </c>
      <c r="EB74" s="161">
        <v>517.125</v>
      </c>
      <c r="EC74" s="161">
        <v>0</v>
      </c>
      <c r="ED74" s="162">
        <v>239.60999999999999</v>
      </c>
      <c r="EE74" s="163">
        <v>207.49899999999997</v>
      </c>
      <c r="EF74" s="163">
        <v>0</v>
      </c>
      <c r="EG74" s="163">
        <v>32.110999999999997</v>
      </c>
      <c r="EH74" s="269">
        <v>27.823999999999998</v>
      </c>
      <c r="EI74" s="262">
        <f t="shared" si="165"/>
        <v>0.95567074637046767</v>
      </c>
      <c r="EJ74" s="195">
        <f t="shared" si="166"/>
        <v>4.1013377590540002E-2</v>
      </c>
      <c r="EK74" s="196">
        <f t="shared" si="167"/>
        <v>2.8027041020314905E-2</v>
      </c>
      <c r="EL74" s="197">
        <f t="shared" si="168"/>
        <v>2.8027041020314905E-2</v>
      </c>
      <c r="EM74" s="197">
        <f t="shared" si="169"/>
        <v>0</v>
      </c>
      <c r="EN74" s="198">
        <f t="shared" si="170"/>
        <v>1.2986336570225097E-2</v>
      </c>
      <c r="EO74" s="199">
        <f t="shared" si="171"/>
        <v>1.1245990784963638E-2</v>
      </c>
      <c r="EP74" s="199">
        <f t="shared" si="172"/>
        <v>0</v>
      </c>
      <c r="EQ74" s="199">
        <f t="shared" si="173"/>
        <v>1.7403457852614586E-3</v>
      </c>
      <c r="ER74" s="254">
        <f t="shared" si="174"/>
        <v>1.5079997860270569E-3</v>
      </c>
    </row>
    <row r="75" spans="1:148">
      <c r="A75" s="378"/>
      <c r="B75" s="133" t="s">
        <v>20</v>
      </c>
      <c r="C75" s="164">
        <f t="shared" ref="C75:M75" si="179">IF(COUNT(C72:C74)=0,"",SUM(C72:C74))</f>
        <v>2548451.6409999998</v>
      </c>
      <c r="D75" s="165">
        <f t="shared" si="179"/>
        <v>2353262.4590000017</v>
      </c>
      <c r="E75" s="166">
        <f t="shared" si="179"/>
        <v>183431.57500000007</v>
      </c>
      <c r="F75" s="167">
        <f t="shared" si="179"/>
        <v>85728.454000000056</v>
      </c>
      <c r="G75" s="168">
        <f t="shared" si="179"/>
        <v>85723.009000000064</v>
      </c>
      <c r="H75" s="168">
        <f t="shared" si="179"/>
        <v>5.4449999999999994</v>
      </c>
      <c r="I75" s="169">
        <f t="shared" si="179"/>
        <v>97703.121000000057</v>
      </c>
      <c r="J75" s="170">
        <f t="shared" si="179"/>
        <v>82525.38900000001</v>
      </c>
      <c r="K75" s="170">
        <f t="shared" si="179"/>
        <v>283.42099999999994</v>
      </c>
      <c r="L75" s="170">
        <f t="shared" si="179"/>
        <v>14894.311</v>
      </c>
      <c r="M75" s="270">
        <f t="shared" si="179"/>
        <v>1757.0450000000001</v>
      </c>
      <c r="N75" s="263">
        <f t="shared" si="135"/>
        <v>0.92340871654782242</v>
      </c>
      <c r="O75" s="200">
        <f t="shared" si="136"/>
        <v>7.1977655784758163E-2</v>
      </c>
      <c r="P75" s="201">
        <f t="shared" si="137"/>
        <v>3.3639427415762396E-2</v>
      </c>
      <c r="Q75" s="202">
        <f t="shared" si="138"/>
        <v>3.3637290824307255E-2</v>
      </c>
      <c r="R75" s="202">
        <f t="shared" si="139"/>
        <v>2.1365914551407413E-6</v>
      </c>
      <c r="S75" s="203">
        <f t="shared" si="140"/>
        <v>3.8338228368995787E-2</v>
      </c>
      <c r="T75" s="204">
        <f t="shared" si="141"/>
        <v>3.2382560324989117E-2</v>
      </c>
      <c r="U75" s="204">
        <f t="shared" si="142"/>
        <v>1.1121301869741854E-4</v>
      </c>
      <c r="V75" s="204">
        <f t="shared" si="143"/>
        <v>5.8444550253092288E-3</v>
      </c>
      <c r="W75" s="255">
        <f t="shared" si="144"/>
        <v>6.8945589224935985E-4</v>
      </c>
      <c r="Z75" s="378"/>
      <c r="AA75" s="133" t="s">
        <v>20</v>
      </c>
      <c r="AB75" s="164">
        <f t="shared" ref="AB75:AL75" si="180">IF(COUNT(AB72:AB74)=0,"",SUM(AB72:AB74))</f>
        <v>2016992.352</v>
      </c>
      <c r="AC75" s="165">
        <f t="shared" si="180"/>
        <v>1875411.6360000016</v>
      </c>
      <c r="AD75" s="166">
        <f t="shared" si="180"/>
        <v>133296.91400000005</v>
      </c>
      <c r="AE75" s="167">
        <f t="shared" si="180"/>
        <v>68735.360000000073</v>
      </c>
      <c r="AF75" s="168">
        <f t="shared" si="180"/>
        <v>68730.343000000081</v>
      </c>
      <c r="AG75" s="168">
        <f t="shared" si="180"/>
        <v>5.0169999999999995</v>
      </c>
      <c r="AH75" s="169">
        <f t="shared" si="180"/>
        <v>64561.554000000033</v>
      </c>
      <c r="AI75" s="170">
        <f t="shared" si="180"/>
        <v>55374.521999999997</v>
      </c>
      <c r="AJ75" s="170">
        <f t="shared" si="180"/>
        <v>0</v>
      </c>
      <c r="AK75" s="170">
        <f t="shared" si="180"/>
        <v>9187.0319999999974</v>
      </c>
      <c r="AL75" s="270">
        <f t="shared" si="180"/>
        <v>826.40700000000004</v>
      </c>
      <c r="AM75" s="263">
        <f t="shared" si="145"/>
        <v>0.92980602238793297</v>
      </c>
      <c r="AN75" s="200">
        <f t="shared" si="146"/>
        <v>6.6086970467600495E-2</v>
      </c>
      <c r="AO75" s="201">
        <f t="shared" si="147"/>
        <v>3.4078146073208353E-2</v>
      </c>
      <c r="AP75" s="202">
        <f t="shared" si="148"/>
        <v>3.4075658706315251E-2</v>
      </c>
      <c r="AQ75" s="202">
        <f t="shared" si="149"/>
        <v>2.4873668930996519E-6</v>
      </c>
      <c r="AR75" s="203">
        <f t="shared" si="150"/>
        <v>3.200882439439217E-2</v>
      </c>
      <c r="AS75" s="204">
        <f t="shared" si="151"/>
        <v>2.745400692525779E-2</v>
      </c>
      <c r="AT75" s="204">
        <f t="shared" si="152"/>
        <v>0</v>
      </c>
      <c r="AU75" s="204">
        <f t="shared" si="153"/>
        <v>4.554817469134359E-3</v>
      </c>
      <c r="AV75" s="255">
        <f t="shared" si="154"/>
        <v>4.0972242615622972E-4</v>
      </c>
      <c r="AY75" s="378"/>
      <c r="AZ75" s="133" t="s">
        <v>20</v>
      </c>
      <c r="BA75" s="164">
        <f t="shared" ref="BA75:BK75" si="181">IF(COUNT(BA72:BA74)=0,"",SUM(BA72:BA74))</f>
        <v>531459.28900000011</v>
      </c>
      <c r="BB75" s="165">
        <f t="shared" si="181"/>
        <v>477850.82299999986</v>
      </c>
      <c r="BC75" s="166">
        <f t="shared" si="181"/>
        <v>50134.661000000029</v>
      </c>
      <c r="BD75" s="167">
        <f t="shared" si="181"/>
        <v>16993.09399999999</v>
      </c>
      <c r="BE75" s="168">
        <f t="shared" si="181"/>
        <v>16992.66599999999</v>
      </c>
      <c r="BF75" s="168">
        <f t="shared" si="181"/>
        <v>0.42799999999999999</v>
      </c>
      <c r="BG75" s="169">
        <f t="shared" si="181"/>
        <v>33141.567000000025</v>
      </c>
      <c r="BH75" s="170">
        <f t="shared" si="181"/>
        <v>27150.867000000017</v>
      </c>
      <c r="BI75" s="170">
        <f t="shared" si="181"/>
        <v>283.42099999999994</v>
      </c>
      <c r="BJ75" s="170">
        <f t="shared" si="181"/>
        <v>5707.2790000000023</v>
      </c>
      <c r="BK75" s="270">
        <f t="shared" si="181"/>
        <v>930.63800000000015</v>
      </c>
      <c r="BL75" s="263">
        <f t="shared" si="155"/>
        <v>0.89912968479510336</v>
      </c>
      <c r="BM75" s="200">
        <f t="shared" si="156"/>
        <v>9.4333963179633162E-2</v>
      </c>
      <c r="BN75" s="201">
        <f t="shared" si="157"/>
        <v>3.1974403969821263E-2</v>
      </c>
      <c r="BO75" s="202">
        <f t="shared" si="158"/>
        <v>3.1973598640026753E-2</v>
      </c>
      <c r="BP75" s="202">
        <f t="shared" si="159"/>
        <v>8.0532979450849317E-7</v>
      </c>
      <c r="BQ75" s="203">
        <f t="shared" si="160"/>
        <v>6.2359559209811871E-2</v>
      </c>
      <c r="BR75" s="204">
        <f t="shared" si="161"/>
        <v>5.1087388181863189E-2</v>
      </c>
      <c r="BS75" s="204">
        <f t="shared" si="162"/>
        <v>5.3328826095652248E-4</v>
      </c>
      <c r="BT75" s="204">
        <f t="shared" si="163"/>
        <v>1.073888276699215E-2</v>
      </c>
      <c r="BU75" s="255">
        <f t="shared" si="164"/>
        <v>1.751099320798587E-3</v>
      </c>
      <c r="DV75" s="389"/>
      <c r="DW75" s="133" t="s">
        <v>20</v>
      </c>
      <c r="DX75" s="164">
        <f t="shared" ref="DX75:EH75" si="182">IF(COUNT(DX72:DX74)=0,"",SUM(DX72:DX74))</f>
        <v>52250.466999999997</v>
      </c>
      <c r="DY75" s="165">
        <f t="shared" si="182"/>
        <v>50294.782000000007</v>
      </c>
      <c r="DZ75" s="166">
        <f t="shared" si="182"/>
        <v>1776.712</v>
      </c>
      <c r="EA75" s="167">
        <f t="shared" si="182"/>
        <v>785.08</v>
      </c>
      <c r="EB75" s="168">
        <f t="shared" si="182"/>
        <v>785.05700000000002</v>
      </c>
      <c r="EC75" s="168">
        <f t="shared" si="182"/>
        <v>2.3E-2</v>
      </c>
      <c r="ED75" s="169">
        <f t="shared" si="182"/>
        <v>991.63200000000018</v>
      </c>
      <c r="EE75" s="170">
        <f t="shared" si="182"/>
        <v>846.69299999999998</v>
      </c>
      <c r="EF75" s="170">
        <f t="shared" si="182"/>
        <v>0</v>
      </c>
      <c r="EG75" s="170">
        <f t="shared" si="182"/>
        <v>144.93900000000002</v>
      </c>
      <c r="EH75" s="270">
        <f t="shared" si="182"/>
        <v>58.497999999999998</v>
      </c>
      <c r="EI75" s="263">
        <f t="shared" si="165"/>
        <v>0.96257095654283831</v>
      </c>
      <c r="EJ75" s="200">
        <f t="shared" si="166"/>
        <v>3.4003753497552476E-2</v>
      </c>
      <c r="EK75" s="201">
        <f t="shared" si="167"/>
        <v>1.5025320252161576E-2</v>
      </c>
      <c r="EL75" s="202">
        <f t="shared" si="168"/>
        <v>1.5024880064708323E-2</v>
      </c>
      <c r="EM75" s="202">
        <f t="shared" si="169"/>
        <v>4.4018745325281016E-7</v>
      </c>
      <c r="EN75" s="203">
        <f t="shared" si="170"/>
        <v>1.8978433245390901E-2</v>
      </c>
      <c r="EO75" s="204">
        <f t="shared" si="171"/>
        <v>1.6204505885086158E-2</v>
      </c>
      <c r="EP75" s="204">
        <f t="shared" si="172"/>
        <v>0</v>
      </c>
      <c r="EQ75" s="204">
        <f t="shared" si="173"/>
        <v>2.773927360304742E-3</v>
      </c>
      <c r="ER75" s="255">
        <f t="shared" si="174"/>
        <v>1.1195689408862125E-3</v>
      </c>
    </row>
    <row r="76" spans="1:148" ht="14.25" customHeight="1">
      <c r="A76" s="378"/>
      <c r="B76" s="130" t="s">
        <v>21</v>
      </c>
      <c r="C76" s="171">
        <v>636808.21900000074</v>
      </c>
      <c r="D76" s="172">
        <v>603251.29300000134</v>
      </c>
      <c r="E76" s="173">
        <v>30640.663000000008</v>
      </c>
      <c r="F76" s="174">
        <v>19873.615999999991</v>
      </c>
      <c r="G76" s="175">
        <v>19873.608999999989</v>
      </c>
      <c r="H76" s="175">
        <v>7.0000000000000001E-3</v>
      </c>
      <c r="I76" s="176">
        <v>10767.046999999995</v>
      </c>
      <c r="J76" s="177">
        <v>8819.2079999999951</v>
      </c>
      <c r="K76" s="177">
        <v>0</v>
      </c>
      <c r="L76" s="177">
        <v>1947.8389999999995</v>
      </c>
      <c r="M76" s="271">
        <v>81.979000000000013</v>
      </c>
      <c r="N76" s="264">
        <f t="shared" si="135"/>
        <v>0.94730450236227348</v>
      </c>
      <c r="O76" s="205">
        <f t="shared" si="136"/>
        <v>4.8115998012896205E-2</v>
      </c>
      <c r="P76" s="206">
        <f t="shared" si="137"/>
        <v>3.120816504411349E-2</v>
      </c>
      <c r="Q76" s="207">
        <f t="shared" si="138"/>
        <v>3.1208154051793051E-2</v>
      </c>
      <c r="R76" s="207">
        <f t="shared" si="139"/>
        <v>1.0992320436743597E-8</v>
      </c>
      <c r="S76" s="208">
        <f t="shared" si="140"/>
        <v>1.6907832968782684E-2</v>
      </c>
      <c r="T76" s="209">
        <f t="shared" si="141"/>
        <v>1.384908004775608E-2</v>
      </c>
      <c r="U76" s="209">
        <f t="shared" si="142"/>
        <v>0</v>
      </c>
      <c r="V76" s="209">
        <f t="shared" si="143"/>
        <v>3.0587529210266006E-3</v>
      </c>
      <c r="W76" s="256">
        <f t="shared" si="144"/>
        <v>1.2873420529768622E-4</v>
      </c>
      <c r="Z76" s="378"/>
      <c r="AA76" s="130" t="s">
        <v>21</v>
      </c>
      <c r="AB76" s="171">
        <v>492177.42800000065</v>
      </c>
      <c r="AC76" s="172">
        <v>472303.99600000097</v>
      </c>
      <c r="AD76" s="173">
        <v>18714.446000000011</v>
      </c>
      <c r="AE76" s="174">
        <v>13266.787999999999</v>
      </c>
      <c r="AF76" s="175">
        <v>13266.780999999999</v>
      </c>
      <c r="AG76" s="175">
        <v>7.0000000000000001E-3</v>
      </c>
      <c r="AH76" s="176">
        <v>5447.6579999999958</v>
      </c>
      <c r="AI76" s="177">
        <v>5447.6579999999958</v>
      </c>
      <c r="AJ76" s="177">
        <v>0</v>
      </c>
      <c r="AK76" s="177">
        <v>0</v>
      </c>
      <c r="AL76" s="271">
        <v>50.138000000000005</v>
      </c>
      <c r="AM76" s="264">
        <f t="shared" si="145"/>
        <v>0.9596214070995559</v>
      </c>
      <c r="AN76" s="205">
        <f t="shared" si="146"/>
        <v>3.8023779505792339E-2</v>
      </c>
      <c r="AO76" s="206">
        <f t="shared" si="147"/>
        <v>2.6955295479336734E-2</v>
      </c>
      <c r="AP76" s="207">
        <f t="shared" si="148"/>
        <v>2.6955281256823466E-2</v>
      </c>
      <c r="AQ76" s="207">
        <f t="shared" si="149"/>
        <v>1.4222513268121655E-8</v>
      </c>
      <c r="AR76" s="208">
        <f t="shared" si="150"/>
        <v>1.1068484026455574E-2</v>
      </c>
      <c r="AS76" s="209">
        <f t="shared" si="151"/>
        <v>1.1068484026455574E-2</v>
      </c>
      <c r="AT76" s="209">
        <f t="shared" si="152"/>
        <v>0</v>
      </c>
      <c r="AU76" s="209">
        <f t="shared" si="153"/>
        <v>0</v>
      </c>
      <c r="AV76" s="256">
        <f t="shared" si="154"/>
        <v>1.0186976717672624E-4</v>
      </c>
      <c r="AY76" s="378"/>
      <c r="AZ76" s="130" t="s">
        <v>21</v>
      </c>
      <c r="BA76" s="171">
        <v>144630.79100000008</v>
      </c>
      <c r="BB76" s="172">
        <v>130947.29700000033</v>
      </c>
      <c r="BC76" s="173">
        <v>11926.216999999997</v>
      </c>
      <c r="BD76" s="174">
        <v>6606.8279999999922</v>
      </c>
      <c r="BE76" s="175">
        <v>6606.8279999999922</v>
      </c>
      <c r="BF76" s="175">
        <v>0</v>
      </c>
      <c r="BG76" s="176">
        <v>5319.3889999999992</v>
      </c>
      <c r="BH76" s="177">
        <v>3371.5499999999997</v>
      </c>
      <c r="BI76" s="177">
        <v>0</v>
      </c>
      <c r="BJ76" s="177">
        <v>1947.8389999999995</v>
      </c>
      <c r="BK76" s="271">
        <v>31.841000000000001</v>
      </c>
      <c r="BL76" s="264">
        <f t="shared" si="155"/>
        <v>0.90539017379777897</v>
      </c>
      <c r="BM76" s="205">
        <f t="shared" si="156"/>
        <v>8.2459737083232787E-2</v>
      </c>
      <c r="BN76" s="206">
        <f t="shared" si="157"/>
        <v>4.568064624634452E-2</v>
      </c>
      <c r="BO76" s="207">
        <f t="shared" si="158"/>
        <v>4.568064624634452E-2</v>
      </c>
      <c r="BP76" s="207">
        <f t="shared" si="159"/>
        <v>0</v>
      </c>
      <c r="BQ76" s="208">
        <f t="shared" si="160"/>
        <v>3.6779090836888226E-2</v>
      </c>
      <c r="BR76" s="209">
        <f t="shared" si="161"/>
        <v>2.3311426126404838E-2</v>
      </c>
      <c r="BS76" s="209">
        <f t="shared" si="162"/>
        <v>0</v>
      </c>
      <c r="BT76" s="209">
        <f t="shared" si="163"/>
        <v>1.3467664710483388E-2</v>
      </c>
      <c r="BU76" s="256">
        <f t="shared" si="164"/>
        <v>2.2015367391581218E-4</v>
      </c>
      <c r="DV76" s="389"/>
      <c r="DW76" s="130" t="s">
        <v>21</v>
      </c>
      <c r="DX76" s="171">
        <v>17682.499</v>
      </c>
      <c r="DY76" s="172">
        <v>16833.750000000011</v>
      </c>
      <c r="DZ76" s="173">
        <v>807.4019999999997</v>
      </c>
      <c r="EA76" s="174">
        <v>611.95599999999979</v>
      </c>
      <c r="EB76" s="175">
        <v>611.95599999999979</v>
      </c>
      <c r="EC76" s="175">
        <v>0</v>
      </c>
      <c r="ED76" s="176">
        <v>195.44600000000003</v>
      </c>
      <c r="EE76" s="177">
        <v>184.45000000000005</v>
      </c>
      <c r="EF76" s="177">
        <v>0</v>
      </c>
      <c r="EG76" s="177">
        <v>10.995999999999999</v>
      </c>
      <c r="EH76" s="271">
        <v>0</v>
      </c>
      <c r="EI76" s="264">
        <f t="shared" si="165"/>
        <v>0.95200061936946867</v>
      </c>
      <c r="EJ76" s="205">
        <f t="shared" si="166"/>
        <v>4.5661079918624607E-2</v>
      </c>
      <c r="EK76" s="206">
        <f t="shared" si="167"/>
        <v>3.4608004219313107E-2</v>
      </c>
      <c r="EL76" s="207">
        <f t="shared" si="168"/>
        <v>3.4608004219313107E-2</v>
      </c>
      <c r="EM76" s="207">
        <f t="shared" si="169"/>
        <v>0</v>
      </c>
      <c r="EN76" s="208">
        <f t="shared" si="170"/>
        <v>1.1053075699311507E-2</v>
      </c>
      <c r="EO76" s="209">
        <f t="shared" si="171"/>
        <v>1.0431217895162898E-2</v>
      </c>
      <c r="EP76" s="209">
        <f t="shared" si="172"/>
        <v>0</v>
      </c>
      <c r="EQ76" s="209">
        <f t="shared" si="173"/>
        <v>6.218578041486104E-4</v>
      </c>
      <c r="ER76" s="256">
        <f t="shared" si="174"/>
        <v>0</v>
      </c>
    </row>
    <row r="77" spans="1:148" ht="14.25" customHeight="1">
      <c r="A77" s="378"/>
      <c r="B77" s="131" t="s">
        <v>22</v>
      </c>
      <c r="C77" s="150">
        <v>1066656.4879999987</v>
      </c>
      <c r="D77" s="151">
        <v>955538.08400000038</v>
      </c>
      <c r="E77" s="152">
        <v>104578.34999999998</v>
      </c>
      <c r="F77" s="153">
        <v>61291.744000000057</v>
      </c>
      <c r="G77" s="154">
        <v>61291.744000000057</v>
      </c>
      <c r="H77" s="154">
        <v>0</v>
      </c>
      <c r="I77" s="155">
        <v>43286.605999999978</v>
      </c>
      <c r="J77" s="156">
        <v>40437.112999999998</v>
      </c>
      <c r="K77" s="156">
        <v>501.38700000000006</v>
      </c>
      <c r="L77" s="156">
        <v>2348.1060000000011</v>
      </c>
      <c r="M77" s="268">
        <v>612.68900000000008</v>
      </c>
      <c r="N77" s="261">
        <f t="shared" si="135"/>
        <v>0.89582550216485579</v>
      </c>
      <c r="O77" s="190">
        <f t="shared" si="136"/>
        <v>9.8043138701651156E-2</v>
      </c>
      <c r="P77" s="191">
        <f t="shared" si="137"/>
        <v>5.7461558326920459E-2</v>
      </c>
      <c r="Q77" s="192">
        <f t="shared" si="138"/>
        <v>5.7461558326920459E-2</v>
      </c>
      <c r="R77" s="192">
        <f t="shared" si="139"/>
        <v>0</v>
      </c>
      <c r="S77" s="193">
        <f t="shared" si="140"/>
        <v>4.0581580374730752E-2</v>
      </c>
      <c r="T77" s="194">
        <f t="shared" si="141"/>
        <v>3.791015519515599E-2</v>
      </c>
      <c r="U77" s="194">
        <f t="shared" si="142"/>
        <v>4.700547979979105E-4</v>
      </c>
      <c r="V77" s="194">
        <f t="shared" si="143"/>
        <v>2.2013703815768697E-3</v>
      </c>
      <c r="W77" s="253">
        <f t="shared" si="144"/>
        <v>5.7440141872553893E-4</v>
      </c>
      <c r="Z77" s="378"/>
      <c r="AA77" s="131" t="s">
        <v>22</v>
      </c>
      <c r="AB77" s="150">
        <v>844249.32099999883</v>
      </c>
      <c r="AC77" s="151">
        <v>769094.67200000025</v>
      </c>
      <c r="AD77" s="152">
        <v>70819.941999999952</v>
      </c>
      <c r="AE77" s="153">
        <v>46285.543000000049</v>
      </c>
      <c r="AF77" s="154">
        <v>46285.543000000049</v>
      </c>
      <c r="AG77" s="154">
        <v>0</v>
      </c>
      <c r="AH77" s="155">
        <v>24534.398999999979</v>
      </c>
      <c r="AI77" s="156">
        <v>22748.011999999995</v>
      </c>
      <c r="AJ77" s="156">
        <v>0</v>
      </c>
      <c r="AK77" s="156">
        <v>1786.3870000000011</v>
      </c>
      <c r="AL77" s="268">
        <v>168.00100000000003</v>
      </c>
      <c r="AM77" s="261">
        <f t="shared" si="145"/>
        <v>0.91098050406368203</v>
      </c>
      <c r="AN77" s="190">
        <f t="shared" si="146"/>
        <v>8.388510388864151E-2</v>
      </c>
      <c r="AO77" s="191">
        <f t="shared" si="147"/>
        <v>5.4824495381501304E-2</v>
      </c>
      <c r="AP77" s="192">
        <f t="shared" si="148"/>
        <v>5.4824495381501304E-2</v>
      </c>
      <c r="AQ77" s="192">
        <f t="shared" si="149"/>
        <v>0</v>
      </c>
      <c r="AR77" s="193">
        <f t="shared" si="150"/>
        <v>2.906060850714029E-2</v>
      </c>
      <c r="AS77" s="194">
        <f t="shared" si="151"/>
        <v>2.6944661291590219E-2</v>
      </c>
      <c r="AT77" s="194">
        <f t="shared" si="152"/>
        <v>0</v>
      </c>
      <c r="AU77" s="194">
        <f t="shared" si="153"/>
        <v>2.1159472155500895E-3</v>
      </c>
      <c r="AV77" s="253">
        <f t="shared" si="154"/>
        <v>1.9899453374863925E-4</v>
      </c>
      <c r="AY77" s="378"/>
      <c r="AZ77" s="131" t="s">
        <v>22</v>
      </c>
      <c r="BA77" s="150">
        <v>222407.16699999987</v>
      </c>
      <c r="BB77" s="151">
        <v>186443.41200000016</v>
      </c>
      <c r="BC77" s="152">
        <v>33758.408000000032</v>
      </c>
      <c r="BD77" s="153">
        <v>15006.201000000006</v>
      </c>
      <c r="BE77" s="154">
        <v>15006.201000000006</v>
      </c>
      <c r="BF77" s="154">
        <v>0</v>
      </c>
      <c r="BG77" s="155">
        <v>18752.206999999999</v>
      </c>
      <c r="BH77" s="156">
        <v>17689.101000000002</v>
      </c>
      <c r="BI77" s="156">
        <v>501.38700000000006</v>
      </c>
      <c r="BJ77" s="156">
        <v>561.71900000000005</v>
      </c>
      <c r="BK77" s="268">
        <v>444.6880000000001</v>
      </c>
      <c r="BL77" s="261">
        <f t="shared" si="155"/>
        <v>0.83829767949879186</v>
      </c>
      <c r="BM77" s="190">
        <f t="shared" si="156"/>
        <v>0.15178651144816774</v>
      </c>
      <c r="BN77" s="191">
        <f t="shared" si="157"/>
        <v>6.7471751033994401E-2</v>
      </c>
      <c r="BO77" s="192">
        <f t="shared" si="158"/>
        <v>6.7471751033994401E-2</v>
      </c>
      <c r="BP77" s="192">
        <f t="shared" si="159"/>
        <v>0</v>
      </c>
      <c r="BQ77" s="193">
        <f t="shared" si="160"/>
        <v>8.4314760414173212E-2</v>
      </c>
      <c r="BR77" s="194">
        <f t="shared" si="161"/>
        <v>7.9534761575376811E-2</v>
      </c>
      <c r="BS77" s="194">
        <f t="shared" si="162"/>
        <v>2.2543653010966159E-3</v>
      </c>
      <c r="BT77" s="194">
        <f t="shared" si="163"/>
        <v>2.5256335376998007E-3</v>
      </c>
      <c r="BU77" s="253">
        <f t="shared" si="164"/>
        <v>1.9994319697440341E-3</v>
      </c>
      <c r="DV77" s="389"/>
      <c r="DW77" s="131" t="s">
        <v>22</v>
      </c>
      <c r="DX77" s="150">
        <v>17031.684000000001</v>
      </c>
      <c r="DY77" s="151">
        <v>16054.306999999992</v>
      </c>
      <c r="DZ77" s="152">
        <v>937.41399999999987</v>
      </c>
      <c r="EA77" s="153">
        <v>426.37900000000013</v>
      </c>
      <c r="EB77" s="154">
        <v>426.37900000000013</v>
      </c>
      <c r="EC77" s="154">
        <v>0</v>
      </c>
      <c r="ED77" s="155">
        <v>511.03499999999997</v>
      </c>
      <c r="EE77" s="156">
        <v>454.04599999999994</v>
      </c>
      <c r="EF77" s="156">
        <v>0</v>
      </c>
      <c r="EG77" s="156">
        <v>56.988999999999997</v>
      </c>
      <c r="EH77" s="268">
        <v>3.22</v>
      </c>
      <c r="EI77" s="261">
        <f t="shared" si="165"/>
        <v>0.94261418894338289</v>
      </c>
      <c r="EJ77" s="190">
        <f t="shared" si="166"/>
        <v>5.5039419472554786E-2</v>
      </c>
      <c r="EK77" s="191">
        <f t="shared" si="167"/>
        <v>2.5034459305374623E-2</v>
      </c>
      <c r="EL77" s="192">
        <f t="shared" si="168"/>
        <v>2.5034459305374623E-2</v>
      </c>
      <c r="EM77" s="192">
        <f t="shared" si="169"/>
        <v>0</v>
      </c>
      <c r="EN77" s="193">
        <f t="shared" si="170"/>
        <v>3.0004960167180177E-2</v>
      </c>
      <c r="EO77" s="194">
        <f t="shared" si="171"/>
        <v>2.6658902314063596E-2</v>
      </c>
      <c r="EP77" s="194">
        <f t="shared" si="172"/>
        <v>0</v>
      </c>
      <c r="EQ77" s="194">
        <f t="shared" si="173"/>
        <v>3.3460578531165795E-3</v>
      </c>
      <c r="ER77" s="253">
        <f t="shared" si="174"/>
        <v>1.8905940246425427E-4</v>
      </c>
    </row>
    <row r="78" spans="1:148" ht="14.25" customHeight="1">
      <c r="A78" s="378"/>
      <c r="B78" s="132" t="s">
        <v>23</v>
      </c>
      <c r="C78" s="157">
        <v>1035492.0559999997</v>
      </c>
      <c r="D78" s="158">
        <v>940932.00100000377</v>
      </c>
      <c r="E78" s="159">
        <v>84997.969999999958</v>
      </c>
      <c r="F78" s="160">
        <v>69071.631999999954</v>
      </c>
      <c r="G78" s="161">
        <v>69067.62599999996</v>
      </c>
      <c r="H78" s="161">
        <v>4.0060000000000002</v>
      </c>
      <c r="I78" s="162">
        <v>15926.338000000002</v>
      </c>
      <c r="J78" s="163">
        <v>13035.791000000019</v>
      </c>
      <c r="K78" s="163">
        <v>0</v>
      </c>
      <c r="L78" s="163">
        <v>2890.5469999999996</v>
      </c>
      <c r="M78" s="269">
        <v>4709.5889999999999</v>
      </c>
      <c r="N78" s="262">
        <f t="shared" si="135"/>
        <v>0.90868104255162341</v>
      </c>
      <c r="O78" s="195">
        <f t="shared" si="136"/>
        <v>8.2084618136365473E-2</v>
      </c>
      <c r="P78" s="196">
        <f t="shared" si="137"/>
        <v>6.6704164073278005E-2</v>
      </c>
      <c r="Q78" s="197">
        <f t="shared" si="138"/>
        <v>6.6700295381116839E-2</v>
      </c>
      <c r="R78" s="197">
        <f t="shared" si="139"/>
        <v>3.8686921611690294E-6</v>
      </c>
      <c r="S78" s="198">
        <f t="shared" si="140"/>
        <v>1.5380454063087478E-2</v>
      </c>
      <c r="T78" s="199">
        <f t="shared" si="141"/>
        <v>1.2588982140873152E-2</v>
      </c>
      <c r="U78" s="199">
        <f t="shared" si="142"/>
        <v>0</v>
      </c>
      <c r="V78" s="199">
        <f t="shared" si="143"/>
        <v>2.7914719222143411E-3</v>
      </c>
      <c r="W78" s="254">
        <f t="shared" si="144"/>
        <v>4.5481652637613295E-3</v>
      </c>
      <c r="Z78" s="378"/>
      <c r="AA78" s="132" t="s">
        <v>23</v>
      </c>
      <c r="AB78" s="157">
        <v>835525.70899999957</v>
      </c>
      <c r="AC78" s="158">
        <v>763459.95500000333</v>
      </c>
      <c r="AD78" s="159">
        <v>68258.370999999956</v>
      </c>
      <c r="AE78" s="160">
        <v>55977.460999999974</v>
      </c>
      <c r="AF78" s="161">
        <v>55977.460999999974</v>
      </c>
      <c r="AG78" s="161">
        <v>0</v>
      </c>
      <c r="AH78" s="162">
        <v>12280.910000000002</v>
      </c>
      <c r="AI78" s="163">
        <v>10132.24000000002</v>
      </c>
      <c r="AJ78" s="163">
        <v>0</v>
      </c>
      <c r="AK78" s="163">
        <v>2148.6699999999996</v>
      </c>
      <c r="AL78" s="269">
        <v>155.268</v>
      </c>
      <c r="AM78" s="262">
        <f t="shared" si="145"/>
        <v>0.91374801131344208</v>
      </c>
      <c r="AN78" s="195">
        <f t="shared" si="146"/>
        <v>8.1695117534677786E-2</v>
      </c>
      <c r="AO78" s="196">
        <f t="shared" si="147"/>
        <v>6.699669489164696E-2</v>
      </c>
      <c r="AP78" s="197">
        <f t="shared" si="148"/>
        <v>6.699669489164696E-2</v>
      </c>
      <c r="AQ78" s="197">
        <f t="shared" si="149"/>
        <v>0</v>
      </c>
      <c r="AR78" s="198">
        <f t="shared" si="150"/>
        <v>1.4698422643030853E-2</v>
      </c>
      <c r="AS78" s="199">
        <f t="shared" si="151"/>
        <v>1.2126784239980849E-2</v>
      </c>
      <c r="AT78" s="199">
        <f t="shared" si="152"/>
        <v>0</v>
      </c>
      <c r="AU78" s="199">
        <f t="shared" si="153"/>
        <v>2.5716384030500259E-3</v>
      </c>
      <c r="AV78" s="254">
        <f t="shared" si="154"/>
        <v>1.8583270188757302E-4</v>
      </c>
      <c r="AY78" s="378"/>
      <c r="AZ78" s="132" t="s">
        <v>23</v>
      </c>
      <c r="BA78" s="157">
        <v>199966.34700000015</v>
      </c>
      <c r="BB78" s="158">
        <v>177472.04600000044</v>
      </c>
      <c r="BC78" s="159">
        <v>16739.598999999998</v>
      </c>
      <c r="BD78" s="160">
        <v>13094.170999999993</v>
      </c>
      <c r="BE78" s="161">
        <v>13090.164999999994</v>
      </c>
      <c r="BF78" s="161">
        <v>4.0060000000000002</v>
      </c>
      <c r="BG78" s="162">
        <v>3645.4279999999999</v>
      </c>
      <c r="BH78" s="163">
        <v>2903.5509999999999</v>
      </c>
      <c r="BI78" s="163">
        <v>0</v>
      </c>
      <c r="BJ78" s="163">
        <v>741.87699999999984</v>
      </c>
      <c r="BK78" s="269">
        <v>4554.3209999999999</v>
      </c>
      <c r="BL78" s="262">
        <f t="shared" si="155"/>
        <v>0.88750956679725868</v>
      </c>
      <c r="BM78" s="195">
        <f t="shared" si="156"/>
        <v>8.3712080813277967E-2</v>
      </c>
      <c r="BN78" s="196">
        <f t="shared" si="157"/>
        <v>6.5481873307411981E-2</v>
      </c>
      <c r="BO78" s="197">
        <f t="shared" si="158"/>
        <v>6.5461839936496832E-2</v>
      </c>
      <c r="BP78" s="197">
        <f t="shared" si="159"/>
        <v>2.0033370915157024E-5</v>
      </c>
      <c r="BQ78" s="198">
        <f t="shared" si="160"/>
        <v>1.8230207505865959E-2</v>
      </c>
      <c r="BR78" s="199">
        <f t="shared" si="161"/>
        <v>1.4520198241157037E-2</v>
      </c>
      <c r="BS78" s="199">
        <f t="shared" si="162"/>
        <v>0</v>
      </c>
      <c r="BT78" s="199">
        <f t="shared" si="163"/>
        <v>3.7100092647089225E-3</v>
      </c>
      <c r="BU78" s="254">
        <f t="shared" si="164"/>
        <v>2.2775437308958774E-2</v>
      </c>
      <c r="DV78" s="389"/>
      <c r="DW78" s="132" t="s">
        <v>23</v>
      </c>
      <c r="DX78" s="157">
        <v>12738.503000000002</v>
      </c>
      <c r="DY78" s="158">
        <v>12037.037000000002</v>
      </c>
      <c r="DZ78" s="159">
        <v>677.351</v>
      </c>
      <c r="EA78" s="160">
        <v>512.05000000000018</v>
      </c>
      <c r="EB78" s="161">
        <v>511.62100000000015</v>
      </c>
      <c r="EC78" s="161">
        <v>0.42899999999999999</v>
      </c>
      <c r="ED78" s="162">
        <v>165.30099999999999</v>
      </c>
      <c r="EE78" s="163">
        <v>156.00700000000001</v>
      </c>
      <c r="EF78" s="163">
        <v>0</v>
      </c>
      <c r="EG78" s="163">
        <v>9.2940000000000005</v>
      </c>
      <c r="EH78" s="269">
        <v>1.4339999999999999</v>
      </c>
      <c r="EI78" s="262">
        <f t="shared" si="165"/>
        <v>0.9449334038701408</v>
      </c>
      <c r="EJ78" s="195">
        <f t="shared" si="166"/>
        <v>5.3173516542720907E-2</v>
      </c>
      <c r="EK78" s="196">
        <f t="shared" si="167"/>
        <v>4.0197031001209492E-2</v>
      </c>
      <c r="EL78" s="197">
        <f t="shared" si="168"/>
        <v>4.0163353574591935E-2</v>
      </c>
      <c r="EM78" s="197">
        <f t="shared" si="169"/>
        <v>3.3677426617554661E-5</v>
      </c>
      <c r="EN78" s="198">
        <f t="shared" si="170"/>
        <v>1.2976485541511429E-2</v>
      </c>
      <c r="EO78" s="199">
        <f t="shared" si="171"/>
        <v>1.2246886466957693E-2</v>
      </c>
      <c r="EP78" s="199">
        <f t="shared" si="172"/>
        <v>0</v>
      </c>
      <c r="EQ78" s="199">
        <f t="shared" si="173"/>
        <v>7.2959907455373671E-4</v>
      </c>
      <c r="ER78" s="254">
        <f t="shared" si="174"/>
        <v>1.1257209736497293E-4</v>
      </c>
    </row>
    <row r="79" spans="1:148">
      <c r="A79" s="378"/>
      <c r="B79" s="133" t="s">
        <v>24</v>
      </c>
      <c r="C79" s="164">
        <f t="shared" ref="C79:M79" si="183">IF(COUNT(C76:C78)=0,"",SUM(C76:C78))</f>
        <v>2738956.7629999993</v>
      </c>
      <c r="D79" s="165">
        <f t="shared" si="183"/>
        <v>2499721.3780000056</v>
      </c>
      <c r="E79" s="166">
        <f t="shared" si="183"/>
        <v>220216.98299999995</v>
      </c>
      <c r="F79" s="167">
        <f t="shared" si="183"/>
        <v>150236.992</v>
      </c>
      <c r="G79" s="168">
        <f t="shared" si="183"/>
        <v>150232.97899999999</v>
      </c>
      <c r="H79" s="168">
        <f t="shared" si="183"/>
        <v>4.0129999999999999</v>
      </c>
      <c r="I79" s="169">
        <f t="shared" si="183"/>
        <v>69979.99099999998</v>
      </c>
      <c r="J79" s="170">
        <f t="shared" si="183"/>
        <v>62292.112000000016</v>
      </c>
      <c r="K79" s="170">
        <f t="shared" si="183"/>
        <v>501.38700000000006</v>
      </c>
      <c r="L79" s="170">
        <f t="shared" si="183"/>
        <v>7186.4920000000002</v>
      </c>
      <c r="M79" s="270">
        <f t="shared" si="183"/>
        <v>5404.2569999999996</v>
      </c>
      <c r="N79" s="263">
        <f t="shared" si="135"/>
        <v>0.91265455949076124</v>
      </c>
      <c r="O79" s="200">
        <f t="shared" si="136"/>
        <v>8.0401774126143813E-2</v>
      </c>
      <c r="P79" s="201">
        <f t="shared" si="137"/>
        <v>5.4851903480011246E-2</v>
      </c>
      <c r="Q79" s="202">
        <f t="shared" si="138"/>
        <v>5.4850438323622429E-2</v>
      </c>
      <c r="R79" s="202">
        <f t="shared" si="139"/>
        <v>1.4651563888159125E-6</v>
      </c>
      <c r="S79" s="203">
        <f t="shared" si="140"/>
        <v>2.5549870646132577E-2</v>
      </c>
      <c r="T79" s="204">
        <f t="shared" si="141"/>
        <v>2.274300669564824E-2</v>
      </c>
      <c r="U79" s="204">
        <f t="shared" si="142"/>
        <v>1.8305765420364913E-4</v>
      </c>
      <c r="V79" s="204">
        <f t="shared" si="143"/>
        <v>2.623806296280699E-3</v>
      </c>
      <c r="W79" s="255">
        <f t="shared" si="144"/>
        <v>1.9731078171824363E-3</v>
      </c>
      <c r="Z79" s="378"/>
      <c r="AA79" s="133" t="s">
        <v>24</v>
      </c>
      <c r="AB79" s="164">
        <f t="shared" ref="AB79:AL79" si="184">IF(COUNT(AB76:AB78)=0,"",SUM(AB76:AB78))</f>
        <v>2171952.4579999987</v>
      </c>
      <c r="AC79" s="165">
        <f t="shared" si="184"/>
        <v>2004858.6230000046</v>
      </c>
      <c r="AD79" s="166">
        <f t="shared" si="184"/>
        <v>157792.7589999999</v>
      </c>
      <c r="AE79" s="167">
        <f t="shared" si="184"/>
        <v>115529.79200000002</v>
      </c>
      <c r="AF79" s="168">
        <f t="shared" si="184"/>
        <v>115529.78500000003</v>
      </c>
      <c r="AG79" s="168">
        <f t="shared" si="184"/>
        <v>7.0000000000000001E-3</v>
      </c>
      <c r="AH79" s="169">
        <f t="shared" si="184"/>
        <v>42262.966999999975</v>
      </c>
      <c r="AI79" s="170">
        <f t="shared" si="184"/>
        <v>38327.910000000011</v>
      </c>
      <c r="AJ79" s="170">
        <f t="shared" si="184"/>
        <v>0</v>
      </c>
      <c r="AK79" s="170">
        <f t="shared" si="184"/>
        <v>3935.0570000000007</v>
      </c>
      <c r="AL79" s="270">
        <f t="shared" si="184"/>
        <v>373.40700000000004</v>
      </c>
      <c r="AM79" s="263">
        <f t="shared" si="145"/>
        <v>0.92306745279596991</v>
      </c>
      <c r="AN79" s="200">
        <f t="shared" si="146"/>
        <v>7.2650190117559188E-2</v>
      </c>
      <c r="AO79" s="201">
        <f t="shared" si="147"/>
        <v>5.3191676260899115E-2</v>
      </c>
      <c r="AP79" s="202">
        <f t="shared" si="148"/>
        <v>5.3191673037992486E-2</v>
      </c>
      <c r="AQ79" s="202">
        <f t="shared" si="149"/>
        <v>3.2229066406204019E-9</v>
      </c>
      <c r="AR79" s="203">
        <f t="shared" si="150"/>
        <v>1.9458513856660118E-2</v>
      </c>
      <c r="AS79" s="204">
        <f t="shared" si="151"/>
        <v>1.7646753665728734E-2</v>
      </c>
      <c r="AT79" s="204">
        <f t="shared" si="152"/>
        <v>0</v>
      </c>
      <c r="AU79" s="204">
        <f t="shared" si="153"/>
        <v>1.8117601909313997E-3</v>
      </c>
      <c r="AV79" s="255">
        <f t="shared" si="154"/>
        <v>1.7192227142202036E-4</v>
      </c>
      <c r="AY79" s="378"/>
      <c r="AZ79" s="133" t="s">
        <v>24</v>
      </c>
      <c r="BA79" s="164">
        <f t="shared" ref="BA79:BK79" si="185">IF(COUNT(BA76:BA78)=0,"",SUM(BA76:BA78))</f>
        <v>567004.30500000017</v>
      </c>
      <c r="BB79" s="165">
        <f t="shared" si="185"/>
        <v>494862.75500000094</v>
      </c>
      <c r="BC79" s="166">
        <f t="shared" si="185"/>
        <v>62424.224000000031</v>
      </c>
      <c r="BD79" s="167">
        <f t="shared" si="185"/>
        <v>34707.19999999999</v>
      </c>
      <c r="BE79" s="168">
        <f t="shared" si="185"/>
        <v>34703.193999999989</v>
      </c>
      <c r="BF79" s="168">
        <f t="shared" si="185"/>
        <v>4.0060000000000002</v>
      </c>
      <c r="BG79" s="169">
        <f t="shared" si="185"/>
        <v>27717.023999999998</v>
      </c>
      <c r="BH79" s="170">
        <f t="shared" si="185"/>
        <v>23964.202000000001</v>
      </c>
      <c r="BI79" s="170">
        <f t="shared" si="185"/>
        <v>501.38700000000006</v>
      </c>
      <c r="BJ79" s="170">
        <f t="shared" si="185"/>
        <v>3251.4349999999995</v>
      </c>
      <c r="BK79" s="270">
        <f t="shared" si="185"/>
        <v>5030.8500000000004</v>
      </c>
      <c r="BL79" s="263">
        <f t="shared" si="155"/>
        <v>0.87276719177643769</v>
      </c>
      <c r="BM79" s="200">
        <f t="shared" si="156"/>
        <v>0.11009479725202441</v>
      </c>
      <c r="BN79" s="201">
        <f t="shared" si="157"/>
        <v>6.1211528191130717E-2</v>
      </c>
      <c r="BO79" s="202">
        <f t="shared" si="158"/>
        <v>6.1204462989041995E-2</v>
      </c>
      <c r="BP79" s="202">
        <f t="shared" si="159"/>
        <v>7.0652020887213532E-6</v>
      </c>
      <c r="BQ79" s="203">
        <f t="shared" si="160"/>
        <v>4.8883269060893617E-2</v>
      </c>
      <c r="BR79" s="204">
        <f t="shared" si="161"/>
        <v>4.2264585627793415E-2</v>
      </c>
      <c r="BS79" s="204">
        <f t="shared" si="162"/>
        <v>8.8427370935040771E-4</v>
      </c>
      <c r="BT79" s="204">
        <f t="shared" si="163"/>
        <v>5.7344097237498025E-3</v>
      </c>
      <c r="BU79" s="255">
        <f t="shared" si="164"/>
        <v>8.8726839560768402E-3</v>
      </c>
      <c r="DV79" s="389"/>
      <c r="DW79" s="133" t="s">
        <v>24</v>
      </c>
      <c r="DX79" s="164">
        <f t="shared" ref="DX79:EH79" si="186">IF(COUNT(DX76:DX78)=0,"",SUM(DX76:DX78))</f>
        <v>47452.686000000009</v>
      </c>
      <c r="DY79" s="165">
        <f t="shared" si="186"/>
        <v>44925.094000000005</v>
      </c>
      <c r="DZ79" s="166">
        <f t="shared" si="186"/>
        <v>2422.1669999999995</v>
      </c>
      <c r="EA79" s="167">
        <f t="shared" si="186"/>
        <v>1550.3850000000002</v>
      </c>
      <c r="EB79" s="168">
        <f t="shared" si="186"/>
        <v>1549.9560000000001</v>
      </c>
      <c r="EC79" s="168">
        <f t="shared" si="186"/>
        <v>0.42899999999999999</v>
      </c>
      <c r="ED79" s="169">
        <f t="shared" si="186"/>
        <v>871.78199999999993</v>
      </c>
      <c r="EE79" s="170">
        <f t="shared" si="186"/>
        <v>794.50299999999993</v>
      </c>
      <c r="EF79" s="170">
        <f t="shared" si="186"/>
        <v>0</v>
      </c>
      <c r="EG79" s="170">
        <f t="shared" si="186"/>
        <v>77.278999999999996</v>
      </c>
      <c r="EH79" s="270">
        <f t="shared" si="186"/>
        <v>4.6539999999999999</v>
      </c>
      <c r="EI79" s="263">
        <f t="shared" si="165"/>
        <v>0.94673447989856663</v>
      </c>
      <c r="EJ79" s="200">
        <f t="shared" si="166"/>
        <v>5.1043833430208754E-2</v>
      </c>
      <c r="EK79" s="201">
        <f t="shared" si="167"/>
        <v>3.2672228501459323E-2</v>
      </c>
      <c r="EL79" s="202">
        <f t="shared" si="168"/>
        <v>3.2663187917328848E-2</v>
      </c>
      <c r="EM79" s="202">
        <f t="shared" si="169"/>
        <v>9.0405841304747197E-6</v>
      </c>
      <c r="EN79" s="203">
        <f t="shared" si="170"/>
        <v>1.8371604928749445E-2</v>
      </c>
      <c r="EO79" s="204">
        <f t="shared" si="171"/>
        <v>1.674305644152577E-2</v>
      </c>
      <c r="EP79" s="204">
        <f t="shared" si="172"/>
        <v>0</v>
      </c>
      <c r="EQ79" s="204">
        <f t="shared" si="173"/>
        <v>1.6285484872236734E-3</v>
      </c>
      <c r="ER79" s="255">
        <f t="shared" si="174"/>
        <v>9.8076639960907564E-5</v>
      </c>
    </row>
    <row r="80" spans="1:148" ht="14.25" customHeight="1">
      <c r="A80" s="378"/>
      <c r="B80" s="130" t="s">
        <v>25</v>
      </c>
      <c r="C80" s="171">
        <v>1220159.9859999984</v>
      </c>
      <c r="D80" s="172">
        <v>1133721.5529999968</v>
      </c>
      <c r="E80" s="173">
        <v>80857.410000000047</v>
      </c>
      <c r="F80" s="174">
        <v>56669.80700000003</v>
      </c>
      <c r="G80" s="175">
        <v>56659.833000000028</v>
      </c>
      <c r="H80" s="175">
        <v>9.9740000000000002</v>
      </c>
      <c r="I80" s="176">
        <v>24187.602999999999</v>
      </c>
      <c r="J80" s="177">
        <v>24187.602999999999</v>
      </c>
      <c r="K80" s="177">
        <v>0</v>
      </c>
      <c r="L80" s="177">
        <v>0</v>
      </c>
      <c r="M80" s="271">
        <v>1000.254</v>
      </c>
      <c r="N80" s="264">
        <f t="shared" si="135"/>
        <v>0.92915811533586734</v>
      </c>
      <c r="O80" s="205">
        <f t="shared" si="136"/>
        <v>6.6267875465308171E-2</v>
      </c>
      <c r="P80" s="206">
        <f t="shared" si="137"/>
        <v>4.6444570917112592E-2</v>
      </c>
      <c r="Q80" s="207">
        <f t="shared" si="138"/>
        <v>4.6436396579227032E-2</v>
      </c>
      <c r="R80" s="207">
        <f t="shared" si="139"/>
        <v>8.1743378855566022E-6</v>
      </c>
      <c r="S80" s="208">
        <f t="shared" si="140"/>
        <v>1.9823304548195558E-2</v>
      </c>
      <c r="T80" s="209">
        <f t="shared" si="141"/>
        <v>1.9823304548195558E-2</v>
      </c>
      <c r="U80" s="209">
        <f t="shared" si="142"/>
        <v>0</v>
      </c>
      <c r="V80" s="209">
        <f t="shared" si="143"/>
        <v>0</v>
      </c>
      <c r="W80" s="256">
        <f t="shared" si="144"/>
        <v>8.1977282608577636E-4</v>
      </c>
      <c r="Z80" s="378"/>
      <c r="AA80" s="130" t="s">
        <v>25</v>
      </c>
      <c r="AB80" s="171">
        <v>962629.72199999867</v>
      </c>
      <c r="AC80" s="172">
        <v>896665.3439999969</v>
      </c>
      <c r="AD80" s="173">
        <v>61882.262000000039</v>
      </c>
      <c r="AE80" s="174">
        <v>46201.549000000028</v>
      </c>
      <c r="AF80" s="175">
        <v>46191.575000000026</v>
      </c>
      <c r="AG80" s="175">
        <v>9.9740000000000002</v>
      </c>
      <c r="AH80" s="176">
        <v>15680.713000000009</v>
      </c>
      <c r="AI80" s="177">
        <v>15680.713000000009</v>
      </c>
      <c r="AJ80" s="177">
        <v>0</v>
      </c>
      <c r="AK80" s="177">
        <v>0</v>
      </c>
      <c r="AL80" s="271">
        <v>370.70400000000006</v>
      </c>
      <c r="AM80" s="264">
        <f t="shared" si="145"/>
        <v>0.93147481685590228</v>
      </c>
      <c r="AN80" s="205">
        <f t="shared" si="146"/>
        <v>6.4284595193498634E-2</v>
      </c>
      <c r="AO80" s="206">
        <f t="shared" si="147"/>
        <v>4.7995140752572871E-2</v>
      </c>
      <c r="AP80" s="207">
        <f t="shared" si="148"/>
        <v>4.7984779551612566E-2</v>
      </c>
      <c r="AQ80" s="207">
        <f t="shared" si="149"/>
        <v>1.0361200960300304E-5</v>
      </c>
      <c r="AR80" s="208">
        <f t="shared" si="150"/>
        <v>1.628945444092576E-2</v>
      </c>
      <c r="AS80" s="209">
        <f t="shared" si="151"/>
        <v>1.628945444092576E-2</v>
      </c>
      <c r="AT80" s="209">
        <f t="shared" si="152"/>
        <v>0</v>
      </c>
      <c r="AU80" s="209">
        <f t="shared" si="153"/>
        <v>0</v>
      </c>
      <c r="AV80" s="256">
        <f t="shared" si="154"/>
        <v>3.8509511136827394E-4</v>
      </c>
      <c r="AY80" s="378"/>
      <c r="AZ80" s="130" t="s">
        <v>25</v>
      </c>
      <c r="BA80" s="171">
        <v>257530.26399999982</v>
      </c>
      <c r="BB80" s="172">
        <v>237056.20899999986</v>
      </c>
      <c r="BC80" s="173">
        <v>18975.148000000005</v>
      </c>
      <c r="BD80" s="174">
        <v>10468.258000000005</v>
      </c>
      <c r="BE80" s="175">
        <v>10468.258000000005</v>
      </c>
      <c r="BF80" s="175">
        <v>0</v>
      </c>
      <c r="BG80" s="176">
        <v>8506.8899999999903</v>
      </c>
      <c r="BH80" s="177">
        <v>8506.8899999999903</v>
      </c>
      <c r="BI80" s="177">
        <v>0</v>
      </c>
      <c r="BJ80" s="177">
        <v>0</v>
      </c>
      <c r="BK80" s="271">
        <v>629.54999999999995</v>
      </c>
      <c r="BL80" s="264">
        <f t="shared" si="155"/>
        <v>0.92049845062093372</v>
      </c>
      <c r="BM80" s="205">
        <f t="shared" si="156"/>
        <v>7.368123538288307E-2</v>
      </c>
      <c r="BN80" s="206">
        <f t="shared" si="157"/>
        <v>4.0648651686234487E-2</v>
      </c>
      <c r="BO80" s="207">
        <f t="shared" si="158"/>
        <v>4.0648651686234487E-2</v>
      </c>
      <c r="BP80" s="207">
        <f t="shared" si="159"/>
        <v>0</v>
      </c>
      <c r="BQ80" s="208">
        <f t="shared" si="160"/>
        <v>3.3032583696648549E-2</v>
      </c>
      <c r="BR80" s="209">
        <f t="shared" si="161"/>
        <v>3.3032583696648549E-2</v>
      </c>
      <c r="BS80" s="209">
        <f t="shared" si="162"/>
        <v>0</v>
      </c>
      <c r="BT80" s="209">
        <f t="shared" si="163"/>
        <v>0</v>
      </c>
      <c r="BU80" s="256">
        <f t="shared" si="164"/>
        <v>2.4445670587282912E-3</v>
      </c>
      <c r="DV80" s="389"/>
      <c r="DW80" s="130" t="s">
        <v>25</v>
      </c>
      <c r="DX80" s="171">
        <v>8854.9360000000015</v>
      </c>
      <c r="DY80" s="172">
        <v>8647.4660000000022</v>
      </c>
      <c r="DZ80" s="173">
        <v>189.5859999999999</v>
      </c>
      <c r="EA80" s="174">
        <v>180.77099999999996</v>
      </c>
      <c r="EB80" s="175">
        <v>180.77099999999996</v>
      </c>
      <c r="EC80" s="175">
        <v>0</v>
      </c>
      <c r="ED80" s="176">
        <v>8.8149999999999977</v>
      </c>
      <c r="EE80" s="177">
        <v>8.8149999999999977</v>
      </c>
      <c r="EF80" s="177">
        <v>0</v>
      </c>
      <c r="EG80" s="177">
        <v>0</v>
      </c>
      <c r="EH80" s="271">
        <v>0</v>
      </c>
      <c r="EI80" s="264">
        <f t="shared" si="165"/>
        <v>0.9765701299252757</v>
      </c>
      <c r="EJ80" s="205">
        <f t="shared" si="166"/>
        <v>2.1410205562185865E-2</v>
      </c>
      <c r="EK80" s="206">
        <f t="shared" si="167"/>
        <v>2.0414715589135813E-2</v>
      </c>
      <c r="EL80" s="207">
        <f t="shared" si="168"/>
        <v>2.0414715589135813E-2</v>
      </c>
      <c r="EM80" s="207">
        <f t="shared" si="169"/>
        <v>0</v>
      </c>
      <c r="EN80" s="208">
        <f t="shared" si="170"/>
        <v>9.9548997305005894E-4</v>
      </c>
      <c r="EO80" s="209">
        <f t="shared" si="171"/>
        <v>9.9548997305005894E-4</v>
      </c>
      <c r="EP80" s="209">
        <f t="shared" si="172"/>
        <v>0</v>
      </c>
      <c r="EQ80" s="209">
        <f t="shared" si="173"/>
        <v>0</v>
      </c>
      <c r="ER80" s="256">
        <f t="shared" si="174"/>
        <v>0</v>
      </c>
    </row>
    <row r="81" spans="1:148" ht="14.25" customHeight="1">
      <c r="A81" s="378"/>
      <c r="B81" s="131" t="s">
        <v>26</v>
      </c>
      <c r="C81" s="150">
        <v>1074348.5609999988</v>
      </c>
      <c r="D81" s="151">
        <v>1022317.7569999985</v>
      </c>
      <c r="E81" s="152">
        <v>48321.717999999972</v>
      </c>
      <c r="F81" s="153">
        <v>36564.371999999967</v>
      </c>
      <c r="G81" s="154">
        <v>36564.343999999968</v>
      </c>
      <c r="H81" s="154">
        <v>2.8000000000000001E-2</v>
      </c>
      <c r="I81" s="155">
        <v>11757.346000000009</v>
      </c>
      <c r="J81" s="156">
        <v>11723.128000000006</v>
      </c>
      <c r="K81" s="156">
        <v>34.217999999999996</v>
      </c>
      <c r="L81" s="156">
        <v>0</v>
      </c>
      <c r="M81" s="268">
        <v>691.90500000000009</v>
      </c>
      <c r="N81" s="261">
        <f t="shared" si="135"/>
        <v>0.95156990395038055</v>
      </c>
      <c r="O81" s="190">
        <f t="shared" si="136"/>
        <v>4.4977691369570347E-2</v>
      </c>
      <c r="P81" s="191">
        <f t="shared" si="137"/>
        <v>3.4033993554164595E-2</v>
      </c>
      <c r="Q81" s="192">
        <f t="shared" si="138"/>
        <v>3.4033967491859475E-2</v>
      </c>
      <c r="R81" s="192">
        <f t="shared" si="139"/>
        <v>2.6062305118124538E-8</v>
      </c>
      <c r="S81" s="193">
        <f t="shared" si="140"/>
        <v>1.0943697815405759E-2</v>
      </c>
      <c r="T81" s="194">
        <f t="shared" si="141"/>
        <v>1.0911847816958186E-2</v>
      </c>
      <c r="U81" s="194">
        <f t="shared" si="142"/>
        <v>3.1849998447570904E-5</v>
      </c>
      <c r="V81" s="194">
        <f t="shared" si="143"/>
        <v>0</v>
      </c>
      <c r="W81" s="253">
        <f t="shared" si="144"/>
        <v>6.440228293841414E-4</v>
      </c>
      <c r="Z81" s="378"/>
      <c r="AA81" s="131" t="s">
        <v>26</v>
      </c>
      <c r="AB81" s="150">
        <v>881604.17599999893</v>
      </c>
      <c r="AC81" s="151">
        <v>844660.15699999849</v>
      </c>
      <c r="AD81" s="152">
        <v>34149.451999999976</v>
      </c>
      <c r="AE81" s="153">
        <v>26385.173999999974</v>
      </c>
      <c r="AF81" s="154">
        <v>26385.173999999974</v>
      </c>
      <c r="AG81" s="154">
        <v>0</v>
      </c>
      <c r="AH81" s="155">
        <v>7764.2780000000084</v>
      </c>
      <c r="AI81" s="156">
        <v>7730.0600000000059</v>
      </c>
      <c r="AJ81" s="156">
        <v>34.217999999999996</v>
      </c>
      <c r="AK81" s="156">
        <v>0</v>
      </c>
      <c r="AL81" s="268">
        <v>319.166</v>
      </c>
      <c r="AM81" s="261">
        <f t="shared" si="145"/>
        <v>0.95809455081347017</v>
      </c>
      <c r="AN81" s="190">
        <f t="shared" si="146"/>
        <v>3.8735583303316862E-2</v>
      </c>
      <c r="AO81" s="191">
        <f t="shared" si="147"/>
        <v>2.9928594621357607E-2</v>
      </c>
      <c r="AP81" s="192">
        <f t="shared" si="148"/>
        <v>2.9928594621357607E-2</v>
      </c>
      <c r="AQ81" s="192">
        <f t="shared" si="149"/>
        <v>0</v>
      </c>
      <c r="AR81" s="193">
        <f t="shared" si="150"/>
        <v>8.8069886819592581E-3</v>
      </c>
      <c r="AS81" s="194">
        <f t="shared" si="151"/>
        <v>8.7681753449407613E-3</v>
      </c>
      <c r="AT81" s="194">
        <f t="shared" si="152"/>
        <v>3.8813337018494386E-5</v>
      </c>
      <c r="AU81" s="194">
        <f t="shared" si="153"/>
        <v>0</v>
      </c>
      <c r="AV81" s="253">
        <f t="shared" si="154"/>
        <v>3.6202868440133202E-4</v>
      </c>
      <c r="AY81" s="378"/>
      <c r="AZ81" s="131" t="s">
        <v>26</v>
      </c>
      <c r="BA81" s="150">
        <v>192744.38500000001</v>
      </c>
      <c r="BB81" s="151">
        <v>177657.59999999995</v>
      </c>
      <c r="BC81" s="152">
        <v>14172.265999999998</v>
      </c>
      <c r="BD81" s="153">
        <v>10179.197999999993</v>
      </c>
      <c r="BE81" s="154">
        <v>10179.169999999993</v>
      </c>
      <c r="BF81" s="154">
        <v>2.8000000000000001E-2</v>
      </c>
      <c r="BG81" s="155">
        <v>3993.0679999999998</v>
      </c>
      <c r="BH81" s="156">
        <v>3993.0679999999998</v>
      </c>
      <c r="BI81" s="156">
        <v>0</v>
      </c>
      <c r="BJ81" s="156">
        <v>0</v>
      </c>
      <c r="BK81" s="268">
        <v>372.73900000000009</v>
      </c>
      <c r="BL81" s="261">
        <f t="shared" si="155"/>
        <v>0.92172646170730177</v>
      </c>
      <c r="BM81" s="190">
        <f t="shared" si="156"/>
        <v>7.3528813822514194E-2</v>
      </c>
      <c r="BN81" s="191">
        <f t="shared" si="157"/>
        <v>5.2811904222268224E-2</v>
      </c>
      <c r="BO81" s="192">
        <f t="shared" si="158"/>
        <v>5.2811758952147903E-2</v>
      </c>
      <c r="BP81" s="192">
        <f t="shared" si="159"/>
        <v>1.4527012032023657E-7</v>
      </c>
      <c r="BQ81" s="193">
        <f t="shared" si="160"/>
        <v>2.0716909600245938E-2</v>
      </c>
      <c r="BR81" s="194">
        <f t="shared" si="161"/>
        <v>2.0716909600245938E-2</v>
      </c>
      <c r="BS81" s="194">
        <f t="shared" si="162"/>
        <v>0</v>
      </c>
      <c r="BT81" s="194">
        <f t="shared" si="163"/>
        <v>0</v>
      </c>
      <c r="BU81" s="253">
        <f t="shared" si="164"/>
        <v>1.9338514063587382E-3</v>
      </c>
      <c r="DV81" s="389"/>
      <c r="DW81" s="131" t="s">
        <v>26</v>
      </c>
      <c r="DX81" s="150">
        <v>3413.8500000000013</v>
      </c>
      <c r="DY81" s="151">
        <v>3390.3430000000017</v>
      </c>
      <c r="DZ81" s="152">
        <v>21.693999999999996</v>
      </c>
      <c r="EA81" s="153">
        <v>21.677999999999994</v>
      </c>
      <c r="EB81" s="154">
        <v>21.677999999999994</v>
      </c>
      <c r="EC81" s="154">
        <v>0</v>
      </c>
      <c r="ED81" s="155">
        <v>1.6E-2</v>
      </c>
      <c r="EE81" s="156">
        <v>1.6E-2</v>
      </c>
      <c r="EF81" s="156">
        <v>0</v>
      </c>
      <c r="EG81" s="156">
        <v>0</v>
      </c>
      <c r="EH81" s="268">
        <v>1.1219999999999999</v>
      </c>
      <c r="EI81" s="261">
        <f t="shared" si="165"/>
        <v>0.99311422587401332</v>
      </c>
      <c r="EJ81" s="190">
        <f t="shared" si="166"/>
        <v>6.3547021691052587E-3</v>
      </c>
      <c r="EK81" s="191">
        <f t="shared" si="167"/>
        <v>6.350015378531566E-3</v>
      </c>
      <c r="EL81" s="192">
        <f t="shared" si="168"/>
        <v>6.350015378531566E-3</v>
      </c>
      <c r="EM81" s="192">
        <f t="shared" si="169"/>
        <v>0</v>
      </c>
      <c r="EN81" s="193">
        <f t="shared" si="170"/>
        <v>4.6867905736924572E-6</v>
      </c>
      <c r="EO81" s="194">
        <f t="shared" si="171"/>
        <v>4.6867905736924572E-6</v>
      </c>
      <c r="EP81" s="194">
        <f t="shared" si="172"/>
        <v>0</v>
      </c>
      <c r="EQ81" s="194">
        <f t="shared" si="173"/>
        <v>0</v>
      </c>
      <c r="ER81" s="253">
        <f t="shared" si="174"/>
        <v>3.286611889801835E-4</v>
      </c>
    </row>
    <row r="82" spans="1:148" ht="14.25" customHeight="1">
      <c r="A82" s="378"/>
      <c r="B82" s="132" t="s">
        <v>27</v>
      </c>
      <c r="C82" s="157">
        <v>1537970.8880000031</v>
      </c>
      <c r="D82" s="158">
        <v>1358254.0400000019</v>
      </c>
      <c r="E82" s="159">
        <v>169505.57500000001</v>
      </c>
      <c r="F82" s="160">
        <v>70739.813000000009</v>
      </c>
      <c r="G82" s="161">
        <v>70703.685000000012</v>
      </c>
      <c r="H82" s="161">
        <v>36.128</v>
      </c>
      <c r="I82" s="162">
        <v>98765.76199999993</v>
      </c>
      <c r="J82" s="163">
        <v>67890.756999999954</v>
      </c>
      <c r="K82" s="163">
        <v>0</v>
      </c>
      <c r="L82" s="163">
        <v>30875.005000000041</v>
      </c>
      <c r="M82" s="269">
        <v>760.11300000000006</v>
      </c>
      <c r="N82" s="262">
        <f t="shared" si="135"/>
        <v>0.88314678164441252</v>
      </c>
      <c r="O82" s="195">
        <f t="shared" si="136"/>
        <v>0.11021377343522232</v>
      </c>
      <c r="P82" s="196">
        <f t="shared" si="137"/>
        <v>4.5995547478789381E-2</v>
      </c>
      <c r="Q82" s="197">
        <f t="shared" si="138"/>
        <v>4.597205678707221E-2</v>
      </c>
      <c r="R82" s="197">
        <f t="shared" si="139"/>
        <v>2.3490691717176333E-5</v>
      </c>
      <c r="S82" s="198">
        <f t="shared" si="140"/>
        <v>6.4218225956432881E-2</v>
      </c>
      <c r="T82" s="199">
        <f t="shared" si="141"/>
        <v>4.414307028157468E-2</v>
      </c>
      <c r="U82" s="199">
        <f t="shared" si="142"/>
        <v>0</v>
      </c>
      <c r="V82" s="199">
        <f t="shared" si="143"/>
        <v>2.007515567485825E-2</v>
      </c>
      <c r="W82" s="254">
        <f t="shared" si="144"/>
        <v>4.9423107155718707E-4</v>
      </c>
      <c r="Z82" s="378"/>
      <c r="AA82" s="132" t="s">
        <v>27</v>
      </c>
      <c r="AB82" s="157">
        <v>1206090.4510000027</v>
      </c>
      <c r="AC82" s="158">
        <v>1083184.2370000009</v>
      </c>
      <c r="AD82" s="159">
        <v>115630.47500000005</v>
      </c>
      <c r="AE82" s="160">
        <v>44861.929000000011</v>
      </c>
      <c r="AF82" s="161">
        <v>44825.801000000014</v>
      </c>
      <c r="AG82" s="161">
        <v>36.128</v>
      </c>
      <c r="AH82" s="162">
        <v>70768.545999999915</v>
      </c>
      <c r="AI82" s="163">
        <v>49236.493999999955</v>
      </c>
      <c r="AJ82" s="163">
        <v>0</v>
      </c>
      <c r="AK82" s="163">
        <v>21532.052000000043</v>
      </c>
      <c r="AL82" s="269">
        <v>323.858</v>
      </c>
      <c r="AM82" s="262">
        <f t="shared" si="145"/>
        <v>0.89809535935045592</v>
      </c>
      <c r="AN82" s="195">
        <f t="shared" si="146"/>
        <v>9.587214201399874E-2</v>
      </c>
      <c r="AO82" s="196">
        <f t="shared" si="147"/>
        <v>3.719615636024956E-2</v>
      </c>
      <c r="AP82" s="197">
        <f t="shared" si="148"/>
        <v>3.7166201724616682E-2</v>
      </c>
      <c r="AQ82" s="197">
        <f t="shared" si="149"/>
        <v>2.9954635632879178E-5</v>
      </c>
      <c r="AR82" s="198">
        <f t="shared" si="150"/>
        <v>5.8675985653749083E-2</v>
      </c>
      <c r="AS82" s="199">
        <f t="shared" si="151"/>
        <v>4.082321849010298E-2</v>
      </c>
      <c r="AT82" s="199">
        <f t="shared" si="152"/>
        <v>0</v>
      </c>
      <c r="AU82" s="199">
        <f t="shared" si="153"/>
        <v>1.7852767163646165E-2</v>
      </c>
      <c r="AV82" s="254">
        <f t="shared" si="154"/>
        <v>2.6851883267252504E-4</v>
      </c>
      <c r="AY82" s="378"/>
      <c r="AZ82" s="132" t="s">
        <v>27</v>
      </c>
      <c r="BA82" s="157">
        <v>331880.43700000038</v>
      </c>
      <c r="BB82" s="158">
        <v>275069.803000001</v>
      </c>
      <c r="BC82" s="159">
        <v>53875.099999999962</v>
      </c>
      <c r="BD82" s="160">
        <v>25877.883999999998</v>
      </c>
      <c r="BE82" s="161">
        <v>25877.883999999998</v>
      </c>
      <c r="BF82" s="161">
        <v>0</v>
      </c>
      <c r="BG82" s="162">
        <v>27997.216000000008</v>
      </c>
      <c r="BH82" s="163">
        <v>18654.263000000006</v>
      </c>
      <c r="BI82" s="163">
        <v>0</v>
      </c>
      <c r="BJ82" s="163">
        <v>9342.9529999999977</v>
      </c>
      <c r="BK82" s="269">
        <v>436.255</v>
      </c>
      <c r="BL82" s="262">
        <f t="shared" si="155"/>
        <v>0.82882198627453507</v>
      </c>
      <c r="BM82" s="195">
        <f t="shared" si="156"/>
        <v>0.16233285844444004</v>
      </c>
      <c r="BN82" s="196">
        <f t="shared" si="157"/>
        <v>7.7973514299066585E-2</v>
      </c>
      <c r="BO82" s="197">
        <f t="shared" si="158"/>
        <v>7.7973514299066585E-2</v>
      </c>
      <c r="BP82" s="197">
        <f t="shared" si="159"/>
        <v>0</v>
      </c>
      <c r="BQ82" s="198">
        <f t="shared" si="160"/>
        <v>8.4359344145373577E-2</v>
      </c>
      <c r="BR82" s="199">
        <f t="shared" si="161"/>
        <v>5.6207781237795539E-2</v>
      </c>
      <c r="BS82" s="199">
        <f t="shared" si="162"/>
        <v>0</v>
      </c>
      <c r="BT82" s="199">
        <f t="shared" si="163"/>
        <v>2.8151562907578028E-2</v>
      </c>
      <c r="BU82" s="254">
        <f t="shared" si="164"/>
        <v>1.3144944725982733E-3</v>
      </c>
      <c r="DV82" s="389"/>
      <c r="DW82" s="132" t="s">
        <v>27</v>
      </c>
      <c r="DX82" s="157">
        <v>2241.7819999999988</v>
      </c>
      <c r="DY82" s="158">
        <v>2094.4229999999998</v>
      </c>
      <c r="DZ82" s="159">
        <v>130.761</v>
      </c>
      <c r="EA82" s="160">
        <v>114.92399999999998</v>
      </c>
      <c r="EB82" s="161">
        <v>114.92399999999998</v>
      </c>
      <c r="EC82" s="161">
        <v>0</v>
      </c>
      <c r="ED82" s="162">
        <v>15.837000000000002</v>
      </c>
      <c r="EE82" s="163">
        <v>15.555</v>
      </c>
      <c r="EF82" s="163">
        <v>0</v>
      </c>
      <c r="EG82" s="163">
        <v>0.28200000000000003</v>
      </c>
      <c r="EH82" s="269">
        <v>0</v>
      </c>
      <c r="EI82" s="262">
        <f t="shared" si="165"/>
        <v>0.93426702507201898</v>
      </c>
      <c r="EJ82" s="195">
        <f t="shared" si="166"/>
        <v>5.8329043591214519E-2</v>
      </c>
      <c r="EK82" s="196">
        <f t="shared" si="167"/>
        <v>5.1264574343089578E-2</v>
      </c>
      <c r="EL82" s="197">
        <f t="shared" si="168"/>
        <v>5.1264574343089578E-2</v>
      </c>
      <c r="EM82" s="197">
        <f t="shared" si="169"/>
        <v>0</v>
      </c>
      <c r="EN82" s="198">
        <f t="shared" si="170"/>
        <v>7.0644692481249341E-3</v>
      </c>
      <c r="EO82" s="199">
        <f t="shared" si="171"/>
        <v>6.9386764636347369E-3</v>
      </c>
      <c r="EP82" s="199">
        <f t="shared" si="172"/>
        <v>0</v>
      </c>
      <c r="EQ82" s="199">
        <f t="shared" si="173"/>
        <v>1.2579278449019582E-4</v>
      </c>
      <c r="ER82" s="254">
        <f t="shared" si="174"/>
        <v>0</v>
      </c>
    </row>
    <row r="83" spans="1:148">
      <c r="A83" s="378"/>
      <c r="B83" s="133" t="s">
        <v>28</v>
      </c>
      <c r="C83" s="164">
        <f t="shared" ref="C83:M83" si="187">IF(COUNT(C80:C82)=0,"",SUM(C80:C82))</f>
        <v>3832479.4350000005</v>
      </c>
      <c r="D83" s="165">
        <f t="shared" si="187"/>
        <v>3514293.3499999973</v>
      </c>
      <c r="E83" s="166">
        <f t="shared" si="187"/>
        <v>298684.70300000004</v>
      </c>
      <c r="F83" s="167">
        <f t="shared" si="187"/>
        <v>163973.99200000003</v>
      </c>
      <c r="G83" s="168">
        <f t="shared" si="187"/>
        <v>163927.86200000002</v>
      </c>
      <c r="H83" s="168">
        <f t="shared" si="187"/>
        <v>46.13</v>
      </c>
      <c r="I83" s="169">
        <f t="shared" si="187"/>
        <v>134710.71099999995</v>
      </c>
      <c r="J83" s="170">
        <f t="shared" si="187"/>
        <v>103801.48799999995</v>
      </c>
      <c r="K83" s="170">
        <f t="shared" si="187"/>
        <v>34.217999999999996</v>
      </c>
      <c r="L83" s="170">
        <f t="shared" si="187"/>
        <v>30875.005000000041</v>
      </c>
      <c r="M83" s="270">
        <f t="shared" si="187"/>
        <v>2452.2719999999999</v>
      </c>
      <c r="N83" s="263">
        <f t="shared" si="135"/>
        <v>0.91697644034455117</v>
      </c>
      <c r="O83" s="200">
        <f t="shared" si="136"/>
        <v>7.7935109128641683E-2</v>
      </c>
      <c r="P83" s="201">
        <f t="shared" si="137"/>
        <v>4.278535469819162E-2</v>
      </c>
      <c r="Q83" s="202">
        <f t="shared" si="138"/>
        <v>4.2773318103923499E-2</v>
      </c>
      <c r="R83" s="202">
        <f t="shared" si="139"/>
        <v>1.203659426811771E-5</v>
      </c>
      <c r="S83" s="203">
        <f t="shared" si="140"/>
        <v>3.5149754430450042E-2</v>
      </c>
      <c r="T83" s="204">
        <f t="shared" si="141"/>
        <v>2.7084682321328605E-2</v>
      </c>
      <c r="U83" s="204">
        <f t="shared" si="142"/>
        <v>8.9284236433221692E-6</v>
      </c>
      <c r="V83" s="204">
        <f t="shared" si="143"/>
        <v>8.0561436854781291E-3</v>
      </c>
      <c r="W83" s="255">
        <f t="shared" si="144"/>
        <v>6.3986566440636346E-4</v>
      </c>
      <c r="Z83" s="378"/>
      <c r="AA83" s="133" t="s">
        <v>28</v>
      </c>
      <c r="AB83" s="164">
        <f t="shared" ref="AB83:AL83" si="188">IF(COUNT(AB80:AB82)=0,"",SUM(AB80:AB82))</f>
        <v>3050324.3490000004</v>
      </c>
      <c r="AC83" s="165">
        <f t="shared" si="188"/>
        <v>2824509.7379999962</v>
      </c>
      <c r="AD83" s="166">
        <f t="shared" si="188"/>
        <v>211662.18900000007</v>
      </c>
      <c r="AE83" s="167">
        <f t="shared" si="188"/>
        <v>117448.652</v>
      </c>
      <c r="AF83" s="168">
        <f t="shared" si="188"/>
        <v>117402.55000000002</v>
      </c>
      <c r="AG83" s="168">
        <f t="shared" si="188"/>
        <v>46.102000000000004</v>
      </c>
      <c r="AH83" s="169">
        <f t="shared" si="188"/>
        <v>94213.536999999924</v>
      </c>
      <c r="AI83" s="170">
        <f t="shared" si="188"/>
        <v>72647.266999999963</v>
      </c>
      <c r="AJ83" s="170">
        <f t="shared" si="188"/>
        <v>34.217999999999996</v>
      </c>
      <c r="AK83" s="170">
        <f t="shared" si="188"/>
        <v>21532.052000000043</v>
      </c>
      <c r="AL83" s="270">
        <f t="shared" si="188"/>
        <v>1013.7280000000001</v>
      </c>
      <c r="AM83" s="263">
        <f t="shared" si="145"/>
        <v>0.92597029523301877</v>
      </c>
      <c r="AN83" s="200">
        <f t="shared" si="146"/>
        <v>6.9390059804423782E-2</v>
      </c>
      <c r="AO83" s="201">
        <f t="shared" si="147"/>
        <v>3.8503660123391022E-2</v>
      </c>
      <c r="AP83" s="202">
        <f t="shared" si="148"/>
        <v>3.8488546320816192E-2</v>
      </c>
      <c r="AQ83" s="202">
        <f t="shared" si="149"/>
        <v>1.5113802574835625E-5</v>
      </c>
      <c r="AR83" s="203">
        <f t="shared" si="150"/>
        <v>3.0886399681032711E-2</v>
      </c>
      <c r="AS83" s="204">
        <f t="shared" si="151"/>
        <v>2.3816243352552391E-2</v>
      </c>
      <c r="AT83" s="204">
        <f t="shared" si="152"/>
        <v>1.1217823445961679E-5</v>
      </c>
      <c r="AU83" s="204">
        <f t="shared" si="153"/>
        <v>7.0589385050343839E-3</v>
      </c>
      <c r="AV83" s="255">
        <f t="shared" si="154"/>
        <v>3.3233449430790352E-4</v>
      </c>
      <c r="AY83" s="378"/>
      <c r="AZ83" s="133" t="s">
        <v>28</v>
      </c>
      <c r="BA83" s="164">
        <f t="shared" ref="BA83:BK83" si="189">IF(COUNT(BA80:BA82)=0,"",SUM(BA80:BA82))</f>
        <v>782155.08600000024</v>
      </c>
      <c r="BB83" s="165">
        <f t="shared" si="189"/>
        <v>689783.61200000078</v>
      </c>
      <c r="BC83" s="166">
        <f t="shared" si="189"/>
        <v>87022.513999999966</v>
      </c>
      <c r="BD83" s="167">
        <f t="shared" si="189"/>
        <v>46525.34</v>
      </c>
      <c r="BE83" s="168">
        <f t="shared" si="189"/>
        <v>46525.311999999998</v>
      </c>
      <c r="BF83" s="168">
        <f t="shared" si="189"/>
        <v>2.8000000000000001E-2</v>
      </c>
      <c r="BG83" s="169">
        <f t="shared" si="189"/>
        <v>40497.173999999999</v>
      </c>
      <c r="BH83" s="170">
        <f t="shared" si="189"/>
        <v>31154.220999999998</v>
      </c>
      <c r="BI83" s="170">
        <f t="shared" si="189"/>
        <v>0</v>
      </c>
      <c r="BJ83" s="170">
        <f t="shared" si="189"/>
        <v>9342.9529999999977</v>
      </c>
      <c r="BK83" s="270">
        <f t="shared" si="189"/>
        <v>1438.5439999999999</v>
      </c>
      <c r="BL83" s="263">
        <f t="shared" si="155"/>
        <v>0.88190133177757102</v>
      </c>
      <c r="BM83" s="200">
        <f t="shared" si="156"/>
        <v>0.11125992217865593</v>
      </c>
      <c r="BN83" s="201">
        <f t="shared" si="157"/>
        <v>5.9483522939081143E-2</v>
      </c>
      <c r="BO83" s="202">
        <f t="shared" si="158"/>
        <v>5.9483487140554098E-2</v>
      </c>
      <c r="BP83" s="202">
        <f t="shared" si="159"/>
        <v>3.5798527045568546E-8</v>
      </c>
      <c r="BQ83" s="203">
        <f t="shared" si="160"/>
        <v>5.1776399239574833E-2</v>
      </c>
      <c r="BR83" s="204">
        <f t="shared" si="161"/>
        <v>3.9831257966147122E-2</v>
      </c>
      <c r="BS83" s="204">
        <f t="shared" si="162"/>
        <v>0</v>
      </c>
      <c r="BT83" s="204">
        <f t="shared" si="163"/>
        <v>1.1945141273427703E-2</v>
      </c>
      <c r="BU83" s="255">
        <f t="shared" si="164"/>
        <v>1.8392055817942983E-3</v>
      </c>
      <c r="DV83" s="389"/>
      <c r="DW83" s="133" t="s">
        <v>28</v>
      </c>
      <c r="DX83" s="164">
        <f t="shared" ref="DX83:EH83" si="190">IF(COUNT(DX80:DX82)=0,"",SUM(DX80:DX82))</f>
        <v>14510.568000000003</v>
      </c>
      <c r="DY83" s="165">
        <f t="shared" si="190"/>
        <v>14132.232000000004</v>
      </c>
      <c r="DZ83" s="166">
        <f t="shared" si="190"/>
        <v>342.04099999999988</v>
      </c>
      <c r="EA83" s="167">
        <f t="shared" si="190"/>
        <v>317.37299999999993</v>
      </c>
      <c r="EB83" s="168">
        <f t="shared" si="190"/>
        <v>317.37299999999993</v>
      </c>
      <c r="EC83" s="168">
        <f t="shared" si="190"/>
        <v>0</v>
      </c>
      <c r="ED83" s="169">
        <f t="shared" si="190"/>
        <v>24.667999999999999</v>
      </c>
      <c r="EE83" s="170">
        <f t="shared" si="190"/>
        <v>24.385999999999996</v>
      </c>
      <c r="EF83" s="170">
        <f t="shared" si="190"/>
        <v>0</v>
      </c>
      <c r="EG83" s="170">
        <f t="shared" si="190"/>
        <v>0.28200000000000003</v>
      </c>
      <c r="EH83" s="270">
        <f t="shared" si="190"/>
        <v>1.1219999999999999</v>
      </c>
      <c r="EI83" s="263">
        <f t="shared" si="165"/>
        <v>0.9739268648890933</v>
      </c>
      <c r="EJ83" s="200">
        <f t="shared" si="166"/>
        <v>2.3571854664820827E-2</v>
      </c>
      <c r="EK83" s="201">
        <f t="shared" si="167"/>
        <v>2.1871852294134859E-2</v>
      </c>
      <c r="EL83" s="202">
        <f t="shared" si="168"/>
        <v>2.1871852294134859E-2</v>
      </c>
      <c r="EM83" s="202">
        <f t="shared" si="169"/>
        <v>0</v>
      </c>
      <c r="EN83" s="203">
        <f t="shared" si="170"/>
        <v>1.7000023706859714E-3</v>
      </c>
      <c r="EO83" s="204">
        <f t="shared" si="171"/>
        <v>1.6805682589406555E-3</v>
      </c>
      <c r="EP83" s="204">
        <f t="shared" si="172"/>
        <v>0</v>
      </c>
      <c r="EQ83" s="204">
        <f t="shared" si="173"/>
        <v>1.943411174531555E-5</v>
      </c>
      <c r="ER83" s="255">
        <f t="shared" si="174"/>
        <v>7.7322955242000154E-5</v>
      </c>
    </row>
    <row r="84" spans="1:148" ht="14.5" thickBot="1">
      <c r="A84" s="379"/>
      <c r="B84" s="134" t="s">
        <v>55</v>
      </c>
      <c r="C84" s="178">
        <f t="shared" ref="C84:M84" si="191">SUM(C83,C79,C75,C71)</f>
        <v>13077664.251000002</v>
      </c>
      <c r="D84" s="179">
        <f t="shared" si="191"/>
        <v>11993940.535000004</v>
      </c>
      <c r="E84" s="180">
        <f t="shared" si="191"/>
        <v>1008045.8300000001</v>
      </c>
      <c r="F84" s="181">
        <f t="shared" si="191"/>
        <v>522461.82500000007</v>
      </c>
      <c r="G84" s="182">
        <f t="shared" si="191"/>
        <v>522405.36500000011</v>
      </c>
      <c r="H84" s="182">
        <f t="shared" si="191"/>
        <v>56.46</v>
      </c>
      <c r="I84" s="183">
        <f t="shared" si="191"/>
        <v>485584.005</v>
      </c>
      <c r="J84" s="184">
        <f t="shared" si="191"/>
        <v>357078.511</v>
      </c>
      <c r="K84" s="184">
        <f t="shared" si="191"/>
        <v>1168.6859999999999</v>
      </c>
      <c r="L84" s="184">
        <f t="shared" si="191"/>
        <v>127336.80800000002</v>
      </c>
      <c r="M84" s="272">
        <f t="shared" si="191"/>
        <v>12722.149000000001</v>
      </c>
      <c r="N84" s="265">
        <f t="shared" si="135"/>
        <v>0.91713170676352773</v>
      </c>
      <c r="O84" s="210">
        <f t="shared" si="136"/>
        <v>7.7081488762254957E-2</v>
      </c>
      <c r="P84" s="211">
        <f t="shared" si="137"/>
        <v>3.9950698761825859E-2</v>
      </c>
      <c r="Q84" s="212">
        <f t="shared" si="138"/>
        <v>3.9946381477109237E-2</v>
      </c>
      <c r="R84" s="212">
        <f t="shared" si="139"/>
        <v>4.3172847166253494E-6</v>
      </c>
      <c r="S84" s="213">
        <f t="shared" si="140"/>
        <v>3.7130790000429098E-2</v>
      </c>
      <c r="T84" s="214">
        <f t="shared" si="141"/>
        <v>2.7304456219901463E-2</v>
      </c>
      <c r="U84" s="214">
        <f t="shared" si="142"/>
        <v>8.9365040848990649E-5</v>
      </c>
      <c r="V84" s="214">
        <f t="shared" si="143"/>
        <v>9.7369687396786503E-3</v>
      </c>
      <c r="W84" s="257">
        <f t="shared" si="144"/>
        <v>9.7281508041676356E-4</v>
      </c>
      <c r="Z84" s="379"/>
      <c r="AA84" s="134" t="s">
        <v>55</v>
      </c>
      <c r="AB84" s="178">
        <f t="shared" ref="AB84:AL84" si="192">SUM(AB83,AB79,AB75,AB71)</f>
        <v>10293287.272000004</v>
      </c>
      <c r="AC84" s="179">
        <f t="shared" si="192"/>
        <v>9531847.1720000021</v>
      </c>
      <c r="AD84" s="180">
        <f t="shared" si="192"/>
        <v>710591.29700000014</v>
      </c>
      <c r="AE84" s="181">
        <f t="shared" si="192"/>
        <v>391338.90400000016</v>
      </c>
      <c r="AF84" s="182">
        <f t="shared" si="192"/>
        <v>391287.54500000016</v>
      </c>
      <c r="AG84" s="182">
        <f t="shared" si="192"/>
        <v>51.359000000000002</v>
      </c>
      <c r="AH84" s="183">
        <f t="shared" si="192"/>
        <v>319252.39299999992</v>
      </c>
      <c r="AI84" s="184">
        <f t="shared" si="192"/>
        <v>237655.04399999999</v>
      </c>
      <c r="AJ84" s="184">
        <f t="shared" si="192"/>
        <v>383.87800000000004</v>
      </c>
      <c r="AK84" s="184">
        <f t="shared" si="192"/>
        <v>81213.47100000002</v>
      </c>
      <c r="AL84" s="272">
        <f t="shared" si="192"/>
        <v>2724.3210000000004</v>
      </c>
      <c r="AM84" s="265">
        <f t="shared" si="145"/>
        <v>0.92602556599471531</v>
      </c>
      <c r="AN84" s="210">
        <f t="shared" si="146"/>
        <v>6.9034437514725169E-2</v>
      </c>
      <c r="AO84" s="211">
        <f t="shared" si="147"/>
        <v>3.8018846036147046E-2</v>
      </c>
      <c r="AP84" s="212">
        <f t="shared" si="148"/>
        <v>3.8013856473663961E-2</v>
      </c>
      <c r="AQ84" s="212">
        <f t="shared" si="149"/>
        <v>4.9895624830862085E-6</v>
      </c>
      <c r="AR84" s="213">
        <f t="shared" si="150"/>
        <v>3.101559147857812E-2</v>
      </c>
      <c r="AS84" s="214">
        <f t="shared" si="151"/>
        <v>2.3088352410650558E-2</v>
      </c>
      <c r="AT84" s="214">
        <f t="shared" si="152"/>
        <v>3.7294014036141036E-5</v>
      </c>
      <c r="AU84" s="214">
        <f t="shared" si="153"/>
        <v>7.8899450538914284E-3</v>
      </c>
      <c r="AV84" s="257">
        <f t="shared" si="154"/>
        <v>2.6466967529515571E-4</v>
      </c>
      <c r="AY84" s="379"/>
      <c r="AZ84" s="134" t="s">
        <v>55</v>
      </c>
      <c r="BA84" s="178">
        <f t="shared" ref="BA84:BK84" si="193">SUM(BA83,BA79,BA75,BA71)</f>
        <v>2784376.9790000003</v>
      </c>
      <c r="BB84" s="179">
        <f t="shared" si="193"/>
        <v>2462093.3630000018</v>
      </c>
      <c r="BC84" s="180">
        <f t="shared" si="193"/>
        <v>297454.53299999994</v>
      </c>
      <c r="BD84" s="181">
        <f t="shared" si="193"/>
        <v>131122.92099999997</v>
      </c>
      <c r="BE84" s="182">
        <f t="shared" si="193"/>
        <v>131117.81999999998</v>
      </c>
      <c r="BF84" s="182">
        <f t="shared" si="193"/>
        <v>5.101</v>
      </c>
      <c r="BG84" s="183">
        <f t="shared" si="193"/>
        <v>166331.61200000008</v>
      </c>
      <c r="BH84" s="184">
        <f t="shared" si="193"/>
        <v>119423.467</v>
      </c>
      <c r="BI84" s="184">
        <f t="shared" si="193"/>
        <v>784.80799999999999</v>
      </c>
      <c r="BJ84" s="184">
        <f t="shared" si="193"/>
        <v>46123.336999999992</v>
      </c>
      <c r="BK84" s="272">
        <f t="shared" si="193"/>
        <v>9997.8280000000013</v>
      </c>
      <c r="BL84" s="265">
        <f t="shared" si="155"/>
        <v>0.88425288011261116</v>
      </c>
      <c r="BM84" s="210">
        <f t="shared" si="156"/>
        <v>0.10682983491223583</v>
      </c>
      <c r="BN84" s="211">
        <f t="shared" si="157"/>
        <v>4.7092373622156701E-2</v>
      </c>
      <c r="BO84" s="212">
        <f t="shared" si="158"/>
        <v>4.7090541614480126E-2</v>
      </c>
      <c r="BP84" s="212">
        <f t="shared" si="159"/>
        <v>1.8320076765725908E-6</v>
      </c>
      <c r="BQ84" s="213">
        <f t="shared" si="160"/>
        <v>5.9737461290079161E-2</v>
      </c>
      <c r="BR84" s="214">
        <f t="shared" si="161"/>
        <v>4.2890552500865216E-2</v>
      </c>
      <c r="BS84" s="214">
        <f t="shared" si="162"/>
        <v>2.8186125870134914E-4</v>
      </c>
      <c r="BT84" s="214">
        <f t="shared" si="163"/>
        <v>1.6565047530512564E-2</v>
      </c>
      <c r="BU84" s="257">
        <f t="shared" si="164"/>
        <v>3.590687638708566E-3</v>
      </c>
      <c r="DV84" s="390"/>
      <c r="DW84" s="134" t="s">
        <v>55</v>
      </c>
      <c r="DX84" s="178">
        <f t="shared" ref="DX84:EH84" si="194">SUM(DX83,DX79,DX75,DX71)</f>
        <v>133942.25400000002</v>
      </c>
      <c r="DY84" s="179">
        <f t="shared" si="194"/>
        <v>127885.16800000002</v>
      </c>
      <c r="DZ84" s="180">
        <f t="shared" si="194"/>
        <v>5588.8819999999996</v>
      </c>
      <c r="EA84" s="181">
        <f t="shared" si="194"/>
        <v>3282.4450000000002</v>
      </c>
      <c r="EB84" s="182">
        <f t="shared" si="194"/>
        <v>3281.4940000000006</v>
      </c>
      <c r="EC84" s="182">
        <f t="shared" si="194"/>
        <v>0.95100000000000007</v>
      </c>
      <c r="ED84" s="183">
        <f t="shared" si="194"/>
        <v>2306.4369999999999</v>
      </c>
      <c r="EE84" s="184">
        <f t="shared" si="194"/>
        <v>1854.8559999999998</v>
      </c>
      <c r="EF84" s="184">
        <f t="shared" si="194"/>
        <v>0</v>
      </c>
      <c r="EG84" s="184">
        <f t="shared" si="194"/>
        <v>451.58100000000002</v>
      </c>
      <c r="EH84" s="272">
        <f t="shared" si="194"/>
        <v>67.605000000000004</v>
      </c>
      <c r="EI84" s="265">
        <f t="shared" si="165"/>
        <v>0.95477837785229447</v>
      </c>
      <c r="EJ84" s="210">
        <f t="shared" si="166"/>
        <v>4.1726056065922251E-2</v>
      </c>
      <c r="EK84" s="211">
        <f t="shared" si="167"/>
        <v>2.450641901247981E-2</v>
      </c>
      <c r="EL84" s="212">
        <f t="shared" si="168"/>
        <v>2.4499318937846157E-2</v>
      </c>
      <c r="EM84" s="212">
        <f t="shared" si="169"/>
        <v>7.1000746336551865E-6</v>
      </c>
      <c r="EN84" s="213">
        <f t="shared" si="170"/>
        <v>1.7219637053442444E-2</v>
      </c>
      <c r="EO84" s="214">
        <f t="shared" si="171"/>
        <v>1.384817669262158E-2</v>
      </c>
      <c r="EP84" s="214">
        <f t="shared" si="172"/>
        <v>0</v>
      </c>
      <c r="EQ84" s="214">
        <f t="shared" si="173"/>
        <v>3.3714603608208651E-3</v>
      </c>
      <c r="ER84" s="257">
        <f t="shared" si="174"/>
        <v>5.0473243491930481E-4</v>
      </c>
    </row>
    <row r="86" spans="1:148" ht="14.5" thickBot="1"/>
    <row r="87" spans="1:148" ht="16.399999999999999" customHeight="1" thickBot="1">
      <c r="A87" s="382" t="s">
        <v>63</v>
      </c>
      <c r="B87" s="383"/>
      <c r="C87" s="386" t="s">
        <v>61</v>
      </c>
      <c r="D87" s="380"/>
      <c r="E87" s="380"/>
      <c r="F87" s="380"/>
      <c r="G87" s="380"/>
      <c r="H87" s="380"/>
      <c r="I87" s="380"/>
      <c r="J87" s="380"/>
      <c r="K87" s="380"/>
      <c r="L87" s="380"/>
      <c r="M87" s="387"/>
      <c r="N87" s="380" t="s">
        <v>62</v>
      </c>
      <c r="O87" s="380"/>
      <c r="P87" s="380"/>
      <c r="Q87" s="380"/>
      <c r="R87" s="380"/>
      <c r="S87" s="380"/>
      <c r="T87" s="380"/>
      <c r="U87" s="380"/>
      <c r="V87" s="380"/>
      <c r="W87" s="381"/>
      <c r="Z87" s="382" t="s">
        <v>64</v>
      </c>
      <c r="AA87" s="383"/>
      <c r="AB87" s="386" t="s">
        <v>61</v>
      </c>
      <c r="AC87" s="380"/>
      <c r="AD87" s="380"/>
      <c r="AE87" s="380"/>
      <c r="AF87" s="380"/>
      <c r="AG87" s="380"/>
      <c r="AH87" s="380"/>
      <c r="AI87" s="380"/>
      <c r="AJ87" s="380"/>
      <c r="AK87" s="380"/>
      <c r="AL87" s="387"/>
      <c r="AM87" s="380" t="s">
        <v>62</v>
      </c>
      <c r="AN87" s="380"/>
      <c r="AO87" s="380"/>
      <c r="AP87" s="380"/>
      <c r="AQ87" s="380"/>
      <c r="AR87" s="380"/>
      <c r="AS87" s="380"/>
      <c r="AT87" s="380"/>
      <c r="AU87" s="380"/>
      <c r="AV87" s="381"/>
      <c r="AY87" s="382" t="s">
        <v>65</v>
      </c>
      <c r="AZ87" s="383"/>
      <c r="BA87" s="386" t="s">
        <v>61</v>
      </c>
      <c r="BB87" s="380"/>
      <c r="BC87" s="380"/>
      <c r="BD87" s="380"/>
      <c r="BE87" s="380"/>
      <c r="BF87" s="380"/>
      <c r="BG87" s="380"/>
      <c r="BH87" s="380"/>
      <c r="BI87" s="380"/>
      <c r="BJ87" s="380"/>
      <c r="BK87" s="387"/>
      <c r="BL87" s="380" t="s">
        <v>62</v>
      </c>
      <c r="BM87" s="380"/>
      <c r="BN87" s="380"/>
      <c r="BO87" s="380"/>
      <c r="BP87" s="380"/>
      <c r="BQ87" s="380"/>
      <c r="BR87" s="380"/>
      <c r="BS87" s="380"/>
      <c r="BT87" s="380"/>
      <c r="BU87" s="381"/>
      <c r="DV87" s="391" t="s">
        <v>66</v>
      </c>
      <c r="DW87" s="392"/>
      <c r="DX87" s="398" t="s">
        <v>61</v>
      </c>
      <c r="DY87" s="399"/>
      <c r="DZ87" s="399"/>
      <c r="EA87" s="399"/>
      <c r="EB87" s="399"/>
      <c r="EC87" s="399"/>
      <c r="ED87" s="399"/>
      <c r="EE87" s="399"/>
      <c r="EF87" s="399"/>
      <c r="EG87" s="399"/>
      <c r="EH87" s="400"/>
      <c r="EI87" s="401" t="s">
        <v>62</v>
      </c>
      <c r="EJ87" s="399"/>
      <c r="EK87" s="399"/>
      <c r="EL87" s="399"/>
      <c r="EM87" s="399"/>
      <c r="EN87" s="399"/>
      <c r="EO87" s="399"/>
      <c r="EP87" s="399"/>
      <c r="EQ87" s="399"/>
      <c r="ER87" s="402"/>
    </row>
    <row r="88" spans="1:148" ht="65.5" thickBot="1">
      <c r="A88" s="384"/>
      <c r="B88" s="385"/>
      <c r="C88" s="136" t="s">
        <v>52</v>
      </c>
      <c r="D88" s="137" t="s">
        <v>53</v>
      </c>
      <c r="E88" s="138" t="s">
        <v>51</v>
      </c>
      <c r="F88" s="139" t="s">
        <v>30</v>
      </c>
      <c r="G88" s="140" t="s">
        <v>59</v>
      </c>
      <c r="H88" s="140" t="s">
        <v>56</v>
      </c>
      <c r="I88" s="141" t="s">
        <v>31</v>
      </c>
      <c r="J88" s="142" t="s">
        <v>57</v>
      </c>
      <c r="K88" s="142" t="s">
        <v>58</v>
      </c>
      <c r="L88" s="142" t="s">
        <v>54</v>
      </c>
      <c r="M88" s="266" t="s">
        <v>60</v>
      </c>
      <c r="N88" s="259" t="s">
        <v>53</v>
      </c>
      <c r="O88" s="138" t="s">
        <v>51</v>
      </c>
      <c r="P88" s="139" t="s">
        <v>30</v>
      </c>
      <c r="Q88" s="140" t="s">
        <v>59</v>
      </c>
      <c r="R88" s="140" t="s">
        <v>56</v>
      </c>
      <c r="S88" s="141" t="s">
        <v>31</v>
      </c>
      <c r="T88" s="142" t="s">
        <v>57</v>
      </c>
      <c r="U88" s="142" t="s">
        <v>58</v>
      </c>
      <c r="V88" s="142" t="s">
        <v>54</v>
      </c>
      <c r="W88" s="251" t="s">
        <v>60</v>
      </c>
      <c r="Z88" s="384"/>
      <c r="AA88" s="385"/>
      <c r="AB88" s="136" t="s">
        <v>52</v>
      </c>
      <c r="AC88" s="137" t="s">
        <v>53</v>
      </c>
      <c r="AD88" s="138" t="s">
        <v>51</v>
      </c>
      <c r="AE88" s="139" t="s">
        <v>30</v>
      </c>
      <c r="AF88" s="140" t="s">
        <v>59</v>
      </c>
      <c r="AG88" s="140" t="s">
        <v>56</v>
      </c>
      <c r="AH88" s="141" t="s">
        <v>31</v>
      </c>
      <c r="AI88" s="142" t="s">
        <v>57</v>
      </c>
      <c r="AJ88" s="142" t="s">
        <v>58</v>
      </c>
      <c r="AK88" s="142" t="s">
        <v>54</v>
      </c>
      <c r="AL88" s="266" t="s">
        <v>60</v>
      </c>
      <c r="AM88" s="259" t="s">
        <v>53</v>
      </c>
      <c r="AN88" s="138" t="s">
        <v>51</v>
      </c>
      <c r="AO88" s="139" t="s">
        <v>30</v>
      </c>
      <c r="AP88" s="140" t="s">
        <v>59</v>
      </c>
      <c r="AQ88" s="140" t="s">
        <v>56</v>
      </c>
      <c r="AR88" s="141" t="s">
        <v>31</v>
      </c>
      <c r="AS88" s="142" t="s">
        <v>57</v>
      </c>
      <c r="AT88" s="142" t="s">
        <v>58</v>
      </c>
      <c r="AU88" s="142" t="s">
        <v>54</v>
      </c>
      <c r="AV88" s="251" t="s">
        <v>60</v>
      </c>
      <c r="AY88" s="384"/>
      <c r="AZ88" s="385"/>
      <c r="BA88" s="136" t="s">
        <v>52</v>
      </c>
      <c r="BB88" s="137" t="s">
        <v>53</v>
      </c>
      <c r="BC88" s="138" t="s">
        <v>51</v>
      </c>
      <c r="BD88" s="139" t="s">
        <v>30</v>
      </c>
      <c r="BE88" s="140" t="s">
        <v>59</v>
      </c>
      <c r="BF88" s="140" t="s">
        <v>56</v>
      </c>
      <c r="BG88" s="141" t="s">
        <v>31</v>
      </c>
      <c r="BH88" s="142" t="s">
        <v>57</v>
      </c>
      <c r="BI88" s="142" t="s">
        <v>58</v>
      </c>
      <c r="BJ88" s="142" t="s">
        <v>54</v>
      </c>
      <c r="BK88" s="266" t="s">
        <v>60</v>
      </c>
      <c r="BL88" s="259" t="s">
        <v>53</v>
      </c>
      <c r="BM88" s="138" t="s">
        <v>51</v>
      </c>
      <c r="BN88" s="139" t="s">
        <v>30</v>
      </c>
      <c r="BO88" s="140" t="s">
        <v>59</v>
      </c>
      <c r="BP88" s="140" t="s">
        <v>56</v>
      </c>
      <c r="BQ88" s="141" t="s">
        <v>31</v>
      </c>
      <c r="BR88" s="142" t="s">
        <v>57</v>
      </c>
      <c r="BS88" s="142" t="s">
        <v>58</v>
      </c>
      <c r="BT88" s="142" t="s">
        <v>54</v>
      </c>
      <c r="BU88" s="251" t="s">
        <v>60</v>
      </c>
      <c r="DV88" s="393"/>
      <c r="DW88" s="394"/>
      <c r="DX88" s="136" t="s">
        <v>52</v>
      </c>
      <c r="DY88" s="137" t="s">
        <v>53</v>
      </c>
      <c r="DZ88" s="138" t="s">
        <v>51</v>
      </c>
      <c r="EA88" s="139" t="s">
        <v>30</v>
      </c>
      <c r="EB88" s="140" t="s">
        <v>59</v>
      </c>
      <c r="EC88" s="140" t="s">
        <v>56</v>
      </c>
      <c r="ED88" s="141" t="s">
        <v>31</v>
      </c>
      <c r="EE88" s="142" t="s">
        <v>57</v>
      </c>
      <c r="EF88" s="142" t="s">
        <v>58</v>
      </c>
      <c r="EG88" s="142" t="s">
        <v>54</v>
      </c>
      <c r="EH88" s="266" t="s">
        <v>60</v>
      </c>
      <c r="EI88" s="259" t="s">
        <v>53</v>
      </c>
      <c r="EJ88" s="138" t="s">
        <v>51</v>
      </c>
      <c r="EK88" s="139" t="s">
        <v>30</v>
      </c>
      <c r="EL88" s="140" t="s">
        <v>59</v>
      </c>
      <c r="EM88" s="140" t="s">
        <v>56</v>
      </c>
      <c r="EN88" s="141" t="s">
        <v>31</v>
      </c>
      <c r="EO88" s="142" t="s">
        <v>57</v>
      </c>
      <c r="EP88" s="142" t="s">
        <v>58</v>
      </c>
      <c r="EQ88" s="142" t="s">
        <v>54</v>
      </c>
      <c r="ER88" s="251" t="s">
        <v>60</v>
      </c>
    </row>
    <row r="89" spans="1:148" ht="14.25" customHeight="1">
      <c r="A89" s="377">
        <v>2020</v>
      </c>
      <c r="B89" s="135" t="s">
        <v>13</v>
      </c>
      <c r="C89" s="143">
        <v>1625993.3960000002</v>
      </c>
      <c r="D89" s="144">
        <v>1456934.3110000012</v>
      </c>
      <c r="E89" s="145">
        <v>159633.72699999996</v>
      </c>
      <c r="F89" s="146">
        <v>36549.409000000007</v>
      </c>
      <c r="G89" s="147">
        <v>36549.409000000007</v>
      </c>
      <c r="H89" s="147">
        <v>0</v>
      </c>
      <c r="I89" s="148">
        <v>123084.31800000004</v>
      </c>
      <c r="J89" s="149">
        <v>67941.047000000064</v>
      </c>
      <c r="K89" s="149">
        <v>642.83299999999997</v>
      </c>
      <c r="L89" s="149">
        <v>54500.437999999995</v>
      </c>
      <c r="M89" s="267">
        <v>1057.9900000000002</v>
      </c>
      <c r="N89" s="260">
        <f t="shared" ref="N89:N105" si="195">IF(AND(ISNUMBER($C89),ISNUMBER(D89)),IF($C89=0,0,D89/$C89),"")</f>
        <v>0.89602720071564235</v>
      </c>
      <c r="O89" s="185">
        <f t="shared" ref="O89:O105" si="196">IF(AND(ISNUMBER($C89),ISNUMBER(E89)),IF($C89=0,0,E89/$C89),"")</f>
        <v>9.8176122604620927E-2</v>
      </c>
      <c r="P89" s="186">
        <f t="shared" ref="P89:P105" si="197">IF(AND(ISNUMBER($C89),ISNUMBER(F89)),IF($C89=0,0,F89/$C89),"")</f>
        <v>2.2478202611346892E-2</v>
      </c>
      <c r="Q89" s="187">
        <f t="shared" ref="Q89:Q105" si="198">IF(AND(ISNUMBER($C89),ISNUMBER(G89)),IF($C89=0,0,G89/$C89),"")</f>
        <v>2.2478202611346892E-2</v>
      </c>
      <c r="R89" s="187">
        <f t="shared" ref="R89:R105" si="199">IF(AND(ISNUMBER($C89),ISNUMBER(H89)),IF($C89=0,0,H89/$C89),"")</f>
        <v>0</v>
      </c>
      <c r="S89" s="188">
        <f t="shared" ref="S89:S105" si="200">IF(AND(ISNUMBER($C89),ISNUMBER(I89)),IF($C89=0,0,I89/$C89),"")</f>
        <v>7.569791999327409E-2</v>
      </c>
      <c r="T89" s="189">
        <f t="shared" ref="T89:T105" si="201">IF(AND(ISNUMBER($C89),ISNUMBER(J89)),IF($C89=0,0,J89/$C89),"")</f>
        <v>4.1784331453705401E-2</v>
      </c>
      <c r="U89" s="189">
        <f t="shared" ref="U89:U105" si="202">IF(AND(ISNUMBER($C89),ISNUMBER(K89)),IF($C89=0,0,K89/$C89),"")</f>
        <v>3.953478541680374E-4</v>
      </c>
      <c r="V89" s="189">
        <f t="shared" ref="V89:V105" si="203">IF(AND(ISNUMBER($C89),ISNUMBER(L89)),IF($C89=0,0,L89/$C89),"")</f>
        <v>3.3518240685400665E-2</v>
      </c>
      <c r="W89" s="252">
        <f t="shared" ref="W89:W105" si="204">IF(AND(ISNUMBER($C89),ISNUMBER(M89)),IF($C89=0,0,M89/$C89),"")</f>
        <v>6.5067299941235434E-4</v>
      </c>
      <c r="Z89" s="377">
        <v>2020</v>
      </c>
      <c r="AA89" s="135" t="s">
        <v>13</v>
      </c>
      <c r="AB89" s="143">
        <v>1236846.5829999996</v>
      </c>
      <c r="AC89" s="144">
        <v>1118200.3900000008</v>
      </c>
      <c r="AD89" s="145">
        <v>111734.71499999997</v>
      </c>
      <c r="AE89" s="146">
        <v>23964.838000000003</v>
      </c>
      <c r="AF89" s="147">
        <v>23964.838000000003</v>
      </c>
      <c r="AG89" s="147">
        <v>0</v>
      </c>
      <c r="AH89" s="148">
        <v>87769.877000000022</v>
      </c>
      <c r="AI89" s="149">
        <v>47416.121000000043</v>
      </c>
      <c r="AJ89" s="149">
        <v>19.248000000000005</v>
      </c>
      <c r="AK89" s="149">
        <v>40334.507999999994</v>
      </c>
      <c r="AL89" s="267">
        <v>259.93700000000001</v>
      </c>
      <c r="AM89" s="260">
        <f t="shared" ref="AM89:AM105" si="205">IF(AND(ISNUMBER($AB89),ISNUMBER(AC89)),IF($AB89=0,0,AC89/$AB89),"")</f>
        <v>0.90407363804796248</v>
      </c>
      <c r="AN89" s="185">
        <f t="shared" ref="AN89:AN105" si="206">IF(AND(ISNUMBER($AB89),ISNUMBER(AD89)),IF($AB89=0,0,AD89/$AB89),"")</f>
        <v>9.0338378692840685E-2</v>
      </c>
      <c r="AO89" s="186">
        <f t="shared" ref="AO89:AO105" si="207">IF(AND(ISNUMBER($AB89),ISNUMBER(AE89)),IF($AB89=0,0,AE89/$AB89),"")</f>
        <v>1.9375756322075728E-2</v>
      </c>
      <c r="AP89" s="187">
        <f t="shared" ref="AP89:AP105" si="208">IF(AND(ISNUMBER($AB89),ISNUMBER(AF89)),IF($AB89=0,0,AF89/$AB89),"")</f>
        <v>1.9375756322075728E-2</v>
      </c>
      <c r="AQ89" s="187">
        <f t="shared" ref="AQ89:AQ105" si="209">IF(AND(ISNUMBER($AB89),ISNUMBER(AG89)),IF($AB89=0,0,AG89/$AB89),"")</f>
        <v>0</v>
      </c>
      <c r="AR89" s="188">
        <f t="shared" ref="AR89:AR105" si="210">IF(AND(ISNUMBER($AB89),ISNUMBER(AH89)),IF($AB89=0,0,AH89/$AB89),"")</f>
        <v>7.0962622370765005E-2</v>
      </c>
      <c r="AS89" s="189">
        <f t="shared" ref="AS89:AS105" si="211">IF(AND(ISNUMBER($AB89),ISNUMBER(AI89)),IF($AB89=0,0,AI89/$AB89),"")</f>
        <v>3.8336299466495805E-2</v>
      </c>
      <c r="AT89" s="189">
        <f t="shared" ref="AT89:AT105" si="212">IF(AND(ISNUMBER($AB89),ISNUMBER(AJ89)),IF($AB89=0,0,AJ89/$AB89),"")</f>
        <v>1.5562156426315654E-5</v>
      </c>
      <c r="AU89" s="189">
        <f t="shared" ref="AU89:AU105" si="213">IF(AND(ISNUMBER($AB89),ISNUMBER(AK89)),IF($AB89=0,0,AK89/$AB89),"")</f>
        <v>3.2610760747842894E-2</v>
      </c>
      <c r="AV89" s="252">
        <f t="shared" ref="AV89:AV105" si="214">IF(AND(ISNUMBER($AB89),ISNUMBER(AL89)),IF($AB89=0,0,AL89/$AB89),"")</f>
        <v>2.1016106894156336E-4</v>
      </c>
      <c r="AY89" s="377">
        <v>2020</v>
      </c>
      <c r="AZ89" s="135" t="s">
        <v>13</v>
      </c>
      <c r="BA89" s="143">
        <v>389146.81300000055</v>
      </c>
      <c r="BB89" s="144">
        <v>338733.92100000021</v>
      </c>
      <c r="BC89" s="145">
        <v>47899.011999999988</v>
      </c>
      <c r="BD89" s="146">
        <v>12584.571000000004</v>
      </c>
      <c r="BE89" s="147">
        <v>12584.571000000004</v>
      </c>
      <c r="BF89" s="147">
        <v>0</v>
      </c>
      <c r="BG89" s="148">
        <v>35314.441000000021</v>
      </c>
      <c r="BH89" s="149">
        <v>20524.926000000018</v>
      </c>
      <c r="BI89" s="149">
        <v>623.58499999999992</v>
      </c>
      <c r="BJ89" s="149">
        <v>14165.929999999998</v>
      </c>
      <c r="BK89" s="267">
        <v>798.05300000000011</v>
      </c>
      <c r="BL89" s="260">
        <f t="shared" ref="BL89:BL105" si="215">IF(AND(ISNUMBER($BA89),ISNUMBER(BB89)),IF($BA89=0,0,BB89/$BA89),"")</f>
        <v>0.87045276919690395</v>
      </c>
      <c r="BM89" s="185">
        <f t="shared" ref="BM89:BM105" si="216">IF(AND(ISNUMBER($BA89),ISNUMBER(BC89)),IF($BA89=0,0,BC89/$BA89),"")</f>
        <v>0.12308725241956413</v>
      </c>
      <c r="BN89" s="186">
        <f t="shared" ref="BN89:BN105" si="217">IF(AND(ISNUMBER($BA89),ISNUMBER(BD89)),IF($BA89=0,0,BD89/$BA89),"")</f>
        <v>3.2338877204167123E-2</v>
      </c>
      <c r="BO89" s="187">
        <f t="shared" ref="BO89:BO105" si="218">IF(AND(ISNUMBER($BA89),ISNUMBER(BE89)),IF($BA89=0,0,BE89/$BA89),"")</f>
        <v>3.2338877204167123E-2</v>
      </c>
      <c r="BP89" s="187">
        <f t="shared" ref="BP89:BP105" si="219">IF(AND(ISNUMBER($BA89),ISNUMBER(BF89)),IF($BA89=0,0,BF89/$BA89),"")</f>
        <v>0</v>
      </c>
      <c r="BQ89" s="188">
        <f t="shared" ref="BQ89:BQ105" si="220">IF(AND(ISNUMBER($BA89),ISNUMBER(BG89)),IF($BA89=0,0,BG89/$BA89),"")</f>
        <v>9.0748375215397109E-2</v>
      </c>
      <c r="BR89" s="189">
        <f t="shared" ref="BR89:BR105" si="221">IF(AND(ISNUMBER($BA89),ISNUMBER(BH89)),IF($BA89=0,0,BH89/$BA89),"")</f>
        <v>5.2743399956869205E-2</v>
      </c>
      <c r="BS89" s="189">
        <f t="shared" ref="BS89:BS105" si="222">IF(AND(ISNUMBER($BA89),ISNUMBER(BI89)),IF($BA89=0,0,BI89/$BA89),"")</f>
        <v>1.6024414929488298E-3</v>
      </c>
      <c r="BT89" s="189">
        <f t="shared" ref="BT89:BT105" si="223">IF(AND(ISNUMBER($BA89),ISNUMBER(BJ89)),IF($BA89=0,0,BJ89/$BA89),"")</f>
        <v>3.6402533765579052E-2</v>
      </c>
      <c r="BU89" s="252">
        <f t="shared" ref="BU89:BU105" si="224">IF(AND(ISNUMBER($BA89),ISNUMBER(BK89)),IF($BA89=0,0,BK89/$BA89),"")</f>
        <v>2.0507761424221121E-3</v>
      </c>
      <c r="DV89" s="388">
        <v>2020</v>
      </c>
      <c r="DW89" s="135" t="s">
        <v>13</v>
      </c>
      <c r="DX89" s="143">
        <v>2820.8259999999996</v>
      </c>
      <c r="DY89" s="144">
        <v>2754.1389999999997</v>
      </c>
      <c r="DZ89" s="145">
        <v>41.84</v>
      </c>
      <c r="EA89" s="146">
        <v>7.0730000000000004</v>
      </c>
      <c r="EB89" s="147">
        <v>7.0730000000000004</v>
      </c>
      <c r="EC89" s="147">
        <v>0</v>
      </c>
      <c r="ED89" s="148">
        <v>34.76700000000001</v>
      </c>
      <c r="EE89" s="149">
        <v>1.5899999999999999</v>
      </c>
      <c r="EF89" s="149">
        <v>0</v>
      </c>
      <c r="EG89" s="149">
        <v>33.177000000000007</v>
      </c>
      <c r="EH89" s="267">
        <v>6.0999999999999999E-2</v>
      </c>
      <c r="EI89" s="260">
        <f t="shared" ref="EI89:EI105" si="225">IF(AND(ISNUMBER($DX89),ISNUMBER(DY89)),IF($DX89=0,0,DY89/$DX89),"")</f>
        <v>0.97635905227759534</v>
      </c>
      <c r="EJ89" s="185">
        <f t="shared" ref="EJ89:EJ105" si="226">IF(AND(ISNUMBER($DX89),ISNUMBER(DZ89)),IF($DX89=0,0,DZ89/$DX89),"")</f>
        <v>1.4832534867446632E-2</v>
      </c>
      <c r="EK89" s="186">
        <f t="shared" ref="EK89:EK105" si="227">IF(AND(ISNUMBER($DX89),ISNUMBER(EA89)),IF($DX89=0,0,EA89/$DX89),"")</f>
        <v>2.5074215850250962E-3</v>
      </c>
      <c r="EL89" s="187">
        <f t="shared" ref="EL89:EL105" si="228">IF(AND(ISNUMBER($DX89),ISNUMBER(EB89)),IF($DX89=0,0,EB89/$DX89),"")</f>
        <v>2.5074215850250962E-3</v>
      </c>
      <c r="EM89" s="187">
        <f t="shared" ref="EM89:EM105" si="229">IF(AND(ISNUMBER($DX89),ISNUMBER(EC89)),IF($DX89=0,0,EC89/$DX89),"")</f>
        <v>0</v>
      </c>
      <c r="EN89" s="188">
        <f t="shared" ref="EN89:EN105" si="230">IF(AND(ISNUMBER($DX89),ISNUMBER(ED89)),IF($DX89=0,0,ED89/$DX89),"")</f>
        <v>1.2325113282421538E-2</v>
      </c>
      <c r="EO89" s="189">
        <f t="shared" ref="EO89:EO105" si="231">IF(AND(ISNUMBER($DX89),ISNUMBER(EE89)),IF($DX89=0,0,EE89/$DX89),"")</f>
        <v>5.6366468545029013E-4</v>
      </c>
      <c r="EP89" s="189">
        <f t="shared" ref="EP89:EP105" si="232">IF(AND(ISNUMBER($DX89),ISNUMBER(EF89)),IF($DX89=0,0,EF89/$DX89),"")</f>
        <v>0</v>
      </c>
      <c r="EQ89" s="189">
        <f t="shared" ref="EQ89:EQ105" si="233">IF(AND(ISNUMBER($DX89),ISNUMBER(EG89)),IF($DX89=0,0,EG89/$DX89),"")</f>
        <v>1.1761448596971246E-2</v>
      </c>
      <c r="ER89" s="252">
        <f t="shared" ref="ER89:ER105" si="234">IF(AND(ISNUMBER($DX89),ISNUMBER(EH89)),IF($DX89=0,0,EH89/$DX89),"")</f>
        <v>2.1624871580168364E-5</v>
      </c>
    </row>
    <row r="90" spans="1:148" ht="14.25" customHeight="1">
      <c r="A90" s="378"/>
      <c r="B90" s="131" t="s">
        <v>14</v>
      </c>
      <c r="C90" s="150">
        <v>2127568.498999997</v>
      </c>
      <c r="D90" s="151">
        <v>1827400.1829999997</v>
      </c>
      <c r="E90" s="152">
        <v>284976.58599999984</v>
      </c>
      <c r="F90" s="153">
        <v>68744.116000000038</v>
      </c>
      <c r="G90" s="154">
        <v>68740.161000000036</v>
      </c>
      <c r="H90" s="154">
        <v>3.9550000000000001</v>
      </c>
      <c r="I90" s="155">
        <v>216232.46999999991</v>
      </c>
      <c r="J90" s="156">
        <v>130797.63799999972</v>
      </c>
      <c r="K90" s="156">
        <v>999.26499999999987</v>
      </c>
      <c r="L90" s="156">
        <v>84435.56700000001</v>
      </c>
      <c r="M90" s="268">
        <v>903.25899999999979</v>
      </c>
      <c r="N90" s="261">
        <f t="shared" si="195"/>
        <v>0.85891485226394215</v>
      </c>
      <c r="O90" s="190">
        <f t="shared" si="196"/>
        <v>0.13394472898707843</v>
      </c>
      <c r="P90" s="191">
        <f t="shared" si="197"/>
        <v>3.2311117612575692E-2</v>
      </c>
      <c r="Q90" s="192">
        <f t="shared" si="198"/>
        <v>3.2309258683003342E-2</v>
      </c>
      <c r="R90" s="192">
        <f t="shared" si="199"/>
        <v>1.8589295723540441E-6</v>
      </c>
      <c r="S90" s="193">
        <f t="shared" si="200"/>
        <v>0.10163361137450279</v>
      </c>
      <c r="T90" s="194">
        <f t="shared" si="201"/>
        <v>6.1477521434199378E-2</v>
      </c>
      <c r="U90" s="194">
        <f t="shared" si="202"/>
        <v>4.6967465464433972E-4</v>
      </c>
      <c r="V90" s="194">
        <f t="shared" si="203"/>
        <v>3.9686415285658978E-2</v>
      </c>
      <c r="W90" s="253">
        <f t="shared" si="204"/>
        <v>4.2454990305813937E-4</v>
      </c>
      <c r="Z90" s="378"/>
      <c r="AA90" s="131" t="s">
        <v>14</v>
      </c>
      <c r="AB90" s="150">
        <v>1689098.9039999973</v>
      </c>
      <c r="AC90" s="151">
        <v>1468638.956</v>
      </c>
      <c r="AD90" s="152">
        <v>208466.88799999986</v>
      </c>
      <c r="AE90" s="153">
        <v>56331.614000000031</v>
      </c>
      <c r="AF90" s="154">
        <v>56327.659000000029</v>
      </c>
      <c r="AG90" s="154">
        <v>3.9550000000000001</v>
      </c>
      <c r="AH90" s="155">
        <v>152135.27399999992</v>
      </c>
      <c r="AI90" s="156">
        <v>92454.71399999976</v>
      </c>
      <c r="AJ90" s="156">
        <v>999.26499999999987</v>
      </c>
      <c r="AK90" s="156">
        <v>58681.295000000006</v>
      </c>
      <c r="AL90" s="268">
        <v>235.69699999999995</v>
      </c>
      <c r="AM90" s="261">
        <f t="shared" si="205"/>
        <v>0.8694807346817166</v>
      </c>
      <c r="AN90" s="190">
        <f t="shared" si="206"/>
        <v>0.12341899429709191</v>
      </c>
      <c r="AO90" s="191">
        <f t="shared" si="207"/>
        <v>3.3350098011785886E-2</v>
      </c>
      <c r="AP90" s="192">
        <f t="shared" si="208"/>
        <v>3.3347756526636241E-2</v>
      </c>
      <c r="AQ90" s="192">
        <f t="shared" si="209"/>
        <v>2.3414851496463977E-6</v>
      </c>
      <c r="AR90" s="193">
        <f t="shared" si="210"/>
        <v>9.006889628530608E-2</v>
      </c>
      <c r="AS90" s="194">
        <f t="shared" si="211"/>
        <v>5.4736116269482764E-2</v>
      </c>
      <c r="AT90" s="194">
        <f t="shared" si="212"/>
        <v>5.9159650014194869E-4</v>
      </c>
      <c r="AU90" s="194">
        <f t="shared" si="213"/>
        <v>3.474118351568127E-2</v>
      </c>
      <c r="AV90" s="253">
        <f t="shared" si="214"/>
        <v>1.3954008225441387E-4</v>
      </c>
      <c r="AY90" s="378"/>
      <c r="AZ90" s="131" t="s">
        <v>14</v>
      </c>
      <c r="BA90" s="150">
        <v>438469.59499999986</v>
      </c>
      <c r="BB90" s="151">
        <v>358761.22699999972</v>
      </c>
      <c r="BC90" s="152">
        <v>76509.69799999996</v>
      </c>
      <c r="BD90" s="153">
        <v>12412.502000000004</v>
      </c>
      <c r="BE90" s="154">
        <v>12412.502000000004</v>
      </c>
      <c r="BF90" s="154">
        <v>0</v>
      </c>
      <c r="BG90" s="155">
        <v>64097.195999999982</v>
      </c>
      <c r="BH90" s="156">
        <v>38342.923999999955</v>
      </c>
      <c r="BI90" s="156">
        <v>0</v>
      </c>
      <c r="BJ90" s="156">
        <v>25754.272000000004</v>
      </c>
      <c r="BK90" s="268">
        <v>667.56199999999978</v>
      </c>
      <c r="BL90" s="261">
        <f t="shared" si="215"/>
        <v>0.81821232553194445</v>
      </c>
      <c r="BM90" s="190">
        <f t="shared" si="216"/>
        <v>0.17449259623121641</v>
      </c>
      <c r="BN90" s="191">
        <f t="shared" si="217"/>
        <v>2.8308694927866113E-2</v>
      </c>
      <c r="BO90" s="192">
        <f t="shared" si="218"/>
        <v>2.8308694927866113E-2</v>
      </c>
      <c r="BP90" s="192">
        <f t="shared" si="219"/>
        <v>0</v>
      </c>
      <c r="BQ90" s="193">
        <f t="shared" si="220"/>
        <v>0.14618390130335035</v>
      </c>
      <c r="BR90" s="194">
        <f t="shared" si="221"/>
        <v>8.7447167231743783E-2</v>
      </c>
      <c r="BS90" s="194">
        <f t="shared" si="222"/>
        <v>0</v>
      </c>
      <c r="BT90" s="194">
        <f t="shared" si="223"/>
        <v>5.8736734071606525E-2</v>
      </c>
      <c r="BU90" s="253">
        <f t="shared" si="224"/>
        <v>1.5224818496251719E-3</v>
      </c>
      <c r="DV90" s="389"/>
      <c r="DW90" s="131" t="s">
        <v>14</v>
      </c>
      <c r="DX90" s="150">
        <v>6273.9659999999958</v>
      </c>
      <c r="DY90" s="151">
        <v>5303.6059999999998</v>
      </c>
      <c r="DZ90" s="152">
        <v>864.73800000000006</v>
      </c>
      <c r="EA90" s="153">
        <v>300.31600000000009</v>
      </c>
      <c r="EB90" s="154">
        <v>300.31600000000009</v>
      </c>
      <c r="EC90" s="154">
        <v>0</v>
      </c>
      <c r="ED90" s="155">
        <v>564.4219999999998</v>
      </c>
      <c r="EE90" s="156">
        <v>220.97600000000003</v>
      </c>
      <c r="EF90" s="156">
        <v>0</v>
      </c>
      <c r="EG90" s="156">
        <v>343.44599999999991</v>
      </c>
      <c r="EH90" s="268">
        <v>3.5490000000000004</v>
      </c>
      <c r="EI90" s="261">
        <f t="shared" si="225"/>
        <v>0.84533547041855239</v>
      </c>
      <c r="EJ90" s="190">
        <f t="shared" si="226"/>
        <v>0.13782956426604809</v>
      </c>
      <c r="EK90" s="191">
        <f t="shared" si="227"/>
        <v>4.7867011074016065E-2</v>
      </c>
      <c r="EL90" s="192">
        <f t="shared" si="228"/>
        <v>4.7867011074016065E-2</v>
      </c>
      <c r="EM90" s="192">
        <f t="shared" si="229"/>
        <v>0</v>
      </c>
      <c r="EN90" s="193">
        <f t="shared" si="230"/>
        <v>8.9962553192031988E-2</v>
      </c>
      <c r="EO90" s="194">
        <f t="shared" si="231"/>
        <v>3.52211025689333E-2</v>
      </c>
      <c r="EP90" s="194">
        <f t="shared" si="232"/>
        <v>0</v>
      </c>
      <c r="EQ90" s="194">
        <f t="shared" si="233"/>
        <v>5.4741450623098716E-2</v>
      </c>
      <c r="ER90" s="253">
        <f t="shared" si="234"/>
        <v>5.6567090098990063E-4</v>
      </c>
    </row>
    <row r="91" spans="1:148" ht="14.25" customHeight="1">
      <c r="A91" s="378"/>
      <c r="B91" s="132" t="s">
        <v>15</v>
      </c>
      <c r="C91" s="157">
        <v>1583075.3909999994</v>
      </c>
      <c r="D91" s="158">
        <v>1392644.1999999974</v>
      </c>
      <c r="E91" s="159">
        <v>181239.9010000001</v>
      </c>
      <c r="F91" s="160">
        <v>78688.934000000067</v>
      </c>
      <c r="G91" s="161">
        <v>78676.665000000066</v>
      </c>
      <c r="H91" s="161">
        <v>12.269</v>
      </c>
      <c r="I91" s="162">
        <v>102550.96699999963</v>
      </c>
      <c r="J91" s="163">
        <v>73908.116999999955</v>
      </c>
      <c r="K91" s="163">
        <v>0</v>
      </c>
      <c r="L91" s="163">
        <v>28642.850000000042</v>
      </c>
      <c r="M91" s="269">
        <v>1119.9349999999999</v>
      </c>
      <c r="N91" s="262">
        <f t="shared" si="195"/>
        <v>0.87970807197014789</v>
      </c>
      <c r="O91" s="195">
        <f t="shared" si="196"/>
        <v>0.11448595691043761</v>
      </c>
      <c r="P91" s="196">
        <f t="shared" si="197"/>
        <v>4.9706371817386234E-2</v>
      </c>
      <c r="Q91" s="197">
        <f t="shared" si="198"/>
        <v>4.9698621712704075E-2</v>
      </c>
      <c r="R91" s="197">
        <f t="shared" si="199"/>
        <v>7.7501046821591359E-6</v>
      </c>
      <c r="S91" s="198">
        <f t="shared" si="200"/>
        <v>6.4779585093051123E-2</v>
      </c>
      <c r="T91" s="199">
        <f t="shared" si="201"/>
        <v>4.6686416465177676E-2</v>
      </c>
      <c r="U91" s="199">
        <f t="shared" si="202"/>
        <v>0</v>
      </c>
      <c r="V91" s="199">
        <f t="shared" si="203"/>
        <v>1.8093168627873676E-2</v>
      </c>
      <c r="W91" s="254">
        <f t="shared" si="204"/>
        <v>7.0744261856825268E-4</v>
      </c>
      <c r="Z91" s="378"/>
      <c r="AA91" s="132" t="s">
        <v>15</v>
      </c>
      <c r="AB91" s="157">
        <v>1267773.9170000004</v>
      </c>
      <c r="AC91" s="158">
        <v>1125646.8149999974</v>
      </c>
      <c r="AD91" s="159">
        <v>135452.36000000007</v>
      </c>
      <c r="AE91" s="160">
        <v>56673.821000000062</v>
      </c>
      <c r="AF91" s="161">
        <v>56661.552000000062</v>
      </c>
      <c r="AG91" s="161">
        <v>12.269</v>
      </c>
      <c r="AH91" s="162">
        <v>78778.538999999626</v>
      </c>
      <c r="AI91" s="163">
        <v>56284.524999999929</v>
      </c>
      <c r="AJ91" s="163">
        <v>0</v>
      </c>
      <c r="AK91" s="163">
        <v>22494.014000000039</v>
      </c>
      <c r="AL91" s="269">
        <v>363.62299999999999</v>
      </c>
      <c r="AM91" s="262">
        <f t="shared" si="205"/>
        <v>0.88789239146335663</v>
      </c>
      <c r="AN91" s="195">
        <f t="shared" si="206"/>
        <v>0.10684267769171972</v>
      </c>
      <c r="AO91" s="196">
        <f t="shared" si="207"/>
        <v>4.4703412998202616E-2</v>
      </c>
      <c r="AP91" s="197">
        <f t="shared" si="208"/>
        <v>4.4693735405190581E-2</v>
      </c>
      <c r="AQ91" s="197">
        <f t="shared" si="209"/>
        <v>9.6775930120354381E-6</v>
      </c>
      <c r="AR91" s="198">
        <f t="shared" si="210"/>
        <v>6.2139264693516806E-2</v>
      </c>
      <c r="AS91" s="199">
        <f t="shared" si="211"/>
        <v>4.4396342474996596E-2</v>
      </c>
      <c r="AT91" s="199">
        <f t="shared" si="212"/>
        <v>0</v>
      </c>
      <c r="AU91" s="199">
        <f t="shared" si="213"/>
        <v>1.7742922218520474E-2</v>
      </c>
      <c r="AV91" s="254">
        <f t="shared" si="214"/>
        <v>2.8682006714608868E-4</v>
      </c>
      <c r="AY91" s="378"/>
      <c r="AZ91" s="132" t="s">
        <v>15</v>
      </c>
      <c r="BA91" s="157">
        <v>315301.47399999911</v>
      </c>
      <c r="BB91" s="158">
        <v>266997.38499999995</v>
      </c>
      <c r="BC91" s="159">
        <v>45787.541000000034</v>
      </c>
      <c r="BD91" s="160">
        <v>22015.113000000005</v>
      </c>
      <c r="BE91" s="161">
        <v>22015.113000000005</v>
      </c>
      <c r="BF91" s="161">
        <v>0</v>
      </c>
      <c r="BG91" s="162">
        <v>23772.428</v>
      </c>
      <c r="BH91" s="163">
        <v>17623.592000000022</v>
      </c>
      <c r="BI91" s="163">
        <v>0</v>
      </c>
      <c r="BJ91" s="163">
        <v>6148.8360000000039</v>
      </c>
      <c r="BK91" s="269">
        <v>756.3119999999999</v>
      </c>
      <c r="BL91" s="262">
        <f t="shared" si="215"/>
        <v>0.84680030706104692</v>
      </c>
      <c r="BM91" s="195">
        <f t="shared" si="216"/>
        <v>0.14521829035280742</v>
      </c>
      <c r="BN91" s="196">
        <f t="shared" si="217"/>
        <v>6.9822423348392171E-2</v>
      </c>
      <c r="BO91" s="197">
        <f t="shared" si="218"/>
        <v>6.9822423348392171E-2</v>
      </c>
      <c r="BP91" s="197">
        <f t="shared" si="219"/>
        <v>0</v>
      </c>
      <c r="BQ91" s="198">
        <f t="shared" si="220"/>
        <v>7.5395867004415168E-2</v>
      </c>
      <c r="BR91" s="199">
        <f t="shared" si="221"/>
        <v>5.5894416782840892E-2</v>
      </c>
      <c r="BS91" s="199">
        <f t="shared" si="222"/>
        <v>0</v>
      </c>
      <c r="BT91" s="199">
        <f t="shared" si="223"/>
        <v>1.9501450221574356E-2</v>
      </c>
      <c r="BU91" s="254">
        <f t="shared" si="224"/>
        <v>2.3986947806022688E-3</v>
      </c>
      <c r="DV91" s="389"/>
      <c r="DW91" s="132" t="s">
        <v>15</v>
      </c>
      <c r="DX91" s="157">
        <v>12692.307000000003</v>
      </c>
      <c r="DY91" s="158">
        <v>11613.628000000004</v>
      </c>
      <c r="DZ91" s="159">
        <v>1018.4159999999999</v>
      </c>
      <c r="EA91" s="160">
        <v>435.32599999999985</v>
      </c>
      <c r="EB91" s="161">
        <v>435.32599999999985</v>
      </c>
      <c r="EC91" s="161">
        <v>0</v>
      </c>
      <c r="ED91" s="162">
        <v>583.0899999999998</v>
      </c>
      <c r="EE91" s="163">
        <v>341.43799999999999</v>
      </c>
      <c r="EF91" s="163">
        <v>0</v>
      </c>
      <c r="EG91" s="163">
        <v>241.65200000000007</v>
      </c>
      <c r="EH91" s="269">
        <v>0.68900000000000006</v>
      </c>
      <c r="EI91" s="262">
        <f t="shared" si="225"/>
        <v>0.91501316506132435</v>
      </c>
      <c r="EJ91" s="195">
        <f t="shared" si="226"/>
        <v>8.0238840740300382E-2</v>
      </c>
      <c r="EK91" s="196">
        <f t="shared" si="227"/>
        <v>3.4298413992034683E-2</v>
      </c>
      <c r="EL91" s="197">
        <f t="shared" si="228"/>
        <v>3.4298413992034683E-2</v>
      </c>
      <c r="EM91" s="197">
        <f t="shared" si="229"/>
        <v>0</v>
      </c>
      <c r="EN91" s="198">
        <f t="shared" si="230"/>
        <v>4.5940426748265678E-2</v>
      </c>
      <c r="EO91" s="199">
        <f t="shared" si="231"/>
        <v>2.6901177224912691E-2</v>
      </c>
      <c r="EP91" s="199">
        <f t="shared" si="232"/>
        <v>0</v>
      </c>
      <c r="EQ91" s="199">
        <f t="shared" si="233"/>
        <v>1.9039249523353008E-2</v>
      </c>
      <c r="ER91" s="254">
        <f t="shared" si="234"/>
        <v>5.4284851445840378E-5</v>
      </c>
    </row>
    <row r="92" spans="1:148">
      <c r="A92" s="378"/>
      <c r="B92" s="133" t="s">
        <v>16</v>
      </c>
      <c r="C92" s="164">
        <f t="shared" ref="C92:M92" si="235">IF(COUNT(C89:C91)=0,"",SUM(C89:C91))</f>
        <v>5336637.2859999966</v>
      </c>
      <c r="D92" s="165">
        <f t="shared" si="235"/>
        <v>4676978.6939999983</v>
      </c>
      <c r="E92" s="166">
        <f t="shared" si="235"/>
        <v>625850.21399999992</v>
      </c>
      <c r="F92" s="167">
        <f t="shared" si="235"/>
        <v>183982.45900000012</v>
      </c>
      <c r="G92" s="168">
        <f t="shared" si="235"/>
        <v>183966.2350000001</v>
      </c>
      <c r="H92" s="168">
        <f t="shared" si="235"/>
        <v>16.224</v>
      </c>
      <c r="I92" s="169">
        <f t="shared" si="235"/>
        <v>441867.75499999954</v>
      </c>
      <c r="J92" s="170">
        <f t="shared" si="235"/>
        <v>272646.80199999973</v>
      </c>
      <c r="K92" s="170">
        <f t="shared" si="235"/>
        <v>1642.098</v>
      </c>
      <c r="L92" s="170">
        <f t="shared" si="235"/>
        <v>167578.85500000004</v>
      </c>
      <c r="M92" s="270">
        <f t="shared" si="235"/>
        <v>3081.1840000000002</v>
      </c>
      <c r="N92" s="263">
        <f t="shared" si="195"/>
        <v>0.87639058893312261</v>
      </c>
      <c r="O92" s="200">
        <f t="shared" si="196"/>
        <v>0.11727426475879109</v>
      </c>
      <c r="P92" s="201">
        <f t="shared" si="197"/>
        <v>3.4475353886735977E-2</v>
      </c>
      <c r="Q92" s="202">
        <f t="shared" si="198"/>
        <v>3.4472313770061276E-2</v>
      </c>
      <c r="R92" s="202">
        <f t="shared" si="199"/>
        <v>3.04011667470106E-6</v>
      </c>
      <c r="S92" s="203">
        <f t="shared" si="200"/>
        <v>8.2798910872055057E-2</v>
      </c>
      <c r="T92" s="204">
        <f t="shared" si="201"/>
        <v>5.1089625805234067E-2</v>
      </c>
      <c r="U92" s="204">
        <f t="shared" si="202"/>
        <v>3.0770275587359844E-4</v>
      </c>
      <c r="V92" s="204">
        <f t="shared" si="203"/>
        <v>3.1401582310947439E-2</v>
      </c>
      <c r="W92" s="255">
        <f t="shared" si="204"/>
        <v>5.7736432792296051E-4</v>
      </c>
      <c r="Z92" s="378"/>
      <c r="AA92" s="133" t="s">
        <v>16</v>
      </c>
      <c r="AB92" s="164">
        <f t="shared" ref="AB92:AL92" si="236">IF(COUNT(AB89:AB91)=0,"",SUM(AB89:AB91))</f>
        <v>4193719.4039999973</v>
      </c>
      <c r="AC92" s="165">
        <f t="shared" si="236"/>
        <v>3712486.1609999985</v>
      </c>
      <c r="AD92" s="166">
        <f t="shared" si="236"/>
        <v>455653.96299999987</v>
      </c>
      <c r="AE92" s="167">
        <f t="shared" si="236"/>
        <v>136970.2730000001</v>
      </c>
      <c r="AF92" s="168">
        <f t="shared" si="236"/>
        <v>136954.04900000009</v>
      </c>
      <c r="AG92" s="168">
        <f t="shared" si="236"/>
        <v>16.224</v>
      </c>
      <c r="AH92" s="169">
        <f t="shared" si="236"/>
        <v>318683.68999999959</v>
      </c>
      <c r="AI92" s="170">
        <f t="shared" si="236"/>
        <v>196155.35999999972</v>
      </c>
      <c r="AJ92" s="170">
        <f t="shared" si="236"/>
        <v>1018.5129999999999</v>
      </c>
      <c r="AK92" s="170">
        <f t="shared" si="236"/>
        <v>121509.81700000004</v>
      </c>
      <c r="AL92" s="270">
        <f t="shared" si="236"/>
        <v>859.25699999999995</v>
      </c>
      <c r="AM92" s="263">
        <f t="shared" si="205"/>
        <v>0.88524906016816585</v>
      </c>
      <c r="AN92" s="200">
        <f t="shared" si="206"/>
        <v>0.10865151411069469</v>
      </c>
      <c r="AO92" s="201">
        <f t="shared" si="207"/>
        <v>3.2660810084088353E-2</v>
      </c>
      <c r="AP92" s="202">
        <f t="shared" si="208"/>
        <v>3.2656941441855269E-2</v>
      </c>
      <c r="AQ92" s="202">
        <f t="shared" si="209"/>
        <v>3.8686422330796481E-6</v>
      </c>
      <c r="AR92" s="203">
        <f t="shared" si="210"/>
        <v>7.5990704026606307E-2</v>
      </c>
      <c r="AS92" s="204">
        <f t="shared" si="211"/>
        <v>4.6773601450994899E-2</v>
      </c>
      <c r="AT92" s="204">
        <f t="shared" si="212"/>
        <v>2.4286627260482318E-4</v>
      </c>
      <c r="AU92" s="204">
        <f t="shared" si="213"/>
        <v>2.8974236303006627E-2</v>
      </c>
      <c r="AV92" s="255">
        <f t="shared" si="214"/>
        <v>2.0489139048750733E-4</v>
      </c>
      <c r="AY92" s="378"/>
      <c r="AZ92" s="133" t="s">
        <v>16</v>
      </c>
      <c r="BA92" s="164">
        <f t="shared" ref="BA92:BK92" si="237">IF(COUNT(BA89:BA91)=0,"",SUM(BA89:BA91))</f>
        <v>1142917.8819999995</v>
      </c>
      <c r="BB92" s="165">
        <f t="shared" si="237"/>
        <v>964492.53299999982</v>
      </c>
      <c r="BC92" s="166">
        <f t="shared" si="237"/>
        <v>170196.25099999999</v>
      </c>
      <c r="BD92" s="167">
        <f t="shared" si="237"/>
        <v>47012.186000000016</v>
      </c>
      <c r="BE92" s="168">
        <f t="shared" si="237"/>
        <v>47012.186000000016</v>
      </c>
      <c r="BF92" s="168">
        <f t="shared" si="237"/>
        <v>0</v>
      </c>
      <c r="BG92" s="169">
        <f t="shared" si="237"/>
        <v>123184.065</v>
      </c>
      <c r="BH92" s="170">
        <f t="shared" si="237"/>
        <v>76491.441999999995</v>
      </c>
      <c r="BI92" s="170">
        <f t="shared" si="237"/>
        <v>623.58499999999992</v>
      </c>
      <c r="BJ92" s="170">
        <f t="shared" si="237"/>
        <v>46069.038000000008</v>
      </c>
      <c r="BK92" s="270">
        <f t="shared" si="237"/>
        <v>2221.9269999999997</v>
      </c>
      <c r="BL92" s="263">
        <f t="shared" si="215"/>
        <v>0.84388611657053436</v>
      </c>
      <c r="BM92" s="200">
        <f t="shared" si="216"/>
        <v>0.14891380534021609</v>
      </c>
      <c r="BN92" s="201">
        <f t="shared" si="217"/>
        <v>4.1133476639400444E-2</v>
      </c>
      <c r="BO92" s="202">
        <f t="shared" si="218"/>
        <v>4.1133476639400444E-2</v>
      </c>
      <c r="BP92" s="202">
        <f t="shared" si="219"/>
        <v>0</v>
      </c>
      <c r="BQ92" s="203">
        <f t="shared" si="220"/>
        <v>0.10778032870081566</v>
      </c>
      <c r="BR92" s="204">
        <f t="shared" si="221"/>
        <v>6.6926454826436971E-2</v>
      </c>
      <c r="BS92" s="204">
        <f t="shared" si="222"/>
        <v>5.4560787771452523E-4</v>
      </c>
      <c r="BT92" s="204">
        <f t="shared" si="223"/>
        <v>4.0308265996664164E-2</v>
      </c>
      <c r="BU92" s="255">
        <f t="shared" si="224"/>
        <v>1.9440828033172733E-3</v>
      </c>
      <c r="DV92" s="389"/>
      <c r="DW92" s="133" t="s">
        <v>16</v>
      </c>
      <c r="DX92" s="164">
        <f t="shared" ref="DX92:EH92" si="238">IF(COUNT(DX89:DX91)=0,"",SUM(DX89:DX91))</f>
        <v>21787.098999999998</v>
      </c>
      <c r="DY92" s="165">
        <f t="shared" si="238"/>
        <v>19671.373000000003</v>
      </c>
      <c r="DZ92" s="166">
        <f t="shared" si="238"/>
        <v>1924.9940000000001</v>
      </c>
      <c r="EA92" s="167">
        <f t="shared" si="238"/>
        <v>742.71499999999992</v>
      </c>
      <c r="EB92" s="168">
        <f t="shared" si="238"/>
        <v>742.71499999999992</v>
      </c>
      <c r="EC92" s="168">
        <f t="shared" si="238"/>
        <v>0</v>
      </c>
      <c r="ED92" s="169">
        <f t="shared" si="238"/>
        <v>1182.2789999999995</v>
      </c>
      <c r="EE92" s="170">
        <f t="shared" si="238"/>
        <v>564.00400000000002</v>
      </c>
      <c r="EF92" s="170">
        <f t="shared" si="238"/>
        <v>0</v>
      </c>
      <c r="EG92" s="170">
        <f t="shared" si="238"/>
        <v>618.27499999999998</v>
      </c>
      <c r="EH92" s="270">
        <f t="shared" si="238"/>
        <v>4.2990000000000004</v>
      </c>
      <c r="EI92" s="263">
        <f t="shared" si="225"/>
        <v>0.90289088051603406</v>
      </c>
      <c r="EJ92" s="200">
        <f t="shared" si="226"/>
        <v>8.8354764441103434E-2</v>
      </c>
      <c r="EK92" s="201">
        <f t="shared" si="227"/>
        <v>3.4089669303838936E-2</v>
      </c>
      <c r="EL92" s="202">
        <f t="shared" si="228"/>
        <v>3.4089669303838936E-2</v>
      </c>
      <c r="EM92" s="202">
        <f t="shared" si="229"/>
        <v>0</v>
      </c>
      <c r="EN92" s="203">
        <f t="shared" si="230"/>
        <v>5.426509513726447E-2</v>
      </c>
      <c r="EO92" s="204">
        <f t="shared" si="231"/>
        <v>2.5887062798034748E-2</v>
      </c>
      <c r="EP92" s="204">
        <f t="shared" si="232"/>
        <v>0</v>
      </c>
      <c r="EQ92" s="204">
        <f t="shared" si="233"/>
        <v>2.8378032339229746E-2</v>
      </c>
      <c r="ER92" s="255">
        <f t="shared" si="234"/>
        <v>1.9731860584100715E-4</v>
      </c>
    </row>
    <row r="93" spans="1:148" ht="14.25" customHeight="1">
      <c r="A93" s="378"/>
      <c r="B93" s="130" t="s">
        <v>17</v>
      </c>
      <c r="C93" s="171">
        <v>794834.91900000081</v>
      </c>
      <c r="D93" s="172">
        <v>696393.67900000187</v>
      </c>
      <c r="E93" s="173">
        <v>93462.430000000109</v>
      </c>
      <c r="F93" s="174">
        <v>29213.199000000022</v>
      </c>
      <c r="G93" s="175">
        <v>29213.199000000022</v>
      </c>
      <c r="H93" s="175">
        <v>0</v>
      </c>
      <c r="I93" s="176">
        <v>64249.231000000087</v>
      </c>
      <c r="J93" s="177">
        <v>36339.011999999995</v>
      </c>
      <c r="K93" s="177">
        <v>1.605</v>
      </c>
      <c r="L93" s="177">
        <v>27908.614000000016</v>
      </c>
      <c r="M93" s="271">
        <v>1768.5029999999999</v>
      </c>
      <c r="N93" s="264">
        <f t="shared" si="195"/>
        <v>0.8761488233005037</v>
      </c>
      <c r="O93" s="205">
        <f t="shared" si="196"/>
        <v>0.11758722190714424</v>
      </c>
      <c r="P93" s="206">
        <f t="shared" si="197"/>
        <v>3.6753794154833798E-2</v>
      </c>
      <c r="Q93" s="207">
        <f t="shared" si="198"/>
        <v>3.6753794154833798E-2</v>
      </c>
      <c r="R93" s="207">
        <f t="shared" si="199"/>
        <v>0</v>
      </c>
      <c r="S93" s="208">
        <f t="shared" si="200"/>
        <v>8.0833427752310436E-2</v>
      </c>
      <c r="T93" s="209">
        <f t="shared" si="201"/>
        <v>4.5718942551893543E-2</v>
      </c>
      <c r="U93" s="209">
        <f t="shared" si="202"/>
        <v>2.0192872276161265E-6</v>
      </c>
      <c r="V93" s="209">
        <f t="shared" si="203"/>
        <v>3.5112465913189186E-2</v>
      </c>
      <c r="W93" s="256">
        <f t="shared" si="204"/>
        <v>2.2249940933961386E-3</v>
      </c>
      <c r="Z93" s="378"/>
      <c r="AA93" s="130" t="s">
        <v>17</v>
      </c>
      <c r="AB93" s="171">
        <v>621936.38600000087</v>
      </c>
      <c r="AC93" s="172">
        <v>562357.64300000167</v>
      </c>
      <c r="AD93" s="173">
        <v>55767.882000000085</v>
      </c>
      <c r="AE93" s="174">
        <v>15595.413999999999</v>
      </c>
      <c r="AF93" s="175">
        <v>15595.413999999999</v>
      </c>
      <c r="AG93" s="175">
        <v>0</v>
      </c>
      <c r="AH93" s="176">
        <v>40172.468000000081</v>
      </c>
      <c r="AI93" s="177">
        <v>21025.511999999995</v>
      </c>
      <c r="AJ93" s="177">
        <v>1.605</v>
      </c>
      <c r="AK93" s="177">
        <v>19145.351000000024</v>
      </c>
      <c r="AL93" s="271">
        <v>1708.77</v>
      </c>
      <c r="AM93" s="264">
        <f t="shared" si="205"/>
        <v>0.90420444222088159</v>
      </c>
      <c r="AN93" s="205">
        <f t="shared" si="206"/>
        <v>8.9668144934681476E-2</v>
      </c>
      <c r="AO93" s="206">
        <f t="shared" si="207"/>
        <v>2.5075577424087191E-2</v>
      </c>
      <c r="AP93" s="207">
        <f t="shared" si="208"/>
        <v>2.5075577424087191E-2</v>
      </c>
      <c r="AQ93" s="207">
        <f t="shared" si="209"/>
        <v>0</v>
      </c>
      <c r="AR93" s="208">
        <f t="shared" si="210"/>
        <v>6.4592567510594279E-2</v>
      </c>
      <c r="AS93" s="209">
        <f t="shared" si="211"/>
        <v>3.3806531460920129E-2</v>
      </c>
      <c r="AT93" s="209">
        <f t="shared" si="212"/>
        <v>2.5806497836902533E-6</v>
      </c>
      <c r="AU93" s="209">
        <f t="shared" si="213"/>
        <v>3.0783455399890362E-2</v>
      </c>
      <c r="AV93" s="256">
        <f t="shared" si="214"/>
        <v>2.7474996454058529E-3</v>
      </c>
      <c r="AY93" s="378"/>
      <c r="AZ93" s="130" t="s">
        <v>17</v>
      </c>
      <c r="BA93" s="171">
        <v>172898.53299999994</v>
      </c>
      <c r="BB93" s="172">
        <v>134036.0360000002</v>
      </c>
      <c r="BC93" s="173">
        <v>37694.548000000024</v>
      </c>
      <c r="BD93" s="174">
        <v>13617.785000000024</v>
      </c>
      <c r="BE93" s="175">
        <v>13617.785000000024</v>
      </c>
      <c r="BF93" s="175">
        <v>0</v>
      </c>
      <c r="BG93" s="176">
        <v>24076.763000000006</v>
      </c>
      <c r="BH93" s="177">
        <v>15313.5</v>
      </c>
      <c r="BI93" s="177">
        <v>0</v>
      </c>
      <c r="BJ93" s="177">
        <v>8763.2629999999899</v>
      </c>
      <c r="BK93" s="271">
        <v>59.732999999999997</v>
      </c>
      <c r="BL93" s="264">
        <f t="shared" si="215"/>
        <v>0.77522945784624009</v>
      </c>
      <c r="BM93" s="205">
        <f t="shared" si="216"/>
        <v>0.21801542989378653</v>
      </c>
      <c r="BN93" s="206">
        <f t="shared" si="217"/>
        <v>7.8761715115304234E-2</v>
      </c>
      <c r="BO93" s="207">
        <f t="shared" si="218"/>
        <v>7.8761715115304234E-2</v>
      </c>
      <c r="BP93" s="207">
        <f t="shared" si="219"/>
        <v>0</v>
      </c>
      <c r="BQ93" s="208">
        <f t="shared" si="220"/>
        <v>0.13925371477848233</v>
      </c>
      <c r="BR93" s="209">
        <f t="shared" si="221"/>
        <v>8.8569288207899402E-2</v>
      </c>
      <c r="BS93" s="209">
        <f t="shared" si="222"/>
        <v>0</v>
      </c>
      <c r="BT93" s="209">
        <f t="shared" si="223"/>
        <v>5.0684426570582836E-2</v>
      </c>
      <c r="BU93" s="256">
        <f t="shared" si="224"/>
        <v>3.4548008571015475E-4</v>
      </c>
      <c r="DV93" s="389"/>
      <c r="DW93" s="130" t="s">
        <v>17</v>
      </c>
      <c r="DX93" s="171">
        <v>20372.816999999999</v>
      </c>
      <c r="DY93" s="172">
        <v>18297.854999999996</v>
      </c>
      <c r="DZ93" s="173">
        <v>2019.4520000000002</v>
      </c>
      <c r="EA93" s="174">
        <v>1310.201</v>
      </c>
      <c r="EB93" s="175">
        <v>1310.201</v>
      </c>
      <c r="EC93" s="175">
        <v>0</v>
      </c>
      <c r="ED93" s="176">
        <v>709.25099999999998</v>
      </c>
      <c r="EE93" s="177">
        <v>484.18200000000002</v>
      </c>
      <c r="EF93" s="177">
        <v>0</v>
      </c>
      <c r="EG93" s="177">
        <v>225.06900000000007</v>
      </c>
      <c r="EH93" s="271">
        <v>0.68500000000000005</v>
      </c>
      <c r="EI93" s="264">
        <f t="shared" si="225"/>
        <v>0.89815046196115134</v>
      </c>
      <c r="EJ93" s="205">
        <f t="shared" si="226"/>
        <v>9.9124828932591905E-2</v>
      </c>
      <c r="EK93" s="206">
        <f t="shared" si="227"/>
        <v>6.4311233934904538E-2</v>
      </c>
      <c r="EL93" s="207">
        <f t="shared" si="228"/>
        <v>6.4311233934904538E-2</v>
      </c>
      <c r="EM93" s="207">
        <f t="shared" si="229"/>
        <v>0</v>
      </c>
      <c r="EN93" s="208">
        <f t="shared" si="230"/>
        <v>3.481359499768736E-2</v>
      </c>
      <c r="EO93" s="209">
        <f t="shared" si="231"/>
        <v>2.3766080066394354E-2</v>
      </c>
      <c r="EP93" s="209">
        <f t="shared" si="232"/>
        <v>0</v>
      </c>
      <c r="EQ93" s="209">
        <f t="shared" si="233"/>
        <v>1.1047514931293011E-2</v>
      </c>
      <c r="ER93" s="256">
        <f t="shared" si="234"/>
        <v>3.3623234332296812E-5</v>
      </c>
    </row>
    <row r="94" spans="1:148" ht="14.25" customHeight="1">
      <c r="A94" s="378"/>
      <c r="B94" s="131" t="s">
        <v>18</v>
      </c>
      <c r="C94" s="150">
        <v>1047492.3990000015</v>
      </c>
      <c r="D94" s="151">
        <v>896829.21700000111</v>
      </c>
      <c r="E94" s="152">
        <v>145364.56800000003</v>
      </c>
      <c r="F94" s="153">
        <v>83985.707999999999</v>
      </c>
      <c r="G94" s="154">
        <v>83960.440999999992</v>
      </c>
      <c r="H94" s="154">
        <v>25.266999999999999</v>
      </c>
      <c r="I94" s="155">
        <v>61378.859999999971</v>
      </c>
      <c r="J94" s="156">
        <v>46048.86099999999</v>
      </c>
      <c r="K94" s="156">
        <v>0</v>
      </c>
      <c r="L94" s="156">
        <v>15329.999000000003</v>
      </c>
      <c r="M94" s="268">
        <v>68.379000000000005</v>
      </c>
      <c r="N94" s="261">
        <f t="shared" si="195"/>
        <v>0.85616775630655417</v>
      </c>
      <c r="O94" s="190">
        <f t="shared" si="196"/>
        <v>0.13877386426743879</v>
      </c>
      <c r="P94" s="191">
        <f t="shared" si="197"/>
        <v>8.0177868670147631E-2</v>
      </c>
      <c r="Q94" s="192">
        <f t="shared" si="198"/>
        <v>8.0153747254064683E-2</v>
      </c>
      <c r="R94" s="192">
        <f t="shared" si="199"/>
        <v>2.412141608294378E-5</v>
      </c>
      <c r="S94" s="193">
        <f t="shared" si="200"/>
        <v>5.859599559729109E-2</v>
      </c>
      <c r="T94" s="194">
        <f t="shared" si="201"/>
        <v>4.3961045487261742E-2</v>
      </c>
      <c r="U94" s="194">
        <f t="shared" si="202"/>
        <v>0</v>
      </c>
      <c r="V94" s="194">
        <f t="shared" si="203"/>
        <v>1.4634950110029374E-2</v>
      </c>
      <c r="W94" s="253">
        <f t="shared" si="204"/>
        <v>6.5278755306748441E-5</v>
      </c>
      <c r="Z94" s="378"/>
      <c r="AA94" s="131" t="s">
        <v>18</v>
      </c>
      <c r="AB94" s="150">
        <v>865542.47500000137</v>
      </c>
      <c r="AC94" s="151">
        <v>751719.0250000013</v>
      </c>
      <c r="AD94" s="152">
        <v>109328.33699999998</v>
      </c>
      <c r="AE94" s="153">
        <v>64415.019999999968</v>
      </c>
      <c r="AF94" s="154">
        <v>64389.752999999968</v>
      </c>
      <c r="AG94" s="154">
        <v>25.266999999999999</v>
      </c>
      <c r="AH94" s="155">
        <v>44913.316999999981</v>
      </c>
      <c r="AI94" s="156">
        <v>33736.221999999987</v>
      </c>
      <c r="AJ94" s="156">
        <v>0</v>
      </c>
      <c r="AK94" s="156">
        <v>11177.095000000001</v>
      </c>
      <c r="AL94" s="268">
        <v>22.065999999999999</v>
      </c>
      <c r="AM94" s="261">
        <f t="shared" si="205"/>
        <v>0.86849466861808267</v>
      </c>
      <c r="AN94" s="190">
        <f t="shared" si="206"/>
        <v>0.12631192593985618</v>
      </c>
      <c r="AO94" s="191">
        <f t="shared" si="207"/>
        <v>7.44215585722698E-2</v>
      </c>
      <c r="AP94" s="192">
        <f t="shared" si="208"/>
        <v>7.4392366475140193E-2</v>
      </c>
      <c r="AQ94" s="192">
        <f t="shared" si="209"/>
        <v>2.9192097129606446E-5</v>
      </c>
      <c r="AR94" s="193">
        <f t="shared" si="210"/>
        <v>5.1890367367586336E-2</v>
      </c>
      <c r="AS94" s="194">
        <f t="shared" si="211"/>
        <v>3.8976968750147049E-2</v>
      </c>
      <c r="AT94" s="194">
        <f t="shared" si="212"/>
        <v>0</v>
      </c>
      <c r="AU94" s="194">
        <f t="shared" si="213"/>
        <v>1.2913398617439292E-2</v>
      </c>
      <c r="AV94" s="253">
        <f t="shared" si="214"/>
        <v>2.5493838416190913E-5</v>
      </c>
      <c r="AY94" s="378"/>
      <c r="AZ94" s="131" t="s">
        <v>18</v>
      </c>
      <c r="BA94" s="150">
        <v>181949.92400000009</v>
      </c>
      <c r="BB94" s="151">
        <v>145110.19199999986</v>
      </c>
      <c r="BC94" s="152">
        <v>36036.231000000051</v>
      </c>
      <c r="BD94" s="153">
        <v>19570.68800000002</v>
      </c>
      <c r="BE94" s="154">
        <v>19570.68800000002</v>
      </c>
      <c r="BF94" s="154">
        <v>0</v>
      </c>
      <c r="BG94" s="155">
        <v>16465.542999999994</v>
      </c>
      <c r="BH94" s="156">
        <v>12312.639000000005</v>
      </c>
      <c r="BI94" s="156">
        <v>0</v>
      </c>
      <c r="BJ94" s="156">
        <v>4152.9040000000014</v>
      </c>
      <c r="BK94" s="268">
        <v>46.313000000000002</v>
      </c>
      <c r="BL94" s="261">
        <f t="shared" si="215"/>
        <v>0.79752818143523818</v>
      </c>
      <c r="BM94" s="190">
        <f t="shared" si="216"/>
        <v>0.19805576285923612</v>
      </c>
      <c r="BN94" s="191">
        <f t="shared" si="217"/>
        <v>0.10756084734610832</v>
      </c>
      <c r="BO94" s="192">
        <f t="shared" si="218"/>
        <v>0.10756084734610832</v>
      </c>
      <c r="BP94" s="192">
        <f t="shared" si="219"/>
        <v>0</v>
      </c>
      <c r="BQ94" s="193">
        <f t="shared" si="220"/>
        <v>9.0494915513127591E-2</v>
      </c>
      <c r="BR94" s="194">
        <f t="shared" si="221"/>
        <v>6.7670481687038236E-2</v>
      </c>
      <c r="BS94" s="194">
        <f t="shared" si="222"/>
        <v>0</v>
      </c>
      <c r="BT94" s="194">
        <f t="shared" si="223"/>
        <v>2.2824433826089421E-2</v>
      </c>
      <c r="BU94" s="253">
        <f t="shared" si="224"/>
        <v>2.545370670229023E-4</v>
      </c>
      <c r="DV94" s="389"/>
      <c r="DW94" s="131" t="s">
        <v>18</v>
      </c>
      <c r="DX94" s="150">
        <v>21619.550999999992</v>
      </c>
      <c r="DY94" s="151">
        <v>20077.990999999984</v>
      </c>
      <c r="DZ94" s="152">
        <v>1452.8099999999997</v>
      </c>
      <c r="EA94" s="153">
        <v>1047.8360000000002</v>
      </c>
      <c r="EB94" s="154">
        <v>1047.8360000000002</v>
      </c>
      <c r="EC94" s="154">
        <v>0</v>
      </c>
      <c r="ED94" s="155">
        <v>404.97399999999993</v>
      </c>
      <c r="EE94" s="156">
        <v>229.541</v>
      </c>
      <c r="EF94" s="156">
        <v>0</v>
      </c>
      <c r="EG94" s="156">
        <v>175.43300000000002</v>
      </c>
      <c r="EH94" s="268">
        <v>0</v>
      </c>
      <c r="EI94" s="261">
        <f t="shared" si="225"/>
        <v>0.92869602148536712</v>
      </c>
      <c r="EJ94" s="190">
        <f t="shared" si="226"/>
        <v>6.7198897886454736E-2</v>
      </c>
      <c r="EK94" s="191">
        <f t="shared" si="227"/>
        <v>4.846705650825036E-2</v>
      </c>
      <c r="EL94" s="192">
        <f t="shared" si="228"/>
        <v>4.846705650825036E-2</v>
      </c>
      <c r="EM94" s="192">
        <f t="shared" si="229"/>
        <v>0</v>
      </c>
      <c r="EN94" s="193">
        <f t="shared" si="230"/>
        <v>1.873184137820439E-2</v>
      </c>
      <c r="EO94" s="194">
        <f t="shared" si="231"/>
        <v>1.0617288027859603E-2</v>
      </c>
      <c r="EP94" s="194">
        <f t="shared" si="232"/>
        <v>0</v>
      </c>
      <c r="EQ94" s="194">
        <f t="shared" si="233"/>
        <v>8.1145533503447914E-3</v>
      </c>
      <c r="ER94" s="253">
        <f t="shared" si="234"/>
        <v>0</v>
      </c>
    </row>
    <row r="95" spans="1:148" ht="14.25" customHeight="1">
      <c r="A95" s="378"/>
      <c r="B95" s="132" t="s">
        <v>19</v>
      </c>
      <c r="C95" s="157">
        <v>1049099.8359999987</v>
      </c>
      <c r="D95" s="158">
        <v>859248.13200000091</v>
      </c>
      <c r="E95" s="159">
        <v>183392.35199999972</v>
      </c>
      <c r="F95" s="160">
        <v>96908.637999999992</v>
      </c>
      <c r="G95" s="161">
        <v>96882.66399999999</v>
      </c>
      <c r="H95" s="161">
        <v>25.974</v>
      </c>
      <c r="I95" s="162">
        <v>86483.713999999949</v>
      </c>
      <c r="J95" s="163">
        <v>70179.433999999979</v>
      </c>
      <c r="K95" s="163">
        <v>0</v>
      </c>
      <c r="L95" s="163">
        <v>16304.27999999999</v>
      </c>
      <c r="M95" s="269">
        <v>278.20400000000001</v>
      </c>
      <c r="N95" s="262">
        <f t="shared" si="195"/>
        <v>0.81903371110621537</v>
      </c>
      <c r="O95" s="195">
        <f t="shared" si="196"/>
        <v>0.17480924665781755</v>
      </c>
      <c r="P95" s="196">
        <f t="shared" si="197"/>
        <v>9.2373132350770965E-2</v>
      </c>
      <c r="Q95" s="197">
        <f t="shared" si="198"/>
        <v>9.2348373982588355E-2</v>
      </c>
      <c r="R95" s="197">
        <f t="shared" si="199"/>
        <v>2.4758368182606438E-5</v>
      </c>
      <c r="S95" s="198">
        <f t="shared" si="200"/>
        <v>8.2436114307046796E-2</v>
      </c>
      <c r="T95" s="199">
        <f t="shared" si="201"/>
        <v>6.6894905128933854E-2</v>
      </c>
      <c r="U95" s="199">
        <f t="shared" si="202"/>
        <v>0</v>
      </c>
      <c r="V95" s="199">
        <f t="shared" si="203"/>
        <v>1.5541209178112967E-2</v>
      </c>
      <c r="W95" s="254">
        <f t="shared" si="204"/>
        <v>2.6518353206567494E-4</v>
      </c>
      <c r="Z95" s="378"/>
      <c r="AA95" s="132" t="s">
        <v>19</v>
      </c>
      <c r="AB95" s="157">
        <v>849722.35699999915</v>
      </c>
      <c r="AC95" s="158">
        <v>713703.15400000068</v>
      </c>
      <c r="AD95" s="159">
        <v>131251.23299999975</v>
      </c>
      <c r="AE95" s="160">
        <v>60058.836999999992</v>
      </c>
      <c r="AF95" s="161">
        <v>60032.86299999999</v>
      </c>
      <c r="AG95" s="161">
        <v>25.974</v>
      </c>
      <c r="AH95" s="162">
        <v>71192.39599999995</v>
      </c>
      <c r="AI95" s="163">
        <v>55060.175999999978</v>
      </c>
      <c r="AJ95" s="163">
        <v>0</v>
      </c>
      <c r="AK95" s="163">
        <v>16132.21999999999</v>
      </c>
      <c r="AL95" s="269">
        <v>102.76600000000001</v>
      </c>
      <c r="AM95" s="262">
        <f t="shared" si="205"/>
        <v>0.83992512156532728</v>
      </c>
      <c r="AN95" s="195">
        <f t="shared" si="206"/>
        <v>0.15446366912527862</v>
      </c>
      <c r="AO95" s="196">
        <f t="shared" si="207"/>
        <v>7.0680542303302077E-2</v>
      </c>
      <c r="AP95" s="197">
        <f t="shared" si="208"/>
        <v>7.0649974671668017E-2</v>
      </c>
      <c r="AQ95" s="197">
        <f t="shared" si="209"/>
        <v>3.0567631634058588E-5</v>
      </c>
      <c r="AR95" s="198">
        <f t="shared" si="210"/>
        <v>8.3783126821976778E-2</v>
      </c>
      <c r="AS95" s="199">
        <f t="shared" si="211"/>
        <v>6.4797843138308803E-2</v>
      </c>
      <c r="AT95" s="199">
        <f t="shared" si="212"/>
        <v>0</v>
      </c>
      <c r="AU95" s="199">
        <f t="shared" si="213"/>
        <v>1.8985283683667989E-2</v>
      </c>
      <c r="AV95" s="254">
        <f t="shared" si="214"/>
        <v>1.209406803921485E-4</v>
      </c>
      <c r="AY95" s="378"/>
      <c r="AZ95" s="132" t="s">
        <v>19</v>
      </c>
      <c r="BA95" s="157">
        <v>199377.4789999995</v>
      </c>
      <c r="BB95" s="158">
        <v>145544.97800000018</v>
      </c>
      <c r="BC95" s="159">
        <v>52141.118999999977</v>
      </c>
      <c r="BD95" s="160">
        <v>36849.800999999999</v>
      </c>
      <c r="BE95" s="161">
        <v>36849.800999999999</v>
      </c>
      <c r="BF95" s="161">
        <v>0</v>
      </c>
      <c r="BG95" s="162">
        <v>15291.318000000001</v>
      </c>
      <c r="BH95" s="163">
        <v>15119.258000000009</v>
      </c>
      <c r="BI95" s="163">
        <v>0</v>
      </c>
      <c r="BJ95" s="163">
        <v>172.06</v>
      </c>
      <c r="BK95" s="269">
        <v>175.43799999999999</v>
      </c>
      <c r="BL95" s="262">
        <f t="shared" si="215"/>
        <v>0.72999708256919305</v>
      </c>
      <c r="BM95" s="195">
        <f t="shared" si="216"/>
        <v>0.26151960222147314</v>
      </c>
      <c r="BN95" s="196">
        <f t="shared" si="217"/>
        <v>0.18482429000920456</v>
      </c>
      <c r="BO95" s="197">
        <f t="shared" si="218"/>
        <v>0.18482429000920456</v>
      </c>
      <c r="BP95" s="197">
        <f t="shared" si="219"/>
        <v>0</v>
      </c>
      <c r="BQ95" s="198">
        <f t="shared" si="220"/>
        <v>7.6695312212268663E-2</v>
      </c>
      <c r="BR95" s="199">
        <f t="shared" si="221"/>
        <v>7.5832326077310094E-2</v>
      </c>
      <c r="BS95" s="199">
        <f t="shared" si="222"/>
        <v>0</v>
      </c>
      <c r="BT95" s="199">
        <f t="shared" si="223"/>
        <v>8.62986134958605E-4</v>
      </c>
      <c r="BU95" s="254">
        <f t="shared" si="224"/>
        <v>8.7992887100353208E-4</v>
      </c>
      <c r="DV95" s="389"/>
      <c r="DW95" s="132" t="s">
        <v>19</v>
      </c>
      <c r="DX95" s="157">
        <v>17346.103999999988</v>
      </c>
      <c r="DY95" s="158">
        <v>15866.083999999997</v>
      </c>
      <c r="DZ95" s="159">
        <v>1348.7309999999998</v>
      </c>
      <c r="EA95" s="160">
        <v>1141.1589999999994</v>
      </c>
      <c r="EB95" s="161">
        <v>1141.1589999999994</v>
      </c>
      <c r="EC95" s="161">
        <v>0</v>
      </c>
      <c r="ED95" s="162">
        <v>207.57199999999997</v>
      </c>
      <c r="EE95" s="163">
        <v>184.345</v>
      </c>
      <c r="EF95" s="163">
        <v>0</v>
      </c>
      <c r="EG95" s="163">
        <v>23.227000000000004</v>
      </c>
      <c r="EH95" s="269">
        <v>7.2130000000000001</v>
      </c>
      <c r="EI95" s="262">
        <f t="shared" si="225"/>
        <v>0.91467709406100683</v>
      </c>
      <c r="EJ95" s="195">
        <f t="shared" si="226"/>
        <v>7.7754117005178841E-2</v>
      </c>
      <c r="EK95" s="196">
        <f t="shared" si="227"/>
        <v>6.5787625855350584E-2</v>
      </c>
      <c r="EL95" s="197">
        <f t="shared" si="228"/>
        <v>6.5787625855350584E-2</v>
      </c>
      <c r="EM95" s="197">
        <f t="shared" si="229"/>
        <v>0</v>
      </c>
      <c r="EN95" s="198">
        <f t="shared" si="230"/>
        <v>1.1966491149828232E-2</v>
      </c>
      <c r="EO95" s="199">
        <f t="shared" si="231"/>
        <v>1.062745847713124E-2</v>
      </c>
      <c r="EP95" s="199">
        <f t="shared" si="232"/>
        <v>0</v>
      </c>
      <c r="EQ95" s="199">
        <f t="shared" si="233"/>
        <v>1.339032672696994E-3</v>
      </c>
      <c r="ER95" s="254">
        <f t="shared" si="234"/>
        <v>4.1582824592773139E-4</v>
      </c>
    </row>
    <row r="96" spans="1:148">
      <c r="A96" s="378"/>
      <c r="B96" s="133" t="s">
        <v>20</v>
      </c>
      <c r="C96" s="164">
        <f t="shared" ref="C96:M96" si="239">IF(COUNT(C93:C95)=0,"",SUM(C93:C95))</f>
        <v>2891427.154000001</v>
      </c>
      <c r="D96" s="165">
        <f t="shared" si="239"/>
        <v>2452471.0280000037</v>
      </c>
      <c r="E96" s="166">
        <f t="shared" si="239"/>
        <v>422219.34999999986</v>
      </c>
      <c r="F96" s="167">
        <f t="shared" si="239"/>
        <v>210107.54500000001</v>
      </c>
      <c r="G96" s="168">
        <f t="shared" si="239"/>
        <v>210056.304</v>
      </c>
      <c r="H96" s="168">
        <f t="shared" si="239"/>
        <v>51.241</v>
      </c>
      <c r="I96" s="169">
        <f t="shared" si="239"/>
        <v>212111.80499999999</v>
      </c>
      <c r="J96" s="170">
        <f t="shared" si="239"/>
        <v>152567.30699999997</v>
      </c>
      <c r="K96" s="170">
        <f t="shared" si="239"/>
        <v>1.605</v>
      </c>
      <c r="L96" s="170">
        <f t="shared" si="239"/>
        <v>59542.893000000011</v>
      </c>
      <c r="M96" s="270">
        <f t="shared" si="239"/>
        <v>2115.0859999999998</v>
      </c>
      <c r="N96" s="263">
        <f t="shared" si="195"/>
        <v>0.84818703615176838</v>
      </c>
      <c r="O96" s="200">
        <f t="shared" si="196"/>
        <v>0.14602455033871475</v>
      </c>
      <c r="P96" s="201">
        <f t="shared" si="197"/>
        <v>7.2665688537004017E-2</v>
      </c>
      <c r="Q96" s="202">
        <f t="shared" si="198"/>
        <v>7.2647966838593203E-2</v>
      </c>
      <c r="R96" s="202">
        <f t="shared" si="199"/>
        <v>1.7721698410804916E-5</v>
      </c>
      <c r="S96" s="203">
        <f t="shared" si="200"/>
        <v>7.3358861801710779E-2</v>
      </c>
      <c r="T96" s="204">
        <f t="shared" si="201"/>
        <v>5.2765398840824443E-2</v>
      </c>
      <c r="U96" s="204">
        <f t="shared" si="202"/>
        <v>5.5508920492070586E-7</v>
      </c>
      <c r="V96" s="204">
        <f t="shared" si="203"/>
        <v>2.0592907871681415E-2</v>
      </c>
      <c r="W96" s="255">
        <f t="shared" si="204"/>
        <v>7.3150243369402869E-4</v>
      </c>
      <c r="Z96" s="378"/>
      <c r="AA96" s="133" t="s">
        <v>20</v>
      </c>
      <c r="AB96" s="164">
        <f t="shared" ref="AB96:AL96" si="240">IF(COUNT(AB93:AB95)=0,"",SUM(AB93:AB95))</f>
        <v>2337201.2180000013</v>
      </c>
      <c r="AC96" s="165">
        <f t="shared" si="240"/>
        <v>2027779.8220000034</v>
      </c>
      <c r="AD96" s="166">
        <f t="shared" si="240"/>
        <v>296347.45199999982</v>
      </c>
      <c r="AE96" s="167">
        <f t="shared" si="240"/>
        <v>140069.27099999995</v>
      </c>
      <c r="AF96" s="168">
        <f t="shared" si="240"/>
        <v>140018.02999999997</v>
      </c>
      <c r="AG96" s="168">
        <f t="shared" si="240"/>
        <v>51.241</v>
      </c>
      <c r="AH96" s="169">
        <f t="shared" si="240"/>
        <v>156278.18100000001</v>
      </c>
      <c r="AI96" s="170">
        <f t="shared" si="240"/>
        <v>109821.90999999996</v>
      </c>
      <c r="AJ96" s="170">
        <f t="shared" si="240"/>
        <v>1.605</v>
      </c>
      <c r="AK96" s="170">
        <f t="shared" si="240"/>
        <v>46454.666000000012</v>
      </c>
      <c r="AL96" s="270">
        <f t="shared" si="240"/>
        <v>1833.6020000000001</v>
      </c>
      <c r="AM96" s="263">
        <f t="shared" si="205"/>
        <v>0.86761028805864771</v>
      </c>
      <c r="AN96" s="200">
        <f t="shared" si="206"/>
        <v>0.12679586580636451</v>
      </c>
      <c r="AO96" s="201">
        <f t="shared" si="207"/>
        <v>5.9930343147716038E-2</v>
      </c>
      <c r="AP96" s="202">
        <f t="shared" si="208"/>
        <v>5.9908419061931145E-2</v>
      </c>
      <c r="AQ96" s="202">
        <f t="shared" si="209"/>
        <v>2.1924085784897949E-5</v>
      </c>
      <c r="AR96" s="203">
        <f t="shared" si="210"/>
        <v>6.6865522658648521E-2</v>
      </c>
      <c r="AS96" s="204">
        <f t="shared" si="211"/>
        <v>4.6988641437546906E-2</v>
      </c>
      <c r="AT96" s="204">
        <f t="shared" si="212"/>
        <v>6.8671879324683759E-7</v>
      </c>
      <c r="AU96" s="204">
        <f t="shared" si="213"/>
        <v>1.9876194502308354E-2</v>
      </c>
      <c r="AV96" s="255">
        <f t="shared" si="214"/>
        <v>7.8452894251401122E-4</v>
      </c>
      <c r="AY96" s="378"/>
      <c r="AZ96" s="133" t="s">
        <v>20</v>
      </c>
      <c r="BA96" s="164">
        <f t="shared" ref="BA96:BK96" si="241">IF(COUNT(BA93:BA95)=0,"",SUM(BA93:BA95))</f>
        <v>554225.93599999952</v>
      </c>
      <c r="BB96" s="165">
        <f t="shared" si="241"/>
        <v>424691.20600000024</v>
      </c>
      <c r="BC96" s="166">
        <f t="shared" si="241"/>
        <v>125871.89800000004</v>
      </c>
      <c r="BD96" s="167">
        <f t="shared" si="241"/>
        <v>70038.274000000034</v>
      </c>
      <c r="BE96" s="168">
        <f t="shared" si="241"/>
        <v>70038.274000000034</v>
      </c>
      <c r="BF96" s="168">
        <f t="shared" si="241"/>
        <v>0</v>
      </c>
      <c r="BG96" s="169">
        <f t="shared" si="241"/>
        <v>55833.623999999996</v>
      </c>
      <c r="BH96" s="170">
        <f t="shared" si="241"/>
        <v>42745.397000000012</v>
      </c>
      <c r="BI96" s="170">
        <f t="shared" si="241"/>
        <v>0</v>
      </c>
      <c r="BJ96" s="170">
        <f t="shared" si="241"/>
        <v>13088.22699999999</v>
      </c>
      <c r="BK96" s="270">
        <f t="shared" si="241"/>
        <v>281.48399999999998</v>
      </c>
      <c r="BL96" s="263">
        <f t="shared" si="215"/>
        <v>0.76627811586212125</v>
      </c>
      <c r="BM96" s="200">
        <f t="shared" si="216"/>
        <v>0.22711296932159478</v>
      </c>
      <c r="BN96" s="201">
        <f t="shared" si="217"/>
        <v>0.12637133964802416</v>
      </c>
      <c r="BO96" s="202">
        <f t="shared" si="218"/>
        <v>0.12637133964802416</v>
      </c>
      <c r="BP96" s="202">
        <f t="shared" si="219"/>
        <v>0</v>
      </c>
      <c r="BQ96" s="203">
        <f t="shared" si="220"/>
        <v>0.1007416296735706</v>
      </c>
      <c r="BR96" s="204">
        <f t="shared" si="221"/>
        <v>7.7126302151258486E-2</v>
      </c>
      <c r="BS96" s="204">
        <f t="shared" si="222"/>
        <v>0</v>
      </c>
      <c r="BT96" s="204">
        <f t="shared" si="223"/>
        <v>2.361532752231213E-2</v>
      </c>
      <c r="BU96" s="255">
        <f t="shared" si="224"/>
        <v>5.0788673303805878E-4</v>
      </c>
      <c r="DV96" s="389"/>
      <c r="DW96" s="133" t="s">
        <v>20</v>
      </c>
      <c r="DX96" s="164">
        <f t="shared" ref="DX96:EH96" si="242">IF(COUNT(DX93:DX95)=0,"",SUM(DX93:DX95))</f>
        <v>59338.47199999998</v>
      </c>
      <c r="DY96" s="165">
        <f t="shared" si="242"/>
        <v>54241.929999999971</v>
      </c>
      <c r="DZ96" s="166">
        <f t="shared" si="242"/>
        <v>4820.9929999999995</v>
      </c>
      <c r="EA96" s="167">
        <f t="shared" si="242"/>
        <v>3499.1959999999999</v>
      </c>
      <c r="EB96" s="168">
        <f t="shared" si="242"/>
        <v>3499.1959999999999</v>
      </c>
      <c r="EC96" s="168">
        <f t="shared" si="242"/>
        <v>0</v>
      </c>
      <c r="ED96" s="169">
        <f t="shared" si="242"/>
        <v>1321.7969999999998</v>
      </c>
      <c r="EE96" s="170">
        <f t="shared" si="242"/>
        <v>898.06799999999998</v>
      </c>
      <c r="EF96" s="170">
        <f t="shared" si="242"/>
        <v>0</v>
      </c>
      <c r="EG96" s="170">
        <f t="shared" si="242"/>
        <v>423.72900000000004</v>
      </c>
      <c r="EH96" s="270">
        <f t="shared" si="242"/>
        <v>7.8979999999999997</v>
      </c>
      <c r="EI96" s="263">
        <f t="shared" si="225"/>
        <v>0.91411066331468716</v>
      </c>
      <c r="EJ96" s="200">
        <f t="shared" si="226"/>
        <v>8.1245654589824981E-2</v>
      </c>
      <c r="EK96" s="201">
        <f t="shared" si="227"/>
        <v>5.8970106274391448E-2</v>
      </c>
      <c r="EL96" s="202">
        <f t="shared" si="228"/>
        <v>5.8970106274391448E-2</v>
      </c>
      <c r="EM96" s="202">
        <f t="shared" si="229"/>
        <v>0</v>
      </c>
      <c r="EN96" s="203">
        <f t="shared" si="230"/>
        <v>2.227554831543354E-2</v>
      </c>
      <c r="EO96" s="204">
        <f t="shared" si="231"/>
        <v>1.5134666763916676E-2</v>
      </c>
      <c r="EP96" s="204">
        <f t="shared" si="232"/>
        <v>0</v>
      </c>
      <c r="EQ96" s="204">
        <f t="shared" si="233"/>
        <v>7.1408815515168669E-3</v>
      </c>
      <c r="ER96" s="255">
        <f t="shared" si="234"/>
        <v>1.3310083212119116E-4</v>
      </c>
    </row>
    <row r="97" spans="1:148" ht="14.25" customHeight="1">
      <c r="A97" s="378"/>
      <c r="B97" s="130" t="s">
        <v>21</v>
      </c>
      <c r="C97" s="171">
        <v>977385.95499999775</v>
      </c>
      <c r="D97" s="172">
        <v>877030.1039999997</v>
      </c>
      <c r="E97" s="173">
        <v>96165.708999999959</v>
      </c>
      <c r="F97" s="174">
        <v>70230.622000000047</v>
      </c>
      <c r="G97" s="175">
        <v>70216.700000000041</v>
      </c>
      <c r="H97" s="175">
        <v>13.922000000000001</v>
      </c>
      <c r="I97" s="176">
        <v>25935.086999999985</v>
      </c>
      <c r="J97" s="177">
        <v>23461.931999999993</v>
      </c>
      <c r="K97" s="177">
        <v>0</v>
      </c>
      <c r="L97" s="177">
        <v>2473.1550000000016</v>
      </c>
      <c r="M97" s="271">
        <v>463.64199999999994</v>
      </c>
      <c r="N97" s="264">
        <f t="shared" si="195"/>
        <v>0.89732218834677413</v>
      </c>
      <c r="O97" s="205">
        <f t="shared" si="196"/>
        <v>9.8390721196725386E-2</v>
      </c>
      <c r="P97" s="206">
        <f t="shared" si="197"/>
        <v>7.1855567026231928E-2</v>
      </c>
      <c r="Q97" s="207">
        <f t="shared" si="198"/>
        <v>7.1841322909126731E-2</v>
      </c>
      <c r="R97" s="207">
        <f t="shared" si="199"/>
        <v>1.4244117105202349E-5</v>
      </c>
      <c r="S97" s="208">
        <f t="shared" si="200"/>
        <v>2.6535154170493524E-2</v>
      </c>
      <c r="T97" s="209">
        <f t="shared" si="201"/>
        <v>2.4004777109775482E-2</v>
      </c>
      <c r="U97" s="209">
        <f t="shared" si="202"/>
        <v>0</v>
      </c>
      <c r="V97" s="209">
        <f t="shared" si="203"/>
        <v>2.5303770607180529E-3</v>
      </c>
      <c r="W97" s="256">
        <f t="shared" si="204"/>
        <v>4.7436941121176742E-4</v>
      </c>
      <c r="Z97" s="378"/>
      <c r="AA97" s="130" t="s">
        <v>21</v>
      </c>
      <c r="AB97" s="171">
        <v>796363.74999999767</v>
      </c>
      <c r="AC97" s="172">
        <v>719705.70499999973</v>
      </c>
      <c r="AD97" s="173">
        <v>73657.975999999966</v>
      </c>
      <c r="AE97" s="174">
        <v>55734.488000000041</v>
      </c>
      <c r="AF97" s="175">
        <v>55720.566000000043</v>
      </c>
      <c r="AG97" s="175">
        <v>13.922000000000001</v>
      </c>
      <c r="AH97" s="176">
        <v>17923.487999999983</v>
      </c>
      <c r="AI97" s="177">
        <v>16546.93199999999</v>
      </c>
      <c r="AJ97" s="177">
        <v>0</v>
      </c>
      <c r="AK97" s="177">
        <v>1376.5560000000014</v>
      </c>
      <c r="AL97" s="271">
        <v>221.74600000000001</v>
      </c>
      <c r="AM97" s="264">
        <f t="shared" si="205"/>
        <v>0.90373991156679578</v>
      </c>
      <c r="AN97" s="205">
        <f t="shared" si="206"/>
        <v>9.2492879039258361E-2</v>
      </c>
      <c r="AO97" s="206">
        <f t="shared" si="207"/>
        <v>6.9986219237126501E-2</v>
      </c>
      <c r="AP97" s="207">
        <f t="shared" si="208"/>
        <v>6.9968737276150758E-2</v>
      </c>
      <c r="AQ97" s="207">
        <f t="shared" si="209"/>
        <v>1.748196097574763E-5</v>
      </c>
      <c r="AR97" s="208">
        <f t="shared" si="210"/>
        <v>2.2506659802131922E-2</v>
      </c>
      <c r="AS97" s="209">
        <f t="shared" si="211"/>
        <v>2.0778107993991487E-2</v>
      </c>
      <c r="AT97" s="209">
        <f t="shared" si="212"/>
        <v>0</v>
      </c>
      <c r="AU97" s="209">
        <f t="shared" si="213"/>
        <v>1.7285518081404452E-3</v>
      </c>
      <c r="AV97" s="256">
        <f t="shared" si="214"/>
        <v>2.7844813378308676E-4</v>
      </c>
      <c r="AY97" s="378"/>
      <c r="AZ97" s="130" t="s">
        <v>21</v>
      </c>
      <c r="BA97" s="171">
        <v>181022.20500000013</v>
      </c>
      <c r="BB97" s="172">
        <v>157324.399</v>
      </c>
      <c r="BC97" s="173">
        <v>22507.732999999993</v>
      </c>
      <c r="BD97" s="174">
        <v>14496.133999999995</v>
      </c>
      <c r="BE97" s="175">
        <v>14496.133999999995</v>
      </c>
      <c r="BF97" s="175">
        <v>0</v>
      </c>
      <c r="BG97" s="176">
        <v>8011.5990000000029</v>
      </c>
      <c r="BH97" s="177">
        <v>6915.0000000000036</v>
      </c>
      <c r="BI97" s="177">
        <v>0</v>
      </c>
      <c r="BJ97" s="177">
        <v>1096.5989999999999</v>
      </c>
      <c r="BK97" s="271">
        <v>241.89599999999996</v>
      </c>
      <c r="BL97" s="264">
        <f t="shared" si="215"/>
        <v>0.86908895513674633</v>
      </c>
      <c r="BM97" s="205">
        <f t="shared" si="216"/>
        <v>0.12433686243077183</v>
      </c>
      <c r="BN97" s="206">
        <f t="shared" si="217"/>
        <v>8.0079314026696255E-2</v>
      </c>
      <c r="BO97" s="207">
        <f t="shared" si="218"/>
        <v>8.0079314026696255E-2</v>
      </c>
      <c r="BP97" s="207">
        <f t="shared" si="219"/>
        <v>0</v>
      </c>
      <c r="BQ97" s="208">
        <f t="shared" si="220"/>
        <v>4.4257548404075607E-2</v>
      </c>
      <c r="BR97" s="209">
        <f t="shared" si="221"/>
        <v>3.8199733563073095E-2</v>
      </c>
      <c r="BS97" s="209">
        <f t="shared" si="222"/>
        <v>0</v>
      </c>
      <c r="BT97" s="209">
        <f t="shared" si="223"/>
        <v>6.0578148410025123E-3</v>
      </c>
      <c r="BU97" s="256">
        <f t="shared" si="224"/>
        <v>1.336278054949114E-3</v>
      </c>
      <c r="DV97" s="389"/>
      <c r="DW97" s="130" t="s">
        <v>21</v>
      </c>
      <c r="DX97" s="171">
        <v>15777.216000000002</v>
      </c>
      <c r="DY97" s="172">
        <v>15151.711000000008</v>
      </c>
      <c r="DZ97" s="173">
        <v>571.76100000000008</v>
      </c>
      <c r="EA97" s="174">
        <v>508.55500000000006</v>
      </c>
      <c r="EB97" s="175">
        <v>508.55500000000006</v>
      </c>
      <c r="EC97" s="175">
        <v>0</v>
      </c>
      <c r="ED97" s="176">
        <v>63.205999999999996</v>
      </c>
      <c r="EE97" s="177">
        <v>37.951999999999998</v>
      </c>
      <c r="EF97" s="177">
        <v>0</v>
      </c>
      <c r="EG97" s="177">
        <v>25.254000000000001</v>
      </c>
      <c r="EH97" s="271">
        <v>22.398</v>
      </c>
      <c r="EI97" s="264">
        <f t="shared" si="225"/>
        <v>0.96035390527707842</v>
      </c>
      <c r="EJ97" s="205">
        <f t="shared" si="226"/>
        <v>3.6239663575627031E-2</v>
      </c>
      <c r="EK97" s="206">
        <f t="shared" si="227"/>
        <v>3.2233506849370638E-2</v>
      </c>
      <c r="EL97" s="207">
        <f t="shared" si="228"/>
        <v>3.2233506849370638E-2</v>
      </c>
      <c r="EM97" s="207">
        <f t="shared" si="229"/>
        <v>0</v>
      </c>
      <c r="EN97" s="208">
        <f t="shared" si="230"/>
        <v>4.006156726256393E-3</v>
      </c>
      <c r="EO97" s="209">
        <f t="shared" si="231"/>
        <v>2.4054940998462591E-3</v>
      </c>
      <c r="EP97" s="209">
        <f t="shared" si="232"/>
        <v>0</v>
      </c>
      <c r="EQ97" s="209">
        <f t="shared" si="233"/>
        <v>1.6006626264101346E-3</v>
      </c>
      <c r="ER97" s="256">
        <f t="shared" si="234"/>
        <v>1.4196420965523952E-3</v>
      </c>
    </row>
    <row r="98" spans="1:148" ht="14.25" customHeight="1">
      <c r="A98" s="378"/>
      <c r="B98" s="131" t="s">
        <v>22</v>
      </c>
      <c r="C98" s="150">
        <v>824790.50999999978</v>
      </c>
      <c r="D98" s="151">
        <v>721464.30700000003</v>
      </c>
      <c r="E98" s="152">
        <v>98486.351000000213</v>
      </c>
      <c r="F98" s="153">
        <v>75266.292999999947</v>
      </c>
      <c r="G98" s="154">
        <v>75201.261999999944</v>
      </c>
      <c r="H98" s="154">
        <v>65.030999999999992</v>
      </c>
      <c r="I98" s="155">
        <v>23220.058000000019</v>
      </c>
      <c r="J98" s="156">
        <v>22043.608000000004</v>
      </c>
      <c r="K98" s="156">
        <v>0</v>
      </c>
      <c r="L98" s="156">
        <v>1176.4499999999998</v>
      </c>
      <c r="M98" s="268">
        <v>758.64699999999993</v>
      </c>
      <c r="N98" s="261">
        <f t="shared" si="195"/>
        <v>0.87472430666060919</v>
      </c>
      <c r="O98" s="190">
        <f t="shared" si="196"/>
        <v>0.11940771602718882</v>
      </c>
      <c r="P98" s="191">
        <f t="shared" si="197"/>
        <v>9.1255042447081464E-2</v>
      </c>
      <c r="Q98" s="192">
        <f t="shared" si="198"/>
        <v>9.1176196971519421E-2</v>
      </c>
      <c r="R98" s="192">
        <f t="shared" si="199"/>
        <v>7.8845475562030912E-5</v>
      </c>
      <c r="S98" s="193">
        <f t="shared" si="200"/>
        <v>2.8152673580107056E-2</v>
      </c>
      <c r="T98" s="194">
        <f t="shared" si="201"/>
        <v>2.6726311387845637E-2</v>
      </c>
      <c r="U98" s="194">
        <f t="shared" si="202"/>
        <v>0</v>
      </c>
      <c r="V98" s="194">
        <f t="shared" si="203"/>
        <v>1.4263621922614024E-3</v>
      </c>
      <c r="W98" s="253">
        <f t="shared" si="204"/>
        <v>9.1980568496114259E-4</v>
      </c>
      <c r="Z98" s="378"/>
      <c r="AA98" s="131" t="s">
        <v>22</v>
      </c>
      <c r="AB98" s="150">
        <v>676190.09199999983</v>
      </c>
      <c r="AC98" s="151">
        <v>595690.19699999993</v>
      </c>
      <c r="AD98" s="152">
        <v>77061.723000000202</v>
      </c>
      <c r="AE98" s="153">
        <v>59129.834999999955</v>
      </c>
      <c r="AF98" s="154">
        <v>59064.803999999953</v>
      </c>
      <c r="AG98" s="154">
        <v>65.030999999999992</v>
      </c>
      <c r="AH98" s="155">
        <v>17931.888000000021</v>
      </c>
      <c r="AI98" s="156">
        <v>17102.002000000004</v>
      </c>
      <c r="AJ98" s="156">
        <v>0</v>
      </c>
      <c r="AK98" s="156">
        <v>829.88599999999985</v>
      </c>
      <c r="AL98" s="268">
        <v>147.011</v>
      </c>
      <c r="AM98" s="261">
        <f t="shared" si="205"/>
        <v>0.88095079186697112</v>
      </c>
      <c r="AN98" s="190">
        <f t="shared" si="206"/>
        <v>0.11396458468072351</v>
      </c>
      <c r="AO98" s="191">
        <f t="shared" si="207"/>
        <v>8.7445580317671925E-2</v>
      </c>
      <c r="AP98" s="192">
        <f t="shared" si="208"/>
        <v>8.7349407657395794E-2</v>
      </c>
      <c r="AQ98" s="192">
        <f t="shared" si="209"/>
        <v>9.6172660276128396E-5</v>
      </c>
      <c r="AR98" s="193">
        <f t="shared" si="210"/>
        <v>2.6519004363051248E-2</v>
      </c>
      <c r="AS98" s="194">
        <f t="shared" si="211"/>
        <v>2.5291707468556059E-2</v>
      </c>
      <c r="AT98" s="194">
        <f t="shared" si="212"/>
        <v>0</v>
      </c>
      <c r="AU98" s="194">
        <f t="shared" si="213"/>
        <v>1.2272968944951651E-3</v>
      </c>
      <c r="AV98" s="253">
        <f t="shared" si="214"/>
        <v>2.1741075732887259E-4</v>
      </c>
      <c r="AY98" s="378"/>
      <c r="AZ98" s="131" t="s">
        <v>22</v>
      </c>
      <c r="BA98" s="150">
        <v>148600.41799999992</v>
      </c>
      <c r="BB98" s="151">
        <v>125774.11000000007</v>
      </c>
      <c r="BC98" s="152">
        <v>21424.628000000008</v>
      </c>
      <c r="BD98" s="153">
        <v>16136.457999999993</v>
      </c>
      <c r="BE98" s="154">
        <v>16136.457999999993</v>
      </c>
      <c r="BF98" s="154">
        <v>0</v>
      </c>
      <c r="BG98" s="155">
        <v>5288.17</v>
      </c>
      <c r="BH98" s="156">
        <v>4941.6059999999998</v>
      </c>
      <c r="BI98" s="156">
        <v>0</v>
      </c>
      <c r="BJ98" s="156">
        <v>346.56399999999991</v>
      </c>
      <c r="BK98" s="268">
        <v>611.63599999999997</v>
      </c>
      <c r="BL98" s="261">
        <f t="shared" si="215"/>
        <v>0.84639136075646937</v>
      </c>
      <c r="BM98" s="190">
        <f t="shared" si="216"/>
        <v>0.1441760951170408</v>
      </c>
      <c r="BN98" s="191">
        <f t="shared" si="217"/>
        <v>0.10858958687451338</v>
      </c>
      <c r="BO98" s="192">
        <f t="shared" si="218"/>
        <v>0.10858958687451338</v>
      </c>
      <c r="BP98" s="192">
        <f t="shared" si="219"/>
        <v>0</v>
      </c>
      <c r="BQ98" s="193">
        <f t="shared" si="220"/>
        <v>3.5586508242527307E-2</v>
      </c>
      <c r="BR98" s="194">
        <f t="shared" si="221"/>
        <v>3.325432099390193E-2</v>
      </c>
      <c r="BS98" s="194">
        <f t="shared" si="222"/>
        <v>0</v>
      </c>
      <c r="BT98" s="194">
        <f t="shared" si="223"/>
        <v>2.3321872486253715E-3</v>
      </c>
      <c r="BU98" s="253">
        <f t="shared" si="224"/>
        <v>4.1159776549215378E-3</v>
      </c>
      <c r="DV98" s="389"/>
      <c r="DW98" s="131" t="s">
        <v>22</v>
      </c>
      <c r="DX98" s="150">
        <v>14652.193999999996</v>
      </c>
      <c r="DY98" s="151">
        <v>14538.408999999992</v>
      </c>
      <c r="DZ98" s="152">
        <v>92.106999999999985</v>
      </c>
      <c r="EA98" s="153">
        <v>83.906000000000006</v>
      </c>
      <c r="EB98" s="154">
        <v>83.906000000000006</v>
      </c>
      <c r="EC98" s="154">
        <v>0</v>
      </c>
      <c r="ED98" s="155">
        <v>8.2009999999999987</v>
      </c>
      <c r="EE98" s="156">
        <v>6.1539999999999981</v>
      </c>
      <c r="EF98" s="156">
        <v>0</v>
      </c>
      <c r="EG98" s="156">
        <v>2.0470000000000002</v>
      </c>
      <c r="EH98" s="268">
        <v>0</v>
      </c>
      <c r="EI98" s="261">
        <f t="shared" si="225"/>
        <v>0.9922342688064324</v>
      </c>
      <c r="EJ98" s="190">
        <f t="shared" si="226"/>
        <v>6.2862258034530535E-3</v>
      </c>
      <c r="EK98" s="191">
        <f t="shared" si="227"/>
        <v>5.7265144046004324E-3</v>
      </c>
      <c r="EL98" s="192">
        <f t="shared" si="228"/>
        <v>5.7265144046004324E-3</v>
      </c>
      <c r="EM98" s="192">
        <f t="shared" si="229"/>
        <v>0</v>
      </c>
      <c r="EN98" s="193">
        <f t="shared" si="230"/>
        <v>5.5971139885262243E-4</v>
      </c>
      <c r="EO98" s="194">
        <f t="shared" si="231"/>
        <v>4.2000535892440407E-4</v>
      </c>
      <c r="EP98" s="194">
        <f t="shared" si="232"/>
        <v>0</v>
      </c>
      <c r="EQ98" s="194">
        <f t="shared" si="233"/>
        <v>1.397060399282183E-4</v>
      </c>
      <c r="ER98" s="253">
        <f t="shared" si="234"/>
        <v>0</v>
      </c>
    </row>
    <row r="99" spans="1:148" ht="14.25" customHeight="1">
      <c r="A99" s="378"/>
      <c r="B99" s="132" t="s">
        <v>23</v>
      </c>
      <c r="C99" s="157">
        <v>1004490.7089999998</v>
      </c>
      <c r="D99" s="158">
        <v>908810.07599999895</v>
      </c>
      <c r="E99" s="159">
        <v>90541.413000000044</v>
      </c>
      <c r="F99" s="160">
        <v>73162.920999999973</v>
      </c>
      <c r="G99" s="161">
        <v>73162.920999999973</v>
      </c>
      <c r="H99" s="161">
        <v>0</v>
      </c>
      <c r="I99" s="162">
        <v>17378.491999999998</v>
      </c>
      <c r="J99" s="163">
        <v>9390.6310000000049</v>
      </c>
      <c r="K99" s="163">
        <v>0</v>
      </c>
      <c r="L99" s="163">
        <v>7987.8610000000008</v>
      </c>
      <c r="M99" s="269">
        <v>1227.1370000000002</v>
      </c>
      <c r="N99" s="262">
        <f t="shared" si="195"/>
        <v>0.90474711996564539</v>
      </c>
      <c r="O99" s="195">
        <f t="shared" si="196"/>
        <v>9.0136635599284629E-2</v>
      </c>
      <c r="P99" s="196">
        <f t="shared" si="197"/>
        <v>7.2835836453714761E-2</v>
      </c>
      <c r="Q99" s="197">
        <f t="shared" si="198"/>
        <v>7.2835836453714761E-2</v>
      </c>
      <c r="R99" s="197">
        <f t="shared" si="199"/>
        <v>0</v>
      </c>
      <c r="S99" s="198">
        <f t="shared" si="200"/>
        <v>1.7300799145569798E-2</v>
      </c>
      <c r="T99" s="199">
        <f t="shared" si="201"/>
        <v>9.3486489380759479E-3</v>
      </c>
      <c r="U99" s="199">
        <f t="shared" si="202"/>
        <v>0</v>
      </c>
      <c r="V99" s="199">
        <f t="shared" si="203"/>
        <v>7.952150207493857E-3</v>
      </c>
      <c r="W99" s="254">
        <f t="shared" si="204"/>
        <v>1.2216509212132497E-3</v>
      </c>
      <c r="Z99" s="378"/>
      <c r="AA99" s="132" t="s">
        <v>23</v>
      </c>
      <c r="AB99" s="157">
        <v>791279.83700000052</v>
      </c>
      <c r="AC99" s="158">
        <v>716926.68299999938</v>
      </c>
      <c r="AD99" s="159">
        <v>71262.625000000029</v>
      </c>
      <c r="AE99" s="160">
        <v>59030.344999999965</v>
      </c>
      <c r="AF99" s="161">
        <v>59030.344999999965</v>
      </c>
      <c r="AG99" s="161">
        <v>0</v>
      </c>
      <c r="AH99" s="162">
        <v>12232.279999999995</v>
      </c>
      <c r="AI99" s="163">
        <v>7091.1420000000062</v>
      </c>
      <c r="AJ99" s="163">
        <v>0</v>
      </c>
      <c r="AK99" s="163">
        <v>5141.1380000000017</v>
      </c>
      <c r="AL99" s="269">
        <v>92.16</v>
      </c>
      <c r="AM99" s="262">
        <f t="shared" si="205"/>
        <v>0.90603431235920506</v>
      </c>
      <c r="AN99" s="195">
        <f t="shared" si="206"/>
        <v>9.0059953088378747E-2</v>
      </c>
      <c r="AO99" s="196">
        <f t="shared" si="207"/>
        <v>7.4601098422782036E-2</v>
      </c>
      <c r="AP99" s="197">
        <f t="shared" si="208"/>
        <v>7.4601098422782036E-2</v>
      </c>
      <c r="AQ99" s="197">
        <f t="shared" si="209"/>
        <v>0</v>
      </c>
      <c r="AR99" s="198">
        <f t="shared" si="210"/>
        <v>1.5458854665596626E-2</v>
      </c>
      <c r="AS99" s="199">
        <f t="shared" si="211"/>
        <v>8.9616108845700336E-3</v>
      </c>
      <c r="AT99" s="199">
        <f t="shared" si="212"/>
        <v>0</v>
      </c>
      <c r="AU99" s="199">
        <f t="shared" si="213"/>
        <v>6.4972437810266086E-3</v>
      </c>
      <c r="AV99" s="254">
        <f t="shared" si="214"/>
        <v>1.1646954173558694E-4</v>
      </c>
      <c r="AY99" s="378"/>
      <c r="AZ99" s="132" t="s">
        <v>23</v>
      </c>
      <c r="BA99" s="157">
        <v>213210.8719999993</v>
      </c>
      <c r="BB99" s="158">
        <v>191883.39299999957</v>
      </c>
      <c r="BC99" s="159">
        <v>19278.788000000011</v>
      </c>
      <c r="BD99" s="160">
        <v>14132.576000000001</v>
      </c>
      <c r="BE99" s="161">
        <v>14132.576000000001</v>
      </c>
      <c r="BF99" s="161">
        <v>0</v>
      </c>
      <c r="BG99" s="162">
        <v>5146.2120000000023</v>
      </c>
      <c r="BH99" s="163">
        <v>2299.4889999999991</v>
      </c>
      <c r="BI99" s="163">
        <v>0</v>
      </c>
      <c r="BJ99" s="163">
        <v>2846.722999999999</v>
      </c>
      <c r="BK99" s="269">
        <v>1134.9770000000001</v>
      </c>
      <c r="BL99" s="262">
        <f t="shared" si="215"/>
        <v>0.89997002122856196</v>
      </c>
      <c r="BM99" s="195">
        <f t="shared" si="216"/>
        <v>9.0421223923328242E-2</v>
      </c>
      <c r="BN99" s="196">
        <f t="shared" si="217"/>
        <v>6.6284499788547585E-2</v>
      </c>
      <c r="BO99" s="197">
        <f t="shared" si="218"/>
        <v>6.6284499788547585E-2</v>
      </c>
      <c r="BP99" s="197">
        <f t="shared" si="219"/>
        <v>0</v>
      </c>
      <c r="BQ99" s="198">
        <f t="shared" si="220"/>
        <v>2.4136724134780609E-2</v>
      </c>
      <c r="BR99" s="199">
        <f t="shared" si="221"/>
        <v>1.0785045708175739E-2</v>
      </c>
      <c r="BS99" s="199">
        <f t="shared" si="222"/>
        <v>0</v>
      </c>
      <c r="BT99" s="199">
        <f t="shared" si="223"/>
        <v>1.3351678426604851E-2</v>
      </c>
      <c r="BU99" s="254">
        <f t="shared" si="224"/>
        <v>5.3232604386140485E-3</v>
      </c>
      <c r="DV99" s="389"/>
      <c r="DW99" s="132" t="s">
        <v>23</v>
      </c>
      <c r="DX99" s="157">
        <v>13137.226999999993</v>
      </c>
      <c r="DY99" s="158">
        <v>12311.888999999996</v>
      </c>
      <c r="DZ99" s="159">
        <v>723.43799999999999</v>
      </c>
      <c r="EA99" s="160">
        <v>715.80700000000002</v>
      </c>
      <c r="EB99" s="161">
        <v>715.80700000000002</v>
      </c>
      <c r="EC99" s="161">
        <v>0</v>
      </c>
      <c r="ED99" s="162">
        <v>7.6309999999999993</v>
      </c>
      <c r="EE99" s="163">
        <v>1.2299999999999998</v>
      </c>
      <c r="EF99" s="163">
        <v>0</v>
      </c>
      <c r="EG99" s="163">
        <v>6.4010000000000007</v>
      </c>
      <c r="EH99" s="269">
        <v>69.644999999999996</v>
      </c>
      <c r="EI99" s="262">
        <f t="shared" si="225"/>
        <v>0.93717563074764576</v>
      </c>
      <c r="EJ99" s="195">
        <f t="shared" si="226"/>
        <v>5.5067785614117834E-2</v>
      </c>
      <c r="EK99" s="196">
        <f t="shared" si="227"/>
        <v>5.4486917216243609E-2</v>
      </c>
      <c r="EL99" s="197">
        <f t="shared" si="228"/>
        <v>5.4486917216243609E-2</v>
      </c>
      <c r="EM99" s="197">
        <f t="shared" si="229"/>
        <v>0</v>
      </c>
      <c r="EN99" s="198">
        <f t="shared" si="230"/>
        <v>5.8086839787422435E-4</v>
      </c>
      <c r="EO99" s="199">
        <f t="shared" si="231"/>
        <v>9.3627064524347511E-5</v>
      </c>
      <c r="EP99" s="199">
        <f t="shared" si="232"/>
        <v>0</v>
      </c>
      <c r="EQ99" s="199">
        <f t="shared" si="233"/>
        <v>4.8724133334987696E-4</v>
      </c>
      <c r="ER99" s="254">
        <f t="shared" si="234"/>
        <v>5.3013470803237265E-3</v>
      </c>
    </row>
    <row r="100" spans="1:148">
      <c r="A100" s="378"/>
      <c r="B100" s="133" t="s">
        <v>24</v>
      </c>
      <c r="C100" s="164">
        <f t="shared" ref="C100:M100" si="243">IF(COUNT(C97:C99)=0,"",SUM(C97:C99))</f>
        <v>2806667.1739999973</v>
      </c>
      <c r="D100" s="165">
        <f t="shared" si="243"/>
        <v>2507304.4869999988</v>
      </c>
      <c r="E100" s="166">
        <f t="shared" si="243"/>
        <v>285193.47300000023</v>
      </c>
      <c r="F100" s="167">
        <f t="shared" si="243"/>
        <v>218659.83599999995</v>
      </c>
      <c r="G100" s="168">
        <f t="shared" si="243"/>
        <v>218580.88299999997</v>
      </c>
      <c r="H100" s="168">
        <f t="shared" si="243"/>
        <v>78.952999999999989</v>
      </c>
      <c r="I100" s="169">
        <f t="shared" si="243"/>
        <v>66533.637000000002</v>
      </c>
      <c r="J100" s="170">
        <f t="shared" si="243"/>
        <v>54896.171000000002</v>
      </c>
      <c r="K100" s="170">
        <f t="shared" si="243"/>
        <v>0</v>
      </c>
      <c r="L100" s="170">
        <f t="shared" si="243"/>
        <v>11637.466000000002</v>
      </c>
      <c r="M100" s="270">
        <f t="shared" si="243"/>
        <v>2449.4259999999999</v>
      </c>
      <c r="N100" s="263">
        <f t="shared" si="195"/>
        <v>0.89333872937511372</v>
      </c>
      <c r="O100" s="200">
        <f t="shared" si="196"/>
        <v>0.10161285799824604</v>
      </c>
      <c r="P100" s="201">
        <f t="shared" si="197"/>
        <v>7.790729090559427E-2</v>
      </c>
      <c r="Q100" s="202">
        <f t="shared" si="198"/>
        <v>7.7879160388113822E-2</v>
      </c>
      <c r="R100" s="202">
        <f t="shared" si="199"/>
        <v>2.8130517480445674E-5</v>
      </c>
      <c r="S100" s="203">
        <f t="shared" si="200"/>
        <v>2.3705567092651671E-2</v>
      </c>
      <c r="T100" s="204">
        <f t="shared" si="201"/>
        <v>1.9559202283954191E-2</v>
      </c>
      <c r="U100" s="204">
        <f t="shared" si="202"/>
        <v>0</v>
      </c>
      <c r="V100" s="204">
        <f t="shared" si="203"/>
        <v>4.1463648086974827E-3</v>
      </c>
      <c r="W100" s="255">
        <f t="shared" si="204"/>
        <v>8.727169443853702E-4</v>
      </c>
      <c r="Z100" s="378"/>
      <c r="AA100" s="133" t="s">
        <v>24</v>
      </c>
      <c r="AB100" s="164">
        <f t="shared" ref="AB100:AL100" si="244">IF(COUNT(AB97:AB99)=0,"",SUM(AB97:AB99))</f>
        <v>2263833.6789999977</v>
      </c>
      <c r="AC100" s="165">
        <f t="shared" si="244"/>
        <v>2032322.584999999</v>
      </c>
      <c r="AD100" s="166">
        <f t="shared" si="244"/>
        <v>221982.3240000002</v>
      </c>
      <c r="AE100" s="167">
        <f t="shared" si="244"/>
        <v>173894.66799999998</v>
      </c>
      <c r="AF100" s="168">
        <f t="shared" si="244"/>
        <v>173815.71499999997</v>
      </c>
      <c r="AG100" s="168">
        <f t="shared" si="244"/>
        <v>78.952999999999989</v>
      </c>
      <c r="AH100" s="169">
        <f t="shared" si="244"/>
        <v>48087.656000000003</v>
      </c>
      <c r="AI100" s="170">
        <f t="shared" si="244"/>
        <v>40740.076000000001</v>
      </c>
      <c r="AJ100" s="170">
        <f t="shared" si="244"/>
        <v>0</v>
      </c>
      <c r="AK100" s="170">
        <f t="shared" si="244"/>
        <v>7347.5800000000036</v>
      </c>
      <c r="AL100" s="270">
        <f t="shared" si="244"/>
        <v>460.91700000000003</v>
      </c>
      <c r="AM100" s="263">
        <f t="shared" si="205"/>
        <v>0.89773493691362349</v>
      </c>
      <c r="AN100" s="200">
        <f t="shared" si="206"/>
        <v>9.8055933198262321E-2</v>
      </c>
      <c r="AO100" s="201">
        <f t="shared" si="207"/>
        <v>7.6814241970644417E-2</v>
      </c>
      <c r="AP100" s="202">
        <f t="shared" si="208"/>
        <v>7.6779366175336483E-2</v>
      </c>
      <c r="AQ100" s="202">
        <f t="shared" si="209"/>
        <v>3.4875795307929099E-5</v>
      </c>
      <c r="AR100" s="203">
        <f t="shared" si="210"/>
        <v>2.124169122761781E-2</v>
      </c>
      <c r="AS100" s="204">
        <f t="shared" si="211"/>
        <v>1.7996055265860386E-2</v>
      </c>
      <c r="AT100" s="204">
        <f t="shared" si="212"/>
        <v>0</v>
      </c>
      <c r="AU100" s="204">
        <f t="shared" si="213"/>
        <v>3.2456359617574235E-3</v>
      </c>
      <c r="AV100" s="255">
        <f t="shared" si="214"/>
        <v>2.0360020450071258E-4</v>
      </c>
      <c r="AY100" s="378"/>
      <c r="AZ100" s="133" t="s">
        <v>24</v>
      </c>
      <c r="BA100" s="164">
        <f t="shared" ref="BA100:BK100" si="245">IF(COUNT(BA97:BA99)=0,"",SUM(BA97:BA99))</f>
        <v>542833.4949999993</v>
      </c>
      <c r="BB100" s="165">
        <f t="shared" si="245"/>
        <v>474981.90199999965</v>
      </c>
      <c r="BC100" s="166">
        <f t="shared" si="245"/>
        <v>63211.149000000019</v>
      </c>
      <c r="BD100" s="167">
        <f t="shared" si="245"/>
        <v>44765.167999999991</v>
      </c>
      <c r="BE100" s="168">
        <f t="shared" si="245"/>
        <v>44765.167999999991</v>
      </c>
      <c r="BF100" s="168">
        <f t="shared" si="245"/>
        <v>0</v>
      </c>
      <c r="BG100" s="169">
        <f t="shared" si="245"/>
        <v>18445.981000000007</v>
      </c>
      <c r="BH100" s="170">
        <f t="shared" si="245"/>
        <v>14156.095000000003</v>
      </c>
      <c r="BI100" s="170">
        <f t="shared" si="245"/>
        <v>0</v>
      </c>
      <c r="BJ100" s="170">
        <f t="shared" si="245"/>
        <v>4289.8859999999986</v>
      </c>
      <c r="BK100" s="270">
        <f t="shared" si="245"/>
        <v>1988.509</v>
      </c>
      <c r="BL100" s="263">
        <f t="shared" si="215"/>
        <v>0.87500477839894586</v>
      </c>
      <c r="BM100" s="200">
        <f t="shared" si="216"/>
        <v>0.11644666289430076</v>
      </c>
      <c r="BN100" s="201">
        <f t="shared" si="217"/>
        <v>8.2465743938664002E-2</v>
      </c>
      <c r="BO100" s="202">
        <f t="shared" si="218"/>
        <v>8.2465743938664002E-2</v>
      </c>
      <c r="BP100" s="202">
        <f t="shared" si="219"/>
        <v>0</v>
      </c>
      <c r="BQ100" s="203">
        <f t="shared" si="220"/>
        <v>3.3980918955636721E-2</v>
      </c>
      <c r="BR100" s="204">
        <f t="shared" si="221"/>
        <v>2.6078153117651704E-2</v>
      </c>
      <c r="BS100" s="204">
        <f t="shared" si="222"/>
        <v>0</v>
      </c>
      <c r="BT100" s="204">
        <f t="shared" si="223"/>
        <v>7.9027658379850051E-3</v>
      </c>
      <c r="BU100" s="255">
        <f t="shared" si="224"/>
        <v>3.6632024705844702E-3</v>
      </c>
      <c r="DV100" s="389"/>
      <c r="DW100" s="133" t="s">
        <v>24</v>
      </c>
      <c r="DX100" s="164">
        <f t="shared" ref="DX100:EH100" si="246">IF(COUNT(DX97:DX99)=0,"",SUM(DX97:DX99))</f>
        <v>43566.636999999988</v>
      </c>
      <c r="DY100" s="165">
        <f t="shared" si="246"/>
        <v>42002.008999999998</v>
      </c>
      <c r="DZ100" s="166">
        <f t="shared" si="246"/>
        <v>1387.306</v>
      </c>
      <c r="EA100" s="167">
        <f t="shared" si="246"/>
        <v>1308.268</v>
      </c>
      <c r="EB100" s="168">
        <f t="shared" si="246"/>
        <v>1308.268</v>
      </c>
      <c r="EC100" s="168">
        <f t="shared" si="246"/>
        <v>0</v>
      </c>
      <c r="ED100" s="169">
        <f t="shared" si="246"/>
        <v>79.037999999999997</v>
      </c>
      <c r="EE100" s="170">
        <f t="shared" si="246"/>
        <v>45.335999999999991</v>
      </c>
      <c r="EF100" s="170">
        <f t="shared" si="246"/>
        <v>0</v>
      </c>
      <c r="EG100" s="170">
        <f t="shared" si="246"/>
        <v>33.702000000000005</v>
      </c>
      <c r="EH100" s="270">
        <f t="shared" si="246"/>
        <v>92.042999999999992</v>
      </c>
      <c r="EI100" s="263">
        <f t="shared" si="225"/>
        <v>0.96408655549887889</v>
      </c>
      <c r="EJ100" s="200">
        <f t="shared" si="226"/>
        <v>3.1843311660709556E-2</v>
      </c>
      <c r="EK100" s="201">
        <f t="shared" si="227"/>
        <v>3.002912526849388E-2</v>
      </c>
      <c r="EL100" s="202">
        <f t="shared" si="228"/>
        <v>3.002912526849388E-2</v>
      </c>
      <c r="EM100" s="202">
        <f t="shared" si="229"/>
        <v>0</v>
      </c>
      <c r="EN100" s="203">
        <f t="shared" si="230"/>
        <v>1.8141863922156768E-3</v>
      </c>
      <c r="EO100" s="204">
        <f t="shared" si="231"/>
        <v>1.0406127973568398E-3</v>
      </c>
      <c r="EP100" s="204">
        <f t="shared" si="232"/>
        <v>0</v>
      </c>
      <c r="EQ100" s="204">
        <f t="shared" si="233"/>
        <v>7.7357359485883694E-4</v>
      </c>
      <c r="ER100" s="255">
        <f t="shared" si="234"/>
        <v>2.1126946291493654E-3</v>
      </c>
    </row>
    <row r="101" spans="1:148" ht="14.25" customHeight="1">
      <c r="A101" s="378"/>
      <c r="B101" s="130" t="s">
        <v>25</v>
      </c>
      <c r="C101" s="171">
        <v>1589421.6409999996</v>
      </c>
      <c r="D101" s="172">
        <v>1362942.0650000002</v>
      </c>
      <c r="E101" s="173">
        <v>216567.86800000022</v>
      </c>
      <c r="F101" s="174">
        <v>156407.64199999993</v>
      </c>
      <c r="G101" s="175">
        <v>156407.64199999993</v>
      </c>
      <c r="H101" s="175">
        <v>0</v>
      </c>
      <c r="I101" s="176">
        <v>60160.225999999959</v>
      </c>
      <c r="J101" s="177">
        <v>40431.838999999993</v>
      </c>
      <c r="K101" s="177">
        <v>0</v>
      </c>
      <c r="L101" s="177">
        <v>19728.387000000002</v>
      </c>
      <c r="M101" s="271">
        <v>1448.9559999999999</v>
      </c>
      <c r="N101" s="264">
        <f t="shared" si="195"/>
        <v>0.85750818400993478</v>
      </c>
      <c r="O101" s="205">
        <f t="shared" si="196"/>
        <v>0.13625576902535724</v>
      </c>
      <c r="P101" s="206">
        <f t="shared" si="197"/>
        <v>9.8405380904210291E-2</v>
      </c>
      <c r="Q101" s="207">
        <f t="shared" si="198"/>
        <v>9.8405380904210291E-2</v>
      </c>
      <c r="R101" s="207">
        <f t="shared" si="199"/>
        <v>0</v>
      </c>
      <c r="S101" s="208">
        <f t="shared" si="200"/>
        <v>3.7850388121146751E-2</v>
      </c>
      <c r="T101" s="209">
        <f t="shared" si="201"/>
        <v>2.5438082606300691E-2</v>
      </c>
      <c r="U101" s="209">
        <f t="shared" si="202"/>
        <v>0</v>
      </c>
      <c r="V101" s="209">
        <f t="shared" si="203"/>
        <v>1.2412305514846081E-2</v>
      </c>
      <c r="W101" s="256">
        <f t="shared" si="204"/>
        <v>9.1162468323281135E-4</v>
      </c>
      <c r="Z101" s="378"/>
      <c r="AA101" s="130" t="s">
        <v>25</v>
      </c>
      <c r="AB101" s="171">
        <v>1303247.9689999996</v>
      </c>
      <c r="AC101" s="172">
        <v>1114496.0190000001</v>
      </c>
      <c r="AD101" s="173">
        <v>181097.59600000019</v>
      </c>
      <c r="AE101" s="174">
        <v>142387.83799999993</v>
      </c>
      <c r="AF101" s="175">
        <v>142387.83799999993</v>
      </c>
      <c r="AG101" s="175">
        <v>0</v>
      </c>
      <c r="AH101" s="176">
        <v>38709.757999999943</v>
      </c>
      <c r="AI101" s="177">
        <v>28566.871999999988</v>
      </c>
      <c r="AJ101" s="177">
        <v>0</v>
      </c>
      <c r="AK101" s="177">
        <v>10142.885999999999</v>
      </c>
      <c r="AL101" s="271">
        <v>481.29699999999997</v>
      </c>
      <c r="AM101" s="264">
        <f t="shared" si="205"/>
        <v>0.85516804592081463</v>
      </c>
      <c r="AN101" s="205">
        <f t="shared" si="206"/>
        <v>0.13895866351432637</v>
      </c>
      <c r="AO101" s="206">
        <f t="shared" si="207"/>
        <v>0.10925613650428791</v>
      </c>
      <c r="AP101" s="207">
        <f t="shared" si="208"/>
        <v>0.10925613650428791</v>
      </c>
      <c r="AQ101" s="207">
        <f t="shared" si="209"/>
        <v>0</v>
      </c>
      <c r="AR101" s="208">
        <f t="shared" si="210"/>
        <v>2.9702527010038223E-2</v>
      </c>
      <c r="AS101" s="209">
        <f t="shared" si="211"/>
        <v>2.1919751789001251E-2</v>
      </c>
      <c r="AT101" s="209">
        <f t="shared" si="212"/>
        <v>0</v>
      </c>
      <c r="AU101" s="209">
        <f t="shared" si="213"/>
        <v>7.7827752210370043E-3</v>
      </c>
      <c r="AV101" s="256">
        <f t="shared" si="214"/>
        <v>3.6930577407253193E-4</v>
      </c>
      <c r="AY101" s="378"/>
      <c r="AZ101" s="130" t="s">
        <v>25</v>
      </c>
      <c r="BA101" s="171">
        <v>286173.67200000008</v>
      </c>
      <c r="BB101" s="172">
        <v>248446.04600000006</v>
      </c>
      <c r="BC101" s="173">
        <v>35470.272000000026</v>
      </c>
      <c r="BD101" s="174">
        <v>14019.803999999998</v>
      </c>
      <c r="BE101" s="175">
        <v>14019.803999999998</v>
      </c>
      <c r="BF101" s="175">
        <v>0</v>
      </c>
      <c r="BG101" s="176">
        <v>21450.468000000015</v>
      </c>
      <c r="BH101" s="177">
        <v>11864.967000000001</v>
      </c>
      <c r="BI101" s="177">
        <v>0</v>
      </c>
      <c r="BJ101" s="177">
        <v>9585.5010000000038</v>
      </c>
      <c r="BK101" s="271">
        <v>967.65899999999999</v>
      </c>
      <c r="BL101" s="264">
        <f t="shared" si="215"/>
        <v>0.86816527971867374</v>
      </c>
      <c r="BM101" s="205">
        <f t="shared" si="216"/>
        <v>0.12394666410822033</v>
      </c>
      <c r="BN101" s="206">
        <f t="shared" si="217"/>
        <v>4.8990544455116733E-2</v>
      </c>
      <c r="BO101" s="207">
        <f t="shared" si="218"/>
        <v>4.8990544455116733E-2</v>
      </c>
      <c r="BP101" s="207">
        <f t="shared" si="219"/>
        <v>0</v>
      </c>
      <c r="BQ101" s="208">
        <f t="shared" si="220"/>
        <v>7.4956119653103545E-2</v>
      </c>
      <c r="BR101" s="209">
        <f t="shared" si="221"/>
        <v>4.1460721795539592E-2</v>
      </c>
      <c r="BS101" s="209">
        <f t="shared" si="222"/>
        <v>0</v>
      </c>
      <c r="BT101" s="209">
        <f t="shared" si="223"/>
        <v>3.3495397857563926E-2</v>
      </c>
      <c r="BU101" s="256">
        <f t="shared" si="224"/>
        <v>3.381369757872065E-3</v>
      </c>
      <c r="DV101" s="389"/>
      <c r="DW101" s="130" t="s">
        <v>25</v>
      </c>
      <c r="DX101" s="171">
        <v>8079.5220000000036</v>
      </c>
      <c r="DY101" s="172">
        <v>7560.1190000000033</v>
      </c>
      <c r="DZ101" s="173">
        <v>426.26999999999981</v>
      </c>
      <c r="EA101" s="174">
        <v>302.71600000000001</v>
      </c>
      <c r="EB101" s="175">
        <v>302.71600000000001</v>
      </c>
      <c r="EC101" s="175">
        <v>0</v>
      </c>
      <c r="ED101" s="176">
        <v>123.55400000000002</v>
      </c>
      <c r="EE101" s="177">
        <v>1.9629999999999996</v>
      </c>
      <c r="EF101" s="177">
        <v>0</v>
      </c>
      <c r="EG101" s="177">
        <v>121.59100000000001</v>
      </c>
      <c r="EH101" s="271">
        <v>55.748000000000005</v>
      </c>
      <c r="EI101" s="264">
        <f t="shared" si="225"/>
        <v>0.93571364741627039</v>
      </c>
      <c r="EJ101" s="205">
        <f t="shared" si="226"/>
        <v>5.2759309275969495E-2</v>
      </c>
      <c r="EK101" s="206">
        <f t="shared" si="227"/>
        <v>3.7467067977536281E-2</v>
      </c>
      <c r="EL101" s="207">
        <f t="shared" si="228"/>
        <v>3.7467067977536281E-2</v>
      </c>
      <c r="EM101" s="207">
        <f t="shared" si="229"/>
        <v>0</v>
      </c>
      <c r="EN101" s="208">
        <f t="shared" si="230"/>
        <v>1.5292241298433245E-2</v>
      </c>
      <c r="EO101" s="209">
        <f t="shared" si="231"/>
        <v>2.4295991767829815E-4</v>
      </c>
      <c r="EP101" s="209">
        <f t="shared" si="232"/>
        <v>0</v>
      </c>
      <c r="EQ101" s="209">
        <f t="shared" si="233"/>
        <v>1.5049281380754944E-2</v>
      </c>
      <c r="ER101" s="256">
        <f t="shared" si="234"/>
        <v>6.899913138425761E-3</v>
      </c>
    </row>
    <row r="102" spans="1:148" ht="14.25" customHeight="1">
      <c r="A102" s="378"/>
      <c r="B102" s="131" t="s">
        <v>26</v>
      </c>
      <c r="C102" s="150">
        <v>1485483.0110000016</v>
      </c>
      <c r="D102" s="151">
        <v>1279223.5659999971</v>
      </c>
      <c r="E102" s="152">
        <v>196987.43900000022</v>
      </c>
      <c r="F102" s="153">
        <v>110950.39999999995</v>
      </c>
      <c r="G102" s="154">
        <v>110950.30299999996</v>
      </c>
      <c r="H102" s="154">
        <v>9.7000000000000003E-2</v>
      </c>
      <c r="I102" s="155">
        <v>86037.039000000033</v>
      </c>
      <c r="J102" s="156">
        <v>64133.273000000016</v>
      </c>
      <c r="K102" s="156">
        <v>23.509999999999994</v>
      </c>
      <c r="L102" s="156">
        <v>21880.25599999999</v>
      </c>
      <c r="M102" s="268">
        <v>797.41099999999983</v>
      </c>
      <c r="N102" s="261">
        <f t="shared" si="195"/>
        <v>0.86114991321162659</v>
      </c>
      <c r="O102" s="190">
        <f t="shared" si="196"/>
        <v>0.13260834189371959</v>
      </c>
      <c r="P102" s="191">
        <f t="shared" si="197"/>
        <v>7.4689780481104293E-2</v>
      </c>
      <c r="Q102" s="192">
        <f t="shared" si="198"/>
        <v>7.4689715182478009E-2</v>
      </c>
      <c r="R102" s="192">
        <f t="shared" si="199"/>
        <v>6.529862629307438E-8</v>
      </c>
      <c r="S102" s="193">
        <f t="shared" si="200"/>
        <v>5.7918561412615137E-2</v>
      </c>
      <c r="T102" s="194">
        <f t="shared" si="201"/>
        <v>4.3173346665759983E-2</v>
      </c>
      <c r="U102" s="194">
        <f t="shared" si="202"/>
        <v>1.5826502104641014E-5</v>
      </c>
      <c r="V102" s="194">
        <f t="shared" si="203"/>
        <v>1.4729388244750494E-2</v>
      </c>
      <c r="W102" s="253">
        <f t="shared" si="204"/>
        <v>5.3680250403079091E-4</v>
      </c>
      <c r="Z102" s="378"/>
      <c r="AA102" s="131" t="s">
        <v>26</v>
      </c>
      <c r="AB102" s="150">
        <v>1202825.4080000019</v>
      </c>
      <c r="AC102" s="151">
        <v>1034627.3359999972</v>
      </c>
      <c r="AD102" s="152">
        <v>160730.39000000022</v>
      </c>
      <c r="AE102" s="153">
        <v>97182.055999999953</v>
      </c>
      <c r="AF102" s="154">
        <v>97182.055999999953</v>
      </c>
      <c r="AG102" s="154">
        <v>0</v>
      </c>
      <c r="AH102" s="155">
        <v>63548.334000000032</v>
      </c>
      <c r="AI102" s="156">
        <v>49465.984000000011</v>
      </c>
      <c r="AJ102" s="156">
        <v>7.1229999999999984</v>
      </c>
      <c r="AK102" s="156">
        <v>14075.22699999999</v>
      </c>
      <c r="AL102" s="268">
        <v>191.80399999999997</v>
      </c>
      <c r="AM102" s="261">
        <f t="shared" si="205"/>
        <v>0.86016418436015907</v>
      </c>
      <c r="AN102" s="190">
        <f t="shared" si="206"/>
        <v>0.13362736514458462</v>
      </c>
      <c r="AO102" s="191">
        <f t="shared" si="207"/>
        <v>8.0794814736736748E-2</v>
      </c>
      <c r="AP102" s="192">
        <f t="shared" si="208"/>
        <v>8.0794814736736748E-2</v>
      </c>
      <c r="AQ102" s="192">
        <f t="shared" si="209"/>
        <v>0</v>
      </c>
      <c r="AR102" s="193">
        <f t="shared" si="210"/>
        <v>5.2832550407847664E-2</v>
      </c>
      <c r="AS102" s="194">
        <f t="shared" si="211"/>
        <v>4.1124824659506967E-2</v>
      </c>
      <c r="AT102" s="194">
        <f t="shared" si="212"/>
        <v>5.9218902033702196E-6</v>
      </c>
      <c r="AU102" s="194">
        <f t="shared" si="213"/>
        <v>1.1701803858137296E-2</v>
      </c>
      <c r="AV102" s="253">
        <f t="shared" si="214"/>
        <v>1.5946121417481702E-4</v>
      </c>
      <c r="AY102" s="378"/>
      <c r="AZ102" s="131" t="s">
        <v>26</v>
      </c>
      <c r="BA102" s="150">
        <v>282657.60299999971</v>
      </c>
      <c r="BB102" s="151">
        <v>244596.22999999995</v>
      </c>
      <c r="BC102" s="152">
        <v>36257.048999999992</v>
      </c>
      <c r="BD102" s="153">
        <v>13768.344000000005</v>
      </c>
      <c r="BE102" s="154">
        <v>13768.247000000005</v>
      </c>
      <c r="BF102" s="154">
        <v>9.7000000000000003E-2</v>
      </c>
      <c r="BG102" s="155">
        <v>22488.705000000002</v>
      </c>
      <c r="BH102" s="156">
        <v>14667.289000000006</v>
      </c>
      <c r="BI102" s="156">
        <v>16.386999999999997</v>
      </c>
      <c r="BJ102" s="156">
        <v>7805.0289999999995</v>
      </c>
      <c r="BK102" s="268">
        <v>605.60699999999986</v>
      </c>
      <c r="BL102" s="261">
        <f t="shared" si="215"/>
        <v>0.8653445985671937</v>
      </c>
      <c r="BM102" s="190">
        <f t="shared" si="216"/>
        <v>0.1282719750510303</v>
      </c>
      <c r="BN102" s="191">
        <f t="shared" si="217"/>
        <v>4.8710326040654985E-2</v>
      </c>
      <c r="BO102" s="192">
        <f t="shared" si="218"/>
        <v>4.8709982869273888E-2</v>
      </c>
      <c r="BP102" s="192">
        <f t="shared" si="219"/>
        <v>3.4317138110026393E-7</v>
      </c>
      <c r="BQ102" s="193">
        <f t="shared" si="220"/>
        <v>7.9561649010375365E-2</v>
      </c>
      <c r="BR102" s="194">
        <f t="shared" si="221"/>
        <v>5.1890657970378465E-2</v>
      </c>
      <c r="BS102" s="194">
        <f t="shared" si="222"/>
        <v>5.7974736310206428E-5</v>
      </c>
      <c r="BT102" s="194">
        <f t="shared" si="223"/>
        <v>2.7613016303686715E-2</v>
      </c>
      <c r="BU102" s="253">
        <f t="shared" si="224"/>
        <v>2.142546294783376E-3</v>
      </c>
      <c r="DV102" s="389"/>
      <c r="DW102" s="131" t="s">
        <v>26</v>
      </c>
      <c r="DX102" s="150">
        <v>3355.3790000000017</v>
      </c>
      <c r="DY102" s="151">
        <v>3247.0380000000027</v>
      </c>
      <c r="DZ102" s="152">
        <v>100.50900000000001</v>
      </c>
      <c r="EA102" s="153">
        <v>17.274999999999999</v>
      </c>
      <c r="EB102" s="154">
        <v>17.274999999999999</v>
      </c>
      <c r="EC102" s="154">
        <v>0</v>
      </c>
      <c r="ED102" s="155">
        <v>83.234000000000009</v>
      </c>
      <c r="EE102" s="156">
        <v>37.408999999999992</v>
      </c>
      <c r="EF102" s="156">
        <v>0.222</v>
      </c>
      <c r="EG102" s="156">
        <v>45.603000000000002</v>
      </c>
      <c r="EH102" s="268">
        <v>0</v>
      </c>
      <c r="EI102" s="261">
        <f t="shared" si="225"/>
        <v>0.96771124811832021</v>
      </c>
      <c r="EJ102" s="190">
        <f t="shared" si="226"/>
        <v>2.9954589332531426E-2</v>
      </c>
      <c r="EK102" s="191">
        <f t="shared" si="227"/>
        <v>5.1484496982308076E-3</v>
      </c>
      <c r="EL102" s="192">
        <f t="shared" si="228"/>
        <v>5.1484496982308076E-3</v>
      </c>
      <c r="EM102" s="192">
        <f t="shared" si="229"/>
        <v>0</v>
      </c>
      <c r="EN102" s="193">
        <f t="shared" si="230"/>
        <v>2.4806139634300617E-2</v>
      </c>
      <c r="EO102" s="194">
        <f t="shared" si="231"/>
        <v>1.1148964096157237E-2</v>
      </c>
      <c r="EP102" s="194">
        <f t="shared" si="232"/>
        <v>6.6162421592314873E-5</v>
      </c>
      <c r="EQ102" s="194">
        <f t="shared" si="233"/>
        <v>1.3591013116551059E-2</v>
      </c>
      <c r="ER102" s="253">
        <f t="shared" si="234"/>
        <v>0</v>
      </c>
    </row>
    <row r="103" spans="1:148" ht="14.25" customHeight="1">
      <c r="A103" s="378"/>
      <c r="B103" s="132" t="s">
        <v>27</v>
      </c>
      <c r="C103" s="157">
        <v>1659673.453999999</v>
      </c>
      <c r="D103" s="158">
        <v>1488866.1629999985</v>
      </c>
      <c r="E103" s="159">
        <v>161792.00000000017</v>
      </c>
      <c r="F103" s="160">
        <v>98633.378000000099</v>
      </c>
      <c r="G103" s="161">
        <v>98633.378000000099</v>
      </c>
      <c r="H103" s="161">
        <v>0</v>
      </c>
      <c r="I103" s="162">
        <v>63158.621999999967</v>
      </c>
      <c r="J103" s="163">
        <v>18453.129999999986</v>
      </c>
      <c r="K103" s="163">
        <v>277.43700000000013</v>
      </c>
      <c r="L103" s="163">
        <v>44428.054999999964</v>
      </c>
      <c r="M103" s="269">
        <v>761.98900000000003</v>
      </c>
      <c r="N103" s="262">
        <f t="shared" si="195"/>
        <v>0.89708379646108349</v>
      </c>
      <c r="O103" s="195">
        <f t="shared" si="196"/>
        <v>9.7484236799753182E-2</v>
      </c>
      <c r="P103" s="196">
        <f t="shared" si="197"/>
        <v>5.9429388210242566E-2</v>
      </c>
      <c r="Q103" s="197">
        <f t="shared" si="198"/>
        <v>5.9429388210242566E-2</v>
      </c>
      <c r="R103" s="197">
        <f t="shared" si="199"/>
        <v>0</v>
      </c>
      <c r="S103" s="198">
        <f t="shared" si="200"/>
        <v>3.8054848589510554E-2</v>
      </c>
      <c r="T103" s="199">
        <f t="shared" si="201"/>
        <v>1.1118530549202843E-2</v>
      </c>
      <c r="U103" s="199">
        <f t="shared" si="202"/>
        <v>1.6716360638976654E-4</v>
      </c>
      <c r="V103" s="199">
        <f t="shared" si="203"/>
        <v>2.6769154433917933E-2</v>
      </c>
      <c r="W103" s="254">
        <f t="shared" si="204"/>
        <v>4.5911983358143204E-4</v>
      </c>
      <c r="Z103" s="378"/>
      <c r="AA103" s="132" t="s">
        <v>27</v>
      </c>
      <c r="AB103" s="157">
        <v>1355548.1079999995</v>
      </c>
      <c r="AC103" s="158">
        <v>1216451.1069999982</v>
      </c>
      <c r="AD103" s="159">
        <v>131991.41700000016</v>
      </c>
      <c r="AE103" s="160">
        <v>82598.244000000093</v>
      </c>
      <c r="AF103" s="161">
        <v>82598.244000000093</v>
      </c>
      <c r="AG103" s="161">
        <v>0</v>
      </c>
      <c r="AH103" s="162">
        <v>49393.172999999952</v>
      </c>
      <c r="AI103" s="163">
        <v>16234.377999999986</v>
      </c>
      <c r="AJ103" s="163">
        <v>0</v>
      </c>
      <c r="AK103" s="163">
        <v>33158.794999999962</v>
      </c>
      <c r="AL103" s="269">
        <v>206.28199999999998</v>
      </c>
      <c r="AM103" s="262">
        <f t="shared" si="205"/>
        <v>0.89738689451219289</v>
      </c>
      <c r="AN103" s="195">
        <f t="shared" si="206"/>
        <v>9.737125242625487E-2</v>
      </c>
      <c r="AO103" s="196">
        <f t="shared" si="207"/>
        <v>6.0933465594125651E-2</v>
      </c>
      <c r="AP103" s="197">
        <f t="shared" si="208"/>
        <v>6.0933465594125651E-2</v>
      </c>
      <c r="AQ103" s="197">
        <f t="shared" si="209"/>
        <v>0</v>
      </c>
      <c r="AR103" s="198">
        <f t="shared" si="210"/>
        <v>3.6437786832129136E-2</v>
      </c>
      <c r="AS103" s="199">
        <f t="shared" si="211"/>
        <v>1.1976246290478384E-2</v>
      </c>
      <c r="AT103" s="199">
        <f t="shared" si="212"/>
        <v>0</v>
      </c>
      <c r="AU103" s="199">
        <f t="shared" si="213"/>
        <v>2.4461540541650752E-2</v>
      </c>
      <c r="AV103" s="254">
        <f t="shared" si="214"/>
        <v>1.5217608197200187E-4</v>
      </c>
      <c r="AY103" s="378"/>
      <c r="AZ103" s="132" t="s">
        <v>27</v>
      </c>
      <c r="BA103" s="157">
        <v>304125.34599999932</v>
      </c>
      <c r="BB103" s="158">
        <v>272415.05600000027</v>
      </c>
      <c r="BC103" s="159">
        <v>29800.583000000024</v>
      </c>
      <c r="BD103" s="160">
        <v>16035.134000000005</v>
      </c>
      <c r="BE103" s="161">
        <v>16035.134000000005</v>
      </c>
      <c r="BF103" s="161">
        <v>0</v>
      </c>
      <c r="BG103" s="162">
        <v>13765.449000000017</v>
      </c>
      <c r="BH103" s="163">
        <v>2218.752</v>
      </c>
      <c r="BI103" s="163">
        <v>277.43700000000013</v>
      </c>
      <c r="BJ103" s="163">
        <v>11269.260000000004</v>
      </c>
      <c r="BK103" s="269">
        <v>555.70700000000011</v>
      </c>
      <c r="BL103" s="262">
        <f t="shared" si="215"/>
        <v>0.89573282721395042</v>
      </c>
      <c r="BM103" s="195">
        <f t="shared" si="216"/>
        <v>9.7987830978086554E-2</v>
      </c>
      <c r="BN103" s="196">
        <f t="shared" si="217"/>
        <v>5.2725411449264875E-2</v>
      </c>
      <c r="BO103" s="197">
        <f t="shared" si="218"/>
        <v>5.2725411449264875E-2</v>
      </c>
      <c r="BP103" s="197">
        <f t="shared" si="219"/>
        <v>0</v>
      </c>
      <c r="BQ103" s="198">
        <f t="shared" si="220"/>
        <v>4.5262419528821672E-2</v>
      </c>
      <c r="BR103" s="199">
        <f t="shared" si="221"/>
        <v>7.2955182104421012E-3</v>
      </c>
      <c r="BS103" s="199">
        <f t="shared" si="222"/>
        <v>9.1224557127178986E-4</v>
      </c>
      <c r="BT103" s="199">
        <f t="shared" si="223"/>
        <v>3.7054655747107736E-2</v>
      </c>
      <c r="BU103" s="254">
        <f t="shared" si="224"/>
        <v>1.8272301447706412E-3</v>
      </c>
      <c r="DV103" s="389"/>
      <c r="DW103" s="132" t="s">
        <v>27</v>
      </c>
      <c r="DX103" s="157">
        <v>2166.6620000000012</v>
      </c>
      <c r="DY103" s="158">
        <v>2129.8770000000009</v>
      </c>
      <c r="DZ103" s="159">
        <v>31.442000000000007</v>
      </c>
      <c r="EA103" s="160">
        <v>12.556999999999997</v>
      </c>
      <c r="EB103" s="161">
        <v>12.556999999999997</v>
      </c>
      <c r="EC103" s="161">
        <v>0</v>
      </c>
      <c r="ED103" s="162">
        <v>18.885000000000002</v>
      </c>
      <c r="EE103" s="163">
        <v>0</v>
      </c>
      <c r="EF103" s="163">
        <v>0</v>
      </c>
      <c r="EG103" s="163">
        <v>18.885000000000002</v>
      </c>
      <c r="EH103" s="269">
        <v>0</v>
      </c>
      <c r="EI103" s="262">
        <f t="shared" si="225"/>
        <v>0.98302227112489149</v>
      </c>
      <c r="EJ103" s="195">
        <f t="shared" si="226"/>
        <v>1.4511723563712286E-2</v>
      </c>
      <c r="EK103" s="196">
        <f t="shared" si="227"/>
        <v>5.7955509442635675E-3</v>
      </c>
      <c r="EL103" s="197">
        <f t="shared" si="228"/>
        <v>5.7955509442635675E-3</v>
      </c>
      <c r="EM103" s="197">
        <f t="shared" si="229"/>
        <v>0</v>
      </c>
      <c r="EN103" s="198">
        <f t="shared" si="230"/>
        <v>8.716172619448714E-3</v>
      </c>
      <c r="EO103" s="199">
        <f t="shared" si="231"/>
        <v>0</v>
      </c>
      <c r="EP103" s="199">
        <f t="shared" si="232"/>
        <v>0</v>
      </c>
      <c r="EQ103" s="199">
        <f t="shared" si="233"/>
        <v>8.716172619448714E-3</v>
      </c>
      <c r="ER103" s="254">
        <f t="shared" si="234"/>
        <v>0</v>
      </c>
    </row>
    <row r="104" spans="1:148">
      <c r="A104" s="378"/>
      <c r="B104" s="133" t="s">
        <v>28</v>
      </c>
      <c r="C104" s="164">
        <f t="shared" ref="C104:M104" si="247">IF(COUNT(C101:C103)=0,"",SUM(C101:C103))</f>
        <v>4734578.1060000006</v>
      </c>
      <c r="D104" s="165">
        <f t="shared" si="247"/>
        <v>4131031.793999996</v>
      </c>
      <c r="E104" s="166">
        <f t="shared" si="247"/>
        <v>575347.30700000061</v>
      </c>
      <c r="F104" s="167">
        <f t="shared" si="247"/>
        <v>365991.42</v>
      </c>
      <c r="G104" s="168">
        <f t="shared" si="247"/>
        <v>365991.32299999997</v>
      </c>
      <c r="H104" s="168">
        <f t="shared" si="247"/>
        <v>9.7000000000000003E-2</v>
      </c>
      <c r="I104" s="169">
        <f t="shared" si="247"/>
        <v>209355.88699999996</v>
      </c>
      <c r="J104" s="170">
        <f t="shared" si="247"/>
        <v>123018.242</v>
      </c>
      <c r="K104" s="170">
        <f t="shared" si="247"/>
        <v>300.94700000000012</v>
      </c>
      <c r="L104" s="170">
        <f t="shared" si="247"/>
        <v>86036.69799999996</v>
      </c>
      <c r="M104" s="270">
        <f t="shared" si="247"/>
        <v>3008.3559999999998</v>
      </c>
      <c r="N104" s="263">
        <f t="shared" si="195"/>
        <v>0.87252373949958772</v>
      </c>
      <c r="O104" s="200">
        <f t="shared" si="196"/>
        <v>0.12152029053462626</v>
      </c>
      <c r="P104" s="201">
        <f t="shared" si="197"/>
        <v>7.7301802147099252E-2</v>
      </c>
      <c r="Q104" s="202">
        <f t="shared" si="198"/>
        <v>7.7301781659529334E-2</v>
      </c>
      <c r="R104" s="202">
        <f t="shared" si="199"/>
        <v>2.048756992245509E-8</v>
      </c>
      <c r="S104" s="203">
        <f t="shared" si="200"/>
        <v>4.4218488387526865E-2</v>
      </c>
      <c r="T104" s="204">
        <f t="shared" si="201"/>
        <v>2.5982936440335065E-2</v>
      </c>
      <c r="U104" s="204">
        <f t="shared" si="202"/>
        <v>6.3563636138691692E-5</v>
      </c>
      <c r="V104" s="204">
        <f t="shared" si="203"/>
        <v>1.8171988311053103E-2</v>
      </c>
      <c r="W104" s="255">
        <f t="shared" si="204"/>
        <v>6.3540107115090002E-4</v>
      </c>
      <c r="Z104" s="378"/>
      <c r="AA104" s="133" t="s">
        <v>28</v>
      </c>
      <c r="AB104" s="164">
        <f t="shared" ref="AB104:AL104" si="248">IF(COUNT(AB101:AB103)=0,"",SUM(AB101:AB103))</f>
        <v>3861621.4850000008</v>
      </c>
      <c r="AC104" s="165">
        <f t="shared" si="248"/>
        <v>3365574.4619999956</v>
      </c>
      <c r="AD104" s="166">
        <f t="shared" si="248"/>
        <v>473819.40300000052</v>
      </c>
      <c r="AE104" s="167">
        <f t="shared" si="248"/>
        <v>322168.13799999998</v>
      </c>
      <c r="AF104" s="168">
        <f t="shared" si="248"/>
        <v>322168.13799999998</v>
      </c>
      <c r="AG104" s="168">
        <f t="shared" si="248"/>
        <v>0</v>
      </c>
      <c r="AH104" s="169">
        <f t="shared" si="248"/>
        <v>151651.26499999993</v>
      </c>
      <c r="AI104" s="170">
        <f t="shared" si="248"/>
        <v>94267.233999999982</v>
      </c>
      <c r="AJ104" s="170">
        <f t="shared" si="248"/>
        <v>7.1229999999999984</v>
      </c>
      <c r="AK104" s="170">
        <f t="shared" si="248"/>
        <v>57376.907999999952</v>
      </c>
      <c r="AL104" s="270">
        <f t="shared" si="248"/>
        <v>879.38299999999981</v>
      </c>
      <c r="AM104" s="263">
        <f t="shared" si="205"/>
        <v>0.87154436939849245</v>
      </c>
      <c r="AN104" s="200">
        <f t="shared" si="206"/>
        <v>0.12269959778308008</v>
      </c>
      <c r="AO104" s="201">
        <f t="shared" si="207"/>
        <v>8.3428202181757824E-2</v>
      </c>
      <c r="AP104" s="202">
        <f t="shared" si="208"/>
        <v>8.3428202181757824E-2</v>
      </c>
      <c r="AQ104" s="202">
        <f t="shared" si="209"/>
        <v>0</v>
      </c>
      <c r="AR104" s="203">
        <f t="shared" si="210"/>
        <v>3.9271395601322097E-2</v>
      </c>
      <c r="AS104" s="204">
        <f t="shared" si="211"/>
        <v>2.4411308660408481E-2</v>
      </c>
      <c r="AT104" s="204">
        <f t="shared" si="212"/>
        <v>1.8445619353601656E-6</v>
      </c>
      <c r="AU104" s="204">
        <f t="shared" si="213"/>
        <v>1.4858242378978254E-2</v>
      </c>
      <c r="AV104" s="255">
        <f t="shared" si="214"/>
        <v>2.2772376925492469E-4</v>
      </c>
      <c r="AY104" s="378"/>
      <c r="AZ104" s="133" t="s">
        <v>28</v>
      </c>
      <c r="BA104" s="164">
        <f t="shared" ref="BA104:BK104" si="249">IF(COUNT(BA101:BA103)=0,"",SUM(BA101:BA103))</f>
        <v>872956.62099999911</v>
      </c>
      <c r="BB104" s="165">
        <f t="shared" si="249"/>
        <v>765457.33200000029</v>
      </c>
      <c r="BC104" s="166">
        <f t="shared" si="249"/>
        <v>101527.90400000005</v>
      </c>
      <c r="BD104" s="167">
        <f t="shared" si="249"/>
        <v>43823.282000000007</v>
      </c>
      <c r="BE104" s="168">
        <f t="shared" si="249"/>
        <v>43823.185000000012</v>
      </c>
      <c r="BF104" s="168">
        <f t="shared" si="249"/>
        <v>9.7000000000000003E-2</v>
      </c>
      <c r="BG104" s="169">
        <f t="shared" si="249"/>
        <v>57704.622000000032</v>
      </c>
      <c r="BH104" s="170">
        <f t="shared" si="249"/>
        <v>28751.008000000009</v>
      </c>
      <c r="BI104" s="170">
        <f t="shared" si="249"/>
        <v>293.82400000000013</v>
      </c>
      <c r="BJ104" s="170">
        <f t="shared" si="249"/>
        <v>28659.790000000008</v>
      </c>
      <c r="BK104" s="270">
        <f t="shared" si="249"/>
        <v>2128.973</v>
      </c>
      <c r="BL104" s="263">
        <f t="shared" si="215"/>
        <v>0.87685609294439504</v>
      </c>
      <c r="BM104" s="200">
        <f t="shared" si="216"/>
        <v>0.11630349270241706</v>
      </c>
      <c r="BN104" s="201">
        <f t="shared" si="217"/>
        <v>5.0200984729114106E-2</v>
      </c>
      <c r="BO104" s="202">
        <f t="shared" si="218"/>
        <v>5.0200873612481663E-2</v>
      </c>
      <c r="BP104" s="202">
        <f t="shared" si="219"/>
        <v>1.1111663244948354E-7</v>
      </c>
      <c r="BQ104" s="203">
        <f t="shared" si="220"/>
        <v>6.6102507973302943E-2</v>
      </c>
      <c r="BR104" s="204">
        <f t="shared" si="221"/>
        <v>3.2935208128743933E-2</v>
      </c>
      <c r="BS104" s="204">
        <f t="shared" si="222"/>
        <v>3.3658488054471198E-4</v>
      </c>
      <c r="BT104" s="204">
        <f t="shared" si="223"/>
        <v>3.2830714964014275E-2</v>
      </c>
      <c r="BU104" s="255">
        <f t="shared" si="224"/>
        <v>2.4388073230502505E-3</v>
      </c>
      <c r="DV104" s="389"/>
      <c r="DW104" s="133" t="s">
        <v>28</v>
      </c>
      <c r="DX104" s="164">
        <f t="shared" ref="DX104:EH104" si="250">IF(COUNT(DX101:DX103)=0,"",SUM(DX101:DX103))</f>
        <v>13601.563000000006</v>
      </c>
      <c r="DY104" s="165">
        <f t="shared" si="250"/>
        <v>12937.034000000007</v>
      </c>
      <c r="DZ104" s="166">
        <f t="shared" si="250"/>
        <v>558.22099999999978</v>
      </c>
      <c r="EA104" s="167">
        <f t="shared" si="250"/>
        <v>332.548</v>
      </c>
      <c r="EB104" s="168">
        <f t="shared" si="250"/>
        <v>332.548</v>
      </c>
      <c r="EC104" s="168">
        <f t="shared" si="250"/>
        <v>0</v>
      </c>
      <c r="ED104" s="169">
        <f t="shared" si="250"/>
        <v>225.673</v>
      </c>
      <c r="EE104" s="170">
        <f t="shared" si="250"/>
        <v>39.371999999999993</v>
      </c>
      <c r="EF104" s="170">
        <f t="shared" si="250"/>
        <v>0.222</v>
      </c>
      <c r="EG104" s="170">
        <f t="shared" si="250"/>
        <v>186.07900000000001</v>
      </c>
      <c r="EH104" s="270">
        <f t="shared" si="250"/>
        <v>55.748000000000005</v>
      </c>
      <c r="EI104" s="263">
        <f t="shared" si="225"/>
        <v>0.9511431884703252</v>
      </c>
      <c r="EJ104" s="200">
        <f t="shared" si="226"/>
        <v>4.104094507373892E-2</v>
      </c>
      <c r="EK104" s="201">
        <f t="shared" si="227"/>
        <v>2.4449248957638166E-2</v>
      </c>
      <c r="EL104" s="202">
        <f t="shared" si="228"/>
        <v>2.4449248957638166E-2</v>
      </c>
      <c r="EM104" s="202">
        <f t="shared" si="229"/>
        <v>0</v>
      </c>
      <c r="EN104" s="203">
        <f t="shared" si="230"/>
        <v>1.6591696116100767E-2</v>
      </c>
      <c r="EO104" s="204">
        <f t="shared" si="231"/>
        <v>2.8946673261006826E-3</v>
      </c>
      <c r="EP104" s="204">
        <f t="shared" si="232"/>
        <v>1.6321653621719793E-5</v>
      </c>
      <c r="EQ104" s="204">
        <f t="shared" si="233"/>
        <v>1.3680707136378365E-2</v>
      </c>
      <c r="ER104" s="255">
        <f t="shared" si="234"/>
        <v>4.0986466040704283E-3</v>
      </c>
    </row>
    <row r="105" spans="1:148" ht="14.5" thickBot="1">
      <c r="A105" s="379"/>
      <c r="B105" s="134" t="s">
        <v>55</v>
      </c>
      <c r="C105" s="178">
        <f t="shared" ref="C105:M105" si="251">SUM(C104,C100,C96,C92)</f>
        <v>15769309.719999995</v>
      </c>
      <c r="D105" s="179">
        <f t="shared" si="251"/>
        <v>13767786.002999997</v>
      </c>
      <c r="E105" s="180">
        <f t="shared" si="251"/>
        <v>1908610.3440000007</v>
      </c>
      <c r="F105" s="181">
        <f t="shared" si="251"/>
        <v>978741.26000000013</v>
      </c>
      <c r="G105" s="182">
        <f t="shared" si="251"/>
        <v>978594.74500000011</v>
      </c>
      <c r="H105" s="182">
        <f t="shared" si="251"/>
        <v>146.51499999999999</v>
      </c>
      <c r="I105" s="183">
        <f t="shared" si="251"/>
        <v>929869.08399999957</v>
      </c>
      <c r="J105" s="184">
        <f t="shared" si="251"/>
        <v>603128.52199999965</v>
      </c>
      <c r="K105" s="184">
        <f t="shared" si="251"/>
        <v>1944.65</v>
      </c>
      <c r="L105" s="184">
        <f t="shared" si="251"/>
        <v>324795.91200000001</v>
      </c>
      <c r="M105" s="272">
        <f t="shared" si="251"/>
        <v>10654.052</v>
      </c>
      <c r="N105" s="265">
        <f t="shared" si="195"/>
        <v>0.8730747412195542</v>
      </c>
      <c r="O105" s="210">
        <f t="shared" si="196"/>
        <v>0.12103322072362729</v>
      </c>
      <c r="P105" s="211">
        <f t="shared" si="197"/>
        <v>6.2066208184032065E-2</v>
      </c>
      <c r="Q105" s="212">
        <f t="shared" si="198"/>
        <v>6.2056917035427497E-2</v>
      </c>
      <c r="R105" s="212">
        <f t="shared" si="199"/>
        <v>9.291148604569359E-6</v>
      </c>
      <c r="S105" s="213">
        <f t="shared" si="200"/>
        <v>5.8967012539595159E-2</v>
      </c>
      <c r="T105" s="214">
        <f t="shared" si="201"/>
        <v>3.824698307720218E-2</v>
      </c>
      <c r="U105" s="214">
        <f t="shared" si="202"/>
        <v>1.2331865088131459E-4</v>
      </c>
      <c r="V105" s="214">
        <f t="shared" si="203"/>
        <v>2.0596710811511675E-2</v>
      </c>
      <c r="W105" s="257">
        <f t="shared" si="204"/>
        <v>6.7561942717680372E-4</v>
      </c>
      <c r="Z105" s="379"/>
      <c r="AA105" s="134" t="s">
        <v>55</v>
      </c>
      <c r="AB105" s="178">
        <f t="shared" ref="AB105:AL105" si="252">SUM(AB104,AB100,AB96,AB92)</f>
        <v>12656375.785999997</v>
      </c>
      <c r="AC105" s="179">
        <f t="shared" si="252"/>
        <v>11138163.029999997</v>
      </c>
      <c r="AD105" s="180">
        <f t="shared" si="252"/>
        <v>1447803.1420000005</v>
      </c>
      <c r="AE105" s="181">
        <f t="shared" si="252"/>
        <v>773102.35000000009</v>
      </c>
      <c r="AF105" s="182">
        <f t="shared" si="252"/>
        <v>772955.93200000003</v>
      </c>
      <c r="AG105" s="182">
        <f t="shared" si="252"/>
        <v>146.41799999999998</v>
      </c>
      <c r="AH105" s="183">
        <f t="shared" si="252"/>
        <v>674700.79199999955</v>
      </c>
      <c r="AI105" s="184">
        <f t="shared" si="252"/>
        <v>440984.57999999973</v>
      </c>
      <c r="AJ105" s="184">
        <f t="shared" si="252"/>
        <v>1027.241</v>
      </c>
      <c r="AK105" s="184">
        <f t="shared" si="252"/>
        <v>232688.97100000002</v>
      </c>
      <c r="AL105" s="272">
        <f t="shared" si="252"/>
        <v>4033.1590000000001</v>
      </c>
      <c r="AM105" s="265">
        <f t="shared" si="205"/>
        <v>0.88004364111253808</v>
      </c>
      <c r="AN105" s="210">
        <f t="shared" si="206"/>
        <v>0.11439318541738508</v>
      </c>
      <c r="AO105" s="211">
        <f t="shared" si="207"/>
        <v>6.1084023030919851E-2</v>
      </c>
      <c r="AP105" s="212">
        <f t="shared" si="208"/>
        <v>6.1072454316267587E-2</v>
      </c>
      <c r="AQ105" s="212">
        <f t="shared" si="209"/>
        <v>1.1568714652259459E-5</v>
      </c>
      <c r="AR105" s="213">
        <f t="shared" si="210"/>
        <v>5.3309162386465166E-2</v>
      </c>
      <c r="AS105" s="214">
        <f t="shared" si="211"/>
        <v>3.4842879782994447E-2</v>
      </c>
      <c r="AT105" s="214">
        <f t="shared" si="212"/>
        <v>8.1163914328167712E-5</v>
      </c>
      <c r="AU105" s="214">
        <f t="shared" si="213"/>
        <v>1.8385118689142568E-2</v>
      </c>
      <c r="AV105" s="257">
        <f t="shared" si="214"/>
        <v>3.1866618597571416E-4</v>
      </c>
      <c r="AY105" s="379"/>
      <c r="AZ105" s="134" t="s">
        <v>55</v>
      </c>
      <c r="BA105" s="178">
        <f t="shared" ref="BA105:BK105" si="253">SUM(BA104,BA100,BA96,BA92)</f>
        <v>3112933.9339999976</v>
      </c>
      <c r="BB105" s="179">
        <f t="shared" si="253"/>
        <v>2629622.9730000002</v>
      </c>
      <c r="BC105" s="180">
        <f t="shared" si="253"/>
        <v>460807.20200000011</v>
      </c>
      <c r="BD105" s="181">
        <f t="shared" si="253"/>
        <v>205638.91000000006</v>
      </c>
      <c r="BE105" s="182">
        <f t="shared" si="253"/>
        <v>205638.81300000005</v>
      </c>
      <c r="BF105" s="182">
        <f t="shared" si="253"/>
        <v>9.7000000000000003E-2</v>
      </c>
      <c r="BG105" s="183">
        <f t="shared" si="253"/>
        <v>255168.29200000002</v>
      </c>
      <c r="BH105" s="184">
        <f t="shared" si="253"/>
        <v>162143.94200000004</v>
      </c>
      <c r="BI105" s="184">
        <f t="shared" si="253"/>
        <v>917.40900000000011</v>
      </c>
      <c r="BJ105" s="184">
        <f t="shared" si="253"/>
        <v>92106.941000000006</v>
      </c>
      <c r="BK105" s="272">
        <f t="shared" si="253"/>
        <v>6620.893</v>
      </c>
      <c r="BL105" s="265">
        <f t="shared" si="215"/>
        <v>0.84474101563120496</v>
      </c>
      <c r="BM105" s="210">
        <f t="shared" si="216"/>
        <v>0.14802986885361907</v>
      </c>
      <c r="BN105" s="211">
        <f t="shared" si="217"/>
        <v>6.6059516314810496E-2</v>
      </c>
      <c r="BO105" s="212">
        <f t="shared" si="218"/>
        <v>6.6059485154496125E-2</v>
      </c>
      <c r="BP105" s="212">
        <f t="shared" si="219"/>
        <v>3.1160314371130526E-8</v>
      </c>
      <c r="BQ105" s="213">
        <f t="shared" si="220"/>
        <v>8.1970352538808564E-2</v>
      </c>
      <c r="BR105" s="214">
        <f t="shared" si="221"/>
        <v>5.2087177382416035E-2</v>
      </c>
      <c r="BS105" s="214">
        <f t="shared" si="222"/>
        <v>2.9470879223612872E-4</v>
      </c>
      <c r="BT105" s="214">
        <f t="shared" si="223"/>
        <v>2.9588466364156407E-2</v>
      </c>
      <c r="BU105" s="257">
        <f t="shared" si="224"/>
        <v>2.1268980133775E-3</v>
      </c>
      <c r="DV105" s="390"/>
      <c r="DW105" s="134" t="s">
        <v>55</v>
      </c>
      <c r="DX105" s="178">
        <f t="shared" ref="DX105:EH105" si="254">SUM(DX104,DX100,DX96,DX92)</f>
        <v>138293.77099999998</v>
      </c>
      <c r="DY105" s="179">
        <f t="shared" si="254"/>
        <v>128852.34599999998</v>
      </c>
      <c r="DZ105" s="180">
        <f t="shared" si="254"/>
        <v>8691.5139999999992</v>
      </c>
      <c r="EA105" s="181">
        <f t="shared" si="254"/>
        <v>5882.7269999999999</v>
      </c>
      <c r="EB105" s="182">
        <f t="shared" si="254"/>
        <v>5882.7269999999999</v>
      </c>
      <c r="EC105" s="182">
        <f t="shared" si="254"/>
        <v>0</v>
      </c>
      <c r="ED105" s="183">
        <f t="shared" si="254"/>
        <v>2808.7869999999994</v>
      </c>
      <c r="EE105" s="184">
        <f t="shared" si="254"/>
        <v>1546.78</v>
      </c>
      <c r="EF105" s="184">
        <f t="shared" si="254"/>
        <v>0.222</v>
      </c>
      <c r="EG105" s="184">
        <f t="shared" si="254"/>
        <v>1261.7849999999999</v>
      </c>
      <c r="EH105" s="272">
        <f t="shared" si="254"/>
        <v>159.988</v>
      </c>
      <c r="EI105" s="265">
        <f t="shared" si="225"/>
        <v>0.93172920998733921</v>
      </c>
      <c r="EJ105" s="210">
        <f t="shared" si="226"/>
        <v>6.2848195816426186E-2</v>
      </c>
      <c r="EK105" s="211">
        <f t="shared" si="227"/>
        <v>4.2537902882118971E-2</v>
      </c>
      <c r="EL105" s="212">
        <f t="shared" si="228"/>
        <v>4.2537902882118971E-2</v>
      </c>
      <c r="EM105" s="212">
        <f t="shared" si="229"/>
        <v>0</v>
      </c>
      <c r="EN105" s="213">
        <f t="shared" si="230"/>
        <v>2.0310292934307212E-2</v>
      </c>
      <c r="EO105" s="214">
        <f t="shared" si="231"/>
        <v>1.1184740923725336E-2</v>
      </c>
      <c r="EP105" s="214">
        <f t="shared" si="232"/>
        <v>1.605278375119296E-6</v>
      </c>
      <c r="EQ105" s="214">
        <f t="shared" si="233"/>
        <v>9.1239467322067596E-3</v>
      </c>
      <c r="ER105" s="257">
        <f t="shared" si="234"/>
        <v>1.1568706156693061E-3</v>
      </c>
    </row>
    <row r="107" spans="1:148" ht="14.5" thickBot="1"/>
    <row r="108" spans="1:148" ht="16.399999999999999" customHeight="1" thickBot="1">
      <c r="A108" s="382" t="s">
        <v>63</v>
      </c>
      <c r="B108" s="383"/>
      <c r="C108" s="386" t="s">
        <v>61</v>
      </c>
      <c r="D108" s="380"/>
      <c r="E108" s="380"/>
      <c r="F108" s="380"/>
      <c r="G108" s="380"/>
      <c r="H108" s="380"/>
      <c r="I108" s="380"/>
      <c r="J108" s="380"/>
      <c r="K108" s="380"/>
      <c r="L108" s="380"/>
      <c r="M108" s="387"/>
      <c r="N108" s="380" t="s">
        <v>62</v>
      </c>
      <c r="O108" s="380"/>
      <c r="P108" s="380"/>
      <c r="Q108" s="380"/>
      <c r="R108" s="380"/>
      <c r="S108" s="380"/>
      <c r="T108" s="380"/>
      <c r="U108" s="380"/>
      <c r="V108" s="380"/>
      <c r="W108" s="381"/>
      <c r="Z108" s="382" t="s">
        <v>64</v>
      </c>
      <c r="AA108" s="383"/>
      <c r="AB108" s="386" t="s">
        <v>61</v>
      </c>
      <c r="AC108" s="380"/>
      <c r="AD108" s="380"/>
      <c r="AE108" s="380"/>
      <c r="AF108" s="380"/>
      <c r="AG108" s="380"/>
      <c r="AH108" s="380"/>
      <c r="AI108" s="380"/>
      <c r="AJ108" s="380"/>
      <c r="AK108" s="380"/>
      <c r="AL108" s="387"/>
      <c r="AM108" s="380" t="s">
        <v>62</v>
      </c>
      <c r="AN108" s="380"/>
      <c r="AO108" s="380"/>
      <c r="AP108" s="380"/>
      <c r="AQ108" s="380"/>
      <c r="AR108" s="380"/>
      <c r="AS108" s="380"/>
      <c r="AT108" s="380"/>
      <c r="AU108" s="380"/>
      <c r="AV108" s="381"/>
      <c r="AY108" s="382" t="s">
        <v>65</v>
      </c>
      <c r="AZ108" s="383"/>
      <c r="BA108" s="386" t="s">
        <v>61</v>
      </c>
      <c r="BB108" s="380"/>
      <c r="BC108" s="380"/>
      <c r="BD108" s="380"/>
      <c r="BE108" s="380"/>
      <c r="BF108" s="380"/>
      <c r="BG108" s="380"/>
      <c r="BH108" s="380"/>
      <c r="BI108" s="380"/>
      <c r="BJ108" s="380"/>
      <c r="BK108" s="387"/>
      <c r="BL108" s="380" t="s">
        <v>62</v>
      </c>
      <c r="BM108" s="380"/>
      <c r="BN108" s="380"/>
      <c r="BO108" s="380"/>
      <c r="BP108" s="380"/>
      <c r="BQ108" s="380"/>
      <c r="BR108" s="380"/>
      <c r="BS108" s="380"/>
      <c r="BT108" s="380"/>
      <c r="BU108" s="381"/>
      <c r="DV108" s="391" t="s">
        <v>66</v>
      </c>
      <c r="DW108" s="392"/>
      <c r="DX108" s="398" t="s">
        <v>61</v>
      </c>
      <c r="DY108" s="399"/>
      <c r="DZ108" s="399"/>
      <c r="EA108" s="399"/>
      <c r="EB108" s="399"/>
      <c r="EC108" s="399"/>
      <c r="ED108" s="399"/>
      <c r="EE108" s="399"/>
      <c r="EF108" s="399"/>
      <c r="EG108" s="399"/>
      <c r="EH108" s="400"/>
      <c r="EI108" s="401" t="s">
        <v>62</v>
      </c>
      <c r="EJ108" s="399"/>
      <c r="EK108" s="399"/>
      <c r="EL108" s="399"/>
      <c r="EM108" s="399"/>
      <c r="EN108" s="399"/>
      <c r="EO108" s="399"/>
      <c r="EP108" s="399"/>
      <c r="EQ108" s="399"/>
      <c r="ER108" s="402"/>
    </row>
    <row r="109" spans="1:148" ht="65.5" thickBot="1">
      <c r="A109" s="384"/>
      <c r="B109" s="385"/>
      <c r="C109" s="136" t="s">
        <v>52</v>
      </c>
      <c r="D109" s="137" t="s">
        <v>53</v>
      </c>
      <c r="E109" s="138" t="s">
        <v>51</v>
      </c>
      <c r="F109" s="139" t="s">
        <v>30</v>
      </c>
      <c r="G109" s="140" t="s">
        <v>59</v>
      </c>
      <c r="H109" s="140" t="s">
        <v>56</v>
      </c>
      <c r="I109" s="141" t="s">
        <v>31</v>
      </c>
      <c r="J109" s="142" t="s">
        <v>57</v>
      </c>
      <c r="K109" s="142" t="s">
        <v>58</v>
      </c>
      <c r="L109" s="142" t="s">
        <v>54</v>
      </c>
      <c r="M109" s="266" t="s">
        <v>60</v>
      </c>
      <c r="N109" s="259" t="s">
        <v>53</v>
      </c>
      <c r="O109" s="138" t="s">
        <v>51</v>
      </c>
      <c r="P109" s="139" t="s">
        <v>30</v>
      </c>
      <c r="Q109" s="140" t="s">
        <v>59</v>
      </c>
      <c r="R109" s="140" t="s">
        <v>56</v>
      </c>
      <c r="S109" s="141" t="s">
        <v>31</v>
      </c>
      <c r="T109" s="142" t="s">
        <v>57</v>
      </c>
      <c r="U109" s="142" t="s">
        <v>58</v>
      </c>
      <c r="V109" s="142" t="s">
        <v>54</v>
      </c>
      <c r="W109" s="251" t="s">
        <v>60</v>
      </c>
      <c r="Z109" s="384"/>
      <c r="AA109" s="385"/>
      <c r="AB109" s="136" t="s">
        <v>52</v>
      </c>
      <c r="AC109" s="137" t="s">
        <v>53</v>
      </c>
      <c r="AD109" s="138" t="s">
        <v>51</v>
      </c>
      <c r="AE109" s="139" t="s">
        <v>30</v>
      </c>
      <c r="AF109" s="140" t="s">
        <v>59</v>
      </c>
      <c r="AG109" s="140" t="s">
        <v>56</v>
      </c>
      <c r="AH109" s="141" t="s">
        <v>31</v>
      </c>
      <c r="AI109" s="142" t="s">
        <v>57</v>
      </c>
      <c r="AJ109" s="142" t="s">
        <v>58</v>
      </c>
      <c r="AK109" s="142" t="s">
        <v>54</v>
      </c>
      <c r="AL109" s="266" t="s">
        <v>60</v>
      </c>
      <c r="AM109" s="259" t="s">
        <v>53</v>
      </c>
      <c r="AN109" s="138" t="s">
        <v>51</v>
      </c>
      <c r="AO109" s="139" t="s">
        <v>30</v>
      </c>
      <c r="AP109" s="140" t="s">
        <v>59</v>
      </c>
      <c r="AQ109" s="140" t="s">
        <v>56</v>
      </c>
      <c r="AR109" s="141" t="s">
        <v>31</v>
      </c>
      <c r="AS109" s="142" t="s">
        <v>57</v>
      </c>
      <c r="AT109" s="142" t="s">
        <v>58</v>
      </c>
      <c r="AU109" s="142" t="s">
        <v>54</v>
      </c>
      <c r="AV109" s="251" t="s">
        <v>60</v>
      </c>
      <c r="AY109" s="384"/>
      <c r="AZ109" s="385"/>
      <c r="BA109" s="136" t="s">
        <v>52</v>
      </c>
      <c r="BB109" s="137" t="s">
        <v>53</v>
      </c>
      <c r="BC109" s="138" t="s">
        <v>51</v>
      </c>
      <c r="BD109" s="139" t="s">
        <v>30</v>
      </c>
      <c r="BE109" s="140" t="s">
        <v>59</v>
      </c>
      <c r="BF109" s="140" t="s">
        <v>56</v>
      </c>
      <c r="BG109" s="141" t="s">
        <v>31</v>
      </c>
      <c r="BH109" s="142" t="s">
        <v>57</v>
      </c>
      <c r="BI109" s="142" t="s">
        <v>58</v>
      </c>
      <c r="BJ109" s="142" t="s">
        <v>54</v>
      </c>
      <c r="BK109" s="266" t="s">
        <v>60</v>
      </c>
      <c r="BL109" s="259" t="s">
        <v>53</v>
      </c>
      <c r="BM109" s="138" t="s">
        <v>51</v>
      </c>
      <c r="BN109" s="139" t="s">
        <v>30</v>
      </c>
      <c r="BO109" s="140" t="s">
        <v>59</v>
      </c>
      <c r="BP109" s="140" t="s">
        <v>56</v>
      </c>
      <c r="BQ109" s="141" t="s">
        <v>31</v>
      </c>
      <c r="BR109" s="142" t="s">
        <v>57</v>
      </c>
      <c r="BS109" s="142" t="s">
        <v>58</v>
      </c>
      <c r="BT109" s="142" t="s">
        <v>54</v>
      </c>
      <c r="BU109" s="251" t="s">
        <v>60</v>
      </c>
      <c r="DV109" s="393"/>
      <c r="DW109" s="394"/>
      <c r="DX109" s="136" t="s">
        <v>52</v>
      </c>
      <c r="DY109" s="137" t="s">
        <v>53</v>
      </c>
      <c r="DZ109" s="138" t="s">
        <v>51</v>
      </c>
      <c r="EA109" s="139" t="s">
        <v>30</v>
      </c>
      <c r="EB109" s="140" t="s">
        <v>59</v>
      </c>
      <c r="EC109" s="140" t="s">
        <v>56</v>
      </c>
      <c r="ED109" s="141" t="s">
        <v>31</v>
      </c>
      <c r="EE109" s="142" t="s">
        <v>57</v>
      </c>
      <c r="EF109" s="142" t="s">
        <v>58</v>
      </c>
      <c r="EG109" s="142" t="s">
        <v>54</v>
      </c>
      <c r="EH109" s="266" t="s">
        <v>60</v>
      </c>
      <c r="EI109" s="259" t="s">
        <v>53</v>
      </c>
      <c r="EJ109" s="138" t="s">
        <v>51</v>
      </c>
      <c r="EK109" s="139" t="s">
        <v>30</v>
      </c>
      <c r="EL109" s="140" t="s">
        <v>59</v>
      </c>
      <c r="EM109" s="140" t="s">
        <v>56</v>
      </c>
      <c r="EN109" s="141" t="s">
        <v>31</v>
      </c>
      <c r="EO109" s="142" t="s">
        <v>57</v>
      </c>
      <c r="EP109" s="142" t="s">
        <v>58</v>
      </c>
      <c r="EQ109" s="142" t="s">
        <v>54</v>
      </c>
      <c r="ER109" s="251" t="s">
        <v>60</v>
      </c>
    </row>
    <row r="110" spans="1:148" ht="14.25" customHeight="1">
      <c r="A110" s="377">
        <v>2021</v>
      </c>
      <c r="B110" s="135" t="s">
        <v>13</v>
      </c>
      <c r="C110" s="143">
        <v>1194893.6580000392</v>
      </c>
      <c r="D110" s="144">
        <v>1126595.2650000528</v>
      </c>
      <c r="E110" s="145">
        <v>63135.25799999915</v>
      </c>
      <c r="F110" s="146">
        <v>32093.297999999995</v>
      </c>
      <c r="G110" s="147">
        <v>32093.297999999995</v>
      </c>
      <c r="H110" s="147">
        <v>0</v>
      </c>
      <c r="I110" s="148">
        <v>31042.131000000321</v>
      </c>
      <c r="J110" s="149">
        <v>20652.70900000025</v>
      </c>
      <c r="K110" s="149">
        <v>0</v>
      </c>
      <c r="L110" s="149">
        <v>10389.662000000078</v>
      </c>
      <c r="M110" s="267">
        <v>549.95300000000009</v>
      </c>
      <c r="N110" s="260">
        <f t="shared" ref="N110:N126" si="255">IF(AND(ISNUMBER($C110),ISNUMBER(D110)),IF($C110=0,0,D110/$C110),"")</f>
        <v>0.94284144656495938</v>
      </c>
      <c r="O110" s="185">
        <f t="shared" ref="O110:O126" si="256">IF(AND(ISNUMBER($C110),ISNUMBER(E110)),IF($C110=0,0,E110/$C110),"")</f>
        <v>5.2837553850333584E-2</v>
      </c>
      <c r="P110" s="186">
        <f t="shared" ref="P110:P126" si="257">IF(AND(ISNUMBER($C110),ISNUMBER(F110)),IF($C110=0,0,F110/$C110),"")</f>
        <v>2.6858706450678092E-2</v>
      </c>
      <c r="Q110" s="187">
        <f t="shared" ref="Q110:Q126" si="258">IF(AND(ISNUMBER($C110),ISNUMBER(G110)),IF($C110=0,0,G110/$C110),"")</f>
        <v>2.6858706450678092E-2</v>
      </c>
      <c r="R110" s="187">
        <f t="shared" ref="R110:R126" si="259">IF(AND(ISNUMBER($C110),ISNUMBER(H110)),IF($C110=0,0,H110/$C110),"")</f>
        <v>0</v>
      </c>
      <c r="S110" s="188">
        <f t="shared" ref="S110:S126" si="260">IF(AND(ISNUMBER($C110),ISNUMBER(I110)),IF($C110=0,0,I110/$C110),"")</f>
        <v>2.597899050862592E-2</v>
      </c>
      <c r="T110" s="189">
        <f t="shared" ref="T110:T126" si="261">IF(AND(ISNUMBER($C110),ISNUMBER(J110)),IF($C110=0,0,J110/$C110),"")</f>
        <v>1.7284139774051403E-2</v>
      </c>
      <c r="U110" s="189">
        <f t="shared" ref="U110:U126" si="262">IF(AND(ISNUMBER($C110),ISNUMBER(K110)),IF($C110=0,0,K110/$C110),"")</f>
        <v>0</v>
      </c>
      <c r="V110" s="189">
        <f t="shared" ref="V110:V126" si="263">IF(AND(ISNUMBER($C110),ISNUMBER(L110)),IF($C110=0,0,L110/$C110),"")</f>
        <v>8.6950515892684887E-3</v>
      </c>
      <c r="W110" s="252">
        <f t="shared" ref="W110:W126" si="264">IF(AND(ISNUMBER($C110),ISNUMBER(M110)),IF($C110=0,0,M110/$C110),"")</f>
        <v>4.6025267296211732E-4</v>
      </c>
      <c r="Z110" s="377">
        <v>2021</v>
      </c>
      <c r="AA110" s="135" t="s">
        <v>13</v>
      </c>
      <c r="AB110" s="143">
        <v>980524.56700003531</v>
      </c>
      <c r="AC110" s="144">
        <v>924528.20500004734</v>
      </c>
      <c r="AD110" s="145">
        <v>52027.404999999642</v>
      </c>
      <c r="AE110" s="146">
        <v>28644.190999999966</v>
      </c>
      <c r="AF110" s="147">
        <v>28644.190999999966</v>
      </c>
      <c r="AG110" s="147">
        <v>0</v>
      </c>
      <c r="AH110" s="148">
        <v>23383.3660000001</v>
      </c>
      <c r="AI110" s="149">
        <v>16888.139000000167</v>
      </c>
      <c r="AJ110" s="149">
        <v>0</v>
      </c>
      <c r="AK110" s="149">
        <v>6495.4690000000301</v>
      </c>
      <c r="AL110" s="267">
        <v>23.495999999999999</v>
      </c>
      <c r="AM110" s="260">
        <f t="shared" ref="AM110:AM126" si="265">IF(AND(ISNUMBER($AB110),ISNUMBER(AC110)),IF($AB110=0,0,AC110/$AB110),"")</f>
        <v>0.94289142374952251</v>
      </c>
      <c r="AN110" s="185">
        <f t="shared" ref="AN110:AN126" si="266">IF(AND(ISNUMBER($AB110),ISNUMBER(AD110)),IF($AB110=0,0,AD110/$AB110),"")</f>
        <v>5.3060786798213661E-2</v>
      </c>
      <c r="AO110" s="186">
        <f t="shared" ref="AO110:AO126" si="267">IF(AND(ISNUMBER($AB110),ISNUMBER(AE110)),IF($AB110=0,0,AE110/$AB110),"")</f>
        <v>2.9213129343243608E-2</v>
      </c>
      <c r="AP110" s="187">
        <f t="shared" ref="AP110:AP126" si="268">IF(AND(ISNUMBER($AB110),ISNUMBER(AF110)),IF($AB110=0,0,AF110/$AB110),"")</f>
        <v>2.9213129343243608E-2</v>
      </c>
      <c r="AQ110" s="187">
        <f t="shared" ref="AQ110:AQ126" si="269">IF(AND(ISNUMBER($AB110),ISNUMBER(AG110)),IF($AB110=0,0,AG110/$AB110),"")</f>
        <v>0</v>
      </c>
      <c r="AR110" s="188">
        <f t="shared" ref="AR110:AR126" si="270">IF(AND(ISNUMBER($AB110),ISNUMBER(AH110)),IF($AB110=0,0,AH110/$AB110),"")</f>
        <v>2.3847812474033867E-2</v>
      </c>
      <c r="AS110" s="189">
        <f t="shared" ref="AS110:AS126" si="271">IF(AND(ISNUMBER($AB110),ISNUMBER(AI110)),IF($AB110=0,0,AI110/$AB110),"")</f>
        <v>1.7223575592471167E-2</v>
      </c>
      <c r="AT110" s="189">
        <f t="shared" ref="AT110:AT126" si="272">IF(AND(ISNUMBER($AB110),ISNUMBER(AJ110)),IF($AB110=0,0,AJ110/$AB110),"")</f>
        <v>0</v>
      </c>
      <c r="AU110" s="189">
        <f t="shared" ref="AU110:AU126" si="273">IF(AND(ISNUMBER($AB110),ISNUMBER(AK110)),IF($AB110=0,0,AK110/$AB110),"")</f>
        <v>6.6244836882295025E-3</v>
      </c>
      <c r="AV110" s="252">
        <f t="shared" ref="AV110:AV126" si="274">IF(AND(ISNUMBER($AB110),ISNUMBER(AL110)),IF($AB110=0,0,AL110/$AB110),"")</f>
        <v>2.3962683639724808E-5</v>
      </c>
      <c r="AY110" s="377">
        <v>2021</v>
      </c>
      <c r="AZ110" s="135" t="s">
        <v>13</v>
      </c>
      <c r="BA110" s="143">
        <v>214369.09100000016</v>
      </c>
      <c r="BB110" s="144">
        <v>202067.05999999953</v>
      </c>
      <c r="BC110" s="145">
        <v>11107.85299999999</v>
      </c>
      <c r="BD110" s="146">
        <v>3449.1069999999922</v>
      </c>
      <c r="BE110" s="147">
        <v>3449.1069999999922</v>
      </c>
      <c r="BF110" s="147">
        <v>0</v>
      </c>
      <c r="BG110" s="148">
        <v>7658.7650000000131</v>
      </c>
      <c r="BH110" s="149">
        <v>3764.5700000000111</v>
      </c>
      <c r="BI110" s="149">
        <v>0</v>
      </c>
      <c r="BJ110" s="149">
        <v>3894.1930000000016</v>
      </c>
      <c r="BK110" s="267">
        <v>526.45700000000022</v>
      </c>
      <c r="BL110" s="260">
        <f t="shared" ref="BL110:BL126" si="275">IF(AND(ISNUMBER($BA110),ISNUMBER(BB110)),IF($BA110=0,0,BB110/$BA110),"")</f>
        <v>0.942612850842379</v>
      </c>
      <c r="BM110" s="185">
        <f t="shared" ref="BM110:BM126" si="276">IF(AND(ISNUMBER($BA110),ISNUMBER(BC110)),IF($BA110=0,0,BC110/$BA110),"")</f>
        <v>5.1816485987711644E-2</v>
      </c>
      <c r="BN110" s="186">
        <f t="shared" ref="BN110:BN126" si="277">IF(AND(ISNUMBER($BA110),ISNUMBER(BD110)),IF($BA110=0,0,BD110/$BA110),"")</f>
        <v>1.6089572353506828E-2</v>
      </c>
      <c r="BO110" s="187">
        <f t="shared" ref="BO110:BO126" si="278">IF(AND(ISNUMBER($BA110),ISNUMBER(BE110)),IF($BA110=0,0,BE110/$BA110),"")</f>
        <v>1.6089572353506828E-2</v>
      </c>
      <c r="BP110" s="187">
        <f t="shared" ref="BP110:BP126" si="279">IF(AND(ISNUMBER($BA110),ISNUMBER(BF110)),IF($BA110=0,0,BF110/$BA110),"")</f>
        <v>0</v>
      </c>
      <c r="BQ110" s="188">
        <f t="shared" ref="BQ110:BQ126" si="280">IF(AND(ISNUMBER($BA110),ISNUMBER(BG110)),IF($BA110=0,0,BG110/$BA110),"")</f>
        <v>3.5727002266385539E-2</v>
      </c>
      <c r="BR110" s="189">
        <f t="shared" ref="BR110:BR126" si="281">IF(AND(ISNUMBER($BA110),ISNUMBER(BH110)),IF($BA110=0,0,BH110/$BA110),"")</f>
        <v>1.7561160438003667E-2</v>
      </c>
      <c r="BS110" s="189">
        <f t="shared" ref="BS110:BS126" si="282">IF(AND(ISNUMBER($BA110),ISNUMBER(BI110)),IF($BA110=0,0,BI110/$BA110),"")</f>
        <v>0</v>
      </c>
      <c r="BT110" s="189">
        <f t="shared" ref="BT110:BT126" si="283">IF(AND(ISNUMBER($BA110),ISNUMBER(BJ110)),IF($BA110=0,0,BJ110/$BA110),"")</f>
        <v>1.816583249867864E-2</v>
      </c>
      <c r="BU110" s="252">
        <f t="shared" ref="BU110:BU126" si="284">IF(AND(ISNUMBER($BA110),ISNUMBER(BK110)),IF($BA110=0,0,BK110/$BA110),"")</f>
        <v>2.455843785800257E-3</v>
      </c>
      <c r="DV110" s="388">
        <v>2021</v>
      </c>
      <c r="DW110" s="135" t="s">
        <v>13</v>
      </c>
      <c r="DX110" s="143">
        <v>3336.5839999999966</v>
      </c>
      <c r="DY110" s="144">
        <v>3217.6829999999936</v>
      </c>
      <c r="DZ110" s="145">
        <v>115.59800000000004</v>
      </c>
      <c r="EA110" s="146">
        <v>10.125000000000002</v>
      </c>
      <c r="EB110" s="147">
        <v>10.125000000000002</v>
      </c>
      <c r="EC110" s="147">
        <v>0</v>
      </c>
      <c r="ED110" s="148">
        <v>105.47300000000007</v>
      </c>
      <c r="EE110" s="149">
        <v>103.40400000000002</v>
      </c>
      <c r="EF110" s="149">
        <v>0</v>
      </c>
      <c r="EG110" s="149">
        <v>2.0689999999999995</v>
      </c>
      <c r="EH110" s="267">
        <v>0</v>
      </c>
      <c r="EI110" s="260">
        <f t="shared" ref="EI110:EI126" si="285">IF(AND(ISNUMBER($DX110),ISNUMBER(DY110)),IF($DX110=0,0,DY110/$DX110),"")</f>
        <v>0.96436445178661678</v>
      </c>
      <c r="EJ110" s="185">
        <f t="shared" ref="EJ110:EJ126" si="286">IF(AND(ISNUMBER($DX110),ISNUMBER(DZ110)),IF($DX110=0,0,DZ110/$DX110),"")</f>
        <v>3.4645613597619647E-2</v>
      </c>
      <c r="EK110" s="186">
        <f t="shared" ref="EK110:EK126" si="287">IF(AND(ISNUMBER($DX110),ISNUMBER(EA110)),IF($DX110=0,0,EA110/$DX110),"")</f>
        <v>3.0345407158938638E-3</v>
      </c>
      <c r="EL110" s="187">
        <f t="shared" ref="EL110:EL126" si="288">IF(AND(ISNUMBER($DX110),ISNUMBER(EB110)),IF($DX110=0,0,EB110/$DX110),"")</f>
        <v>3.0345407158938638E-3</v>
      </c>
      <c r="EM110" s="187">
        <f t="shared" ref="EM110:EM126" si="289">IF(AND(ISNUMBER($DX110),ISNUMBER(EC110)),IF($DX110=0,0,EC110/$DX110),"")</f>
        <v>0</v>
      </c>
      <c r="EN110" s="188">
        <f t="shared" ref="EN110:EN126" si="290">IF(AND(ISNUMBER($DX110),ISNUMBER(ED110)),IF($DX110=0,0,ED110/$DX110),"")</f>
        <v>3.1611072881725794E-2</v>
      </c>
      <c r="EO110" s="189">
        <f t="shared" ref="EO110:EO126" si="291">IF(AND(ISNUMBER($DX110),ISNUMBER(EE110)),IF($DX110=0,0,EE110/$DX110),"")</f>
        <v>3.0990977598645841E-2</v>
      </c>
      <c r="EP110" s="189">
        <f t="shared" ref="EP110:EP126" si="292">IF(AND(ISNUMBER($DX110),ISNUMBER(EF110)),IF($DX110=0,0,EF110/$DX110),"")</f>
        <v>0</v>
      </c>
      <c r="EQ110" s="189">
        <f t="shared" ref="EQ110:EQ126" si="293">IF(AND(ISNUMBER($DX110),ISNUMBER(EG110)),IF($DX110=0,0,EG110/$DX110),"")</f>
        <v>6.2009528307994087E-4</v>
      </c>
      <c r="ER110" s="252">
        <f t="shared" ref="ER110:ER126" si="294">IF(AND(ISNUMBER($DX110),ISNUMBER(EH110)),IF($DX110=0,0,EH110/$DX110),"")</f>
        <v>0</v>
      </c>
    </row>
    <row r="111" spans="1:148" ht="14.25" customHeight="1">
      <c r="A111" s="378"/>
      <c r="B111" s="131" t="s">
        <v>14</v>
      </c>
      <c r="C111" s="150">
        <v>1851526.4380000334</v>
      </c>
      <c r="D111" s="151">
        <v>1645405.8620000095</v>
      </c>
      <c r="E111" s="152">
        <v>193619.8489999926</v>
      </c>
      <c r="F111" s="153">
        <v>97760.253000000157</v>
      </c>
      <c r="G111" s="154">
        <v>97760.253000000157</v>
      </c>
      <c r="H111" s="154">
        <v>0</v>
      </c>
      <c r="I111" s="155">
        <v>95860.588999999163</v>
      </c>
      <c r="J111" s="156">
        <v>42977.508999999605</v>
      </c>
      <c r="K111" s="156">
        <v>856.73600000000135</v>
      </c>
      <c r="L111" s="156">
        <v>52028.385999999642</v>
      </c>
      <c r="M111" s="268">
        <v>2474.0000000000014</v>
      </c>
      <c r="N111" s="261">
        <f t="shared" si="255"/>
        <v>0.8886753266009696</v>
      </c>
      <c r="O111" s="190">
        <f t="shared" si="256"/>
        <v>0.10457309440805787</v>
      </c>
      <c r="P111" s="191">
        <f t="shared" si="257"/>
        <v>5.2799814787196891E-2</v>
      </c>
      <c r="Q111" s="192">
        <f t="shared" si="258"/>
        <v>5.2799814787196891E-2</v>
      </c>
      <c r="R111" s="192">
        <f t="shared" si="259"/>
        <v>0</v>
      </c>
      <c r="S111" s="193">
        <f t="shared" si="260"/>
        <v>5.177381593510761E-2</v>
      </c>
      <c r="T111" s="194">
        <f t="shared" si="261"/>
        <v>2.3211933741774004E-2</v>
      </c>
      <c r="U111" s="194">
        <f t="shared" si="262"/>
        <v>4.6271875054910012E-4</v>
      </c>
      <c r="V111" s="194">
        <f t="shared" si="263"/>
        <v>2.8100266316585378E-2</v>
      </c>
      <c r="W111" s="253">
        <f t="shared" si="264"/>
        <v>1.3361948008003312E-3</v>
      </c>
      <c r="Z111" s="378"/>
      <c r="AA111" s="131" t="s">
        <v>14</v>
      </c>
      <c r="AB111" s="150">
        <v>1484260.806000025</v>
      </c>
      <c r="AC111" s="151">
        <v>1325242.0150000176</v>
      </c>
      <c r="AD111" s="152">
        <v>151256.2149999949</v>
      </c>
      <c r="AE111" s="153">
        <v>79602.101000000373</v>
      </c>
      <c r="AF111" s="154">
        <v>79602.101000000373</v>
      </c>
      <c r="AG111" s="154">
        <v>0</v>
      </c>
      <c r="AH111" s="155">
        <v>71654.940999999308</v>
      </c>
      <c r="AI111" s="156">
        <v>34052.471000000311</v>
      </c>
      <c r="AJ111" s="156">
        <v>41.566000000000017</v>
      </c>
      <c r="AK111" s="156">
        <v>37562.463000000076</v>
      </c>
      <c r="AL111" s="268">
        <v>147.85699999999997</v>
      </c>
      <c r="AM111" s="261">
        <f t="shared" si="265"/>
        <v>0.89286330922625956</v>
      </c>
      <c r="AN111" s="190">
        <f t="shared" si="266"/>
        <v>0.10190676354758663</v>
      </c>
      <c r="AO111" s="191">
        <f t="shared" si="267"/>
        <v>5.363080442346399E-2</v>
      </c>
      <c r="AP111" s="192">
        <f t="shared" si="268"/>
        <v>5.363080442346399E-2</v>
      </c>
      <c r="AQ111" s="192">
        <f t="shared" si="269"/>
        <v>0</v>
      </c>
      <c r="AR111" s="193">
        <f t="shared" si="270"/>
        <v>4.8276516303832187E-2</v>
      </c>
      <c r="AS111" s="194">
        <f t="shared" si="271"/>
        <v>2.2942377015107773E-2</v>
      </c>
      <c r="AT111" s="194">
        <f t="shared" si="272"/>
        <v>2.8004512301323489E-5</v>
      </c>
      <c r="AU111" s="194">
        <f t="shared" si="273"/>
        <v>2.5307185130912527E-2</v>
      </c>
      <c r="AV111" s="253">
        <f t="shared" si="274"/>
        <v>9.9616589889255271E-5</v>
      </c>
      <c r="AY111" s="378"/>
      <c r="AZ111" s="131" t="s">
        <v>14</v>
      </c>
      <c r="BA111" s="150">
        <v>367265.63199999882</v>
      </c>
      <c r="BB111" s="151">
        <v>320163.84699999663</v>
      </c>
      <c r="BC111" s="152">
        <v>42363.634000000086</v>
      </c>
      <c r="BD111" s="153">
        <v>18158.152000000082</v>
      </c>
      <c r="BE111" s="154">
        <v>18158.152000000082</v>
      </c>
      <c r="BF111" s="154">
        <v>0</v>
      </c>
      <c r="BG111" s="155">
        <v>24205.647999999986</v>
      </c>
      <c r="BH111" s="156">
        <v>8925.0380000000077</v>
      </c>
      <c r="BI111" s="156">
        <v>815.17000000000166</v>
      </c>
      <c r="BJ111" s="156">
        <v>14465.923000000032</v>
      </c>
      <c r="BK111" s="268">
        <v>2326.1430000000005</v>
      </c>
      <c r="BL111" s="261">
        <f t="shared" si="275"/>
        <v>0.87175008795812847</v>
      </c>
      <c r="BM111" s="190">
        <f t="shared" si="276"/>
        <v>0.11534875661875223</v>
      </c>
      <c r="BN111" s="191">
        <f t="shared" si="277"/>
        <v>4.9441468021707353E-2</v>
      </c>
      <c r="BO111" s="192">
        <f t="shared" si="278"/>
        <v>4.9441468021707353E-2</v>
      </c>
      <c r="BP111" s="192">
        <f t="shared" si="279"/>
        <v>0</v>
      </c>
      <c r="BQ111" s="193">
        <f t="shared" si="280"/>
        <v>6.5907740585974747E-2</v>
      </c>
      <c r="BR111" s="194">
        <f t="shared" si="281"/>
        <v>2.4301315512146905E-2</v>
      </c>
      <c r="BS111" s="194">
        <f t="shared" si="282"/>
        <v>2.2195651565894525E-3</v>
      </c>
      <c r="BT111" s="194">
        <f t="shared" si="283"/>
        <v>3.938817504165508E-2</v>
      </c>
      <c r="BU111" s="253">
        <f t="shared" si="284"/>
        <v>6.333680032440411E-3</v>
      </c>
      <c r="DV111" s="389"/>
      <c r="DW111" s="131" t="s">
        <v>14</v>
      </c>
      <c r="DX111" s="150">
        <v>5664.5439999999808</v>
      </c>
      <c r="DY111" s="151">
        <v>5087.1810000000105</v>
      </c>
      <c r="DZ111" s="152">
        <v>448.43000000000012</v>
      </c>
      <c r="EA111" s="153">
        <v>216.68699999999993</v>
      </c>
      <c r="EB111" s="154">
        <v>216.68699999999993</v>
      </c>
      <c r="EC111" s="154">
        <v>0</v>
      </c>
      <c r="ED111" s="155">
        <v>231.74399999999997</v>
      </c>
      <c r="EE111" s="156">
        <v>7.1769999999999978</v>
      </c>
      <c r="EF111" s="156">
        <v>2E-3</v>
      </c>
      <c r="EG111" s="156">
        <v>224.56499999999986</v>
      </c>
      <c r="EH111" s="268">
        <v>0.35600000000000009</v>
      </c>
      <c r="EI111" s="261">
        <f t="shared" si="285"/>
        <v>0.89807423157098398</v>
      </c>
      <c r="EJ111" s="190">
        <f t="shared" si="286"/>
        <v>7.9164359920233934E-2</v>
      </c>
      <c r="EK111" s="191">
        <f t="shared" si="287"/>
        <v>3.825321155595237E-2</v>
      </c>
      <c r="EL111" s="192">
        <f t="shared" si="288"/>
        <v>3.825321155595237E-2</v>
      </c>
      <c r="EM111" s="192">
        <f t="shared" si="289"/>
        <v>0</v>
      </c>
      <c r="EN111" s="193">
        <f t="shared" si="290"/>
        <v>4.0911324900998344E-2</v>
      </c>
      <c r="EO111" s="194">
        <f t="shared" si="291"/>
        <v>1.2670040165633847E-3</v>
      </c>
      <c r="EP111" s="194">
        <f t="shared" si="292"/>
        <v>3.5307343362502025E-7</v>
      </c>
      <c r="EQ111" s="194">
        <f t="shared" si="293"/>
        <v>3.964396781100131E-2</v>
      </c>
      <c r="ER111" s="253">
        <f t="shared" si="294"/>
        <v>6.2847071185253618E-5</v>
      </c>
    </row>
    <row r="112" spans="1:148" ht="14.25" customHeight="1">
      <c r="A112" s="378"/>
      <c r="B112" s="132" t="s">
        <v>15</v>
      </c>
      <c r="C112" s="157">
        <v>1366655.9700000582</v>
      </c>
      <c r="D112" s="158">
        <v>1190682.3460000218</v>
      </c>
      <c r="E112" s="159">
        <v>166923.88300000087</v>
      </c>
      <c r="F112" s="160">
        <v>115059.55500000012</v>
      </c>
      <c r="G112" s="161">
        <v>115059.55500000012</v>
      </c>
      <c r="H112" s="161">
        <v>0</v>
      </c>
      <c r="I112" s="162">
        <v>51864.85000000077</v>
      </c>
      <c r="J112" s="163">
        <v>20648.173000000137</v>
      </c>
      <c r="K112" s="163">
        <v>15.215000000000005</v>
      </c>
      <c r="L112" s="163">
        <v>31202.121999999996</v>
      </c>
      <c r="M112" s="269">
        <v>472.2320000000002</v>
      </c>
      <c r="N112" s="262">
        <f t="shared" si="255"/>
        <v>0.87123780390757088</v>
      </c>
      <c r="O112" s="195">
        <f t="shared" si="256"/>
        <v>0.12214038255728234</v>
      </c>
      <c r="P112" s="196">
        <f t="shared" si="257"/>
        <v>8.4190577237953479E-2</v>
      </c>
      <c r="Q112" s="197">
        <f t="shared" si="258"/>
        <v>8.4190577237953479E-2</v>
      </c>
      <c r="R112" s="197">
        <f t="shared" si="259"/>
        <v>0</v>
      </c>
      <c r="S112" s="198">
        <f t="shared" si="260"/>
        <v>3.7950187273537876E-2</v>
      </c>
      <c r="T112" s="199">
        <f t="shared" si="261"/>
        <v>1.5108537520235804E-2</v>
      </c>
      <c r="U112" s="199">
        <f t="shared" si="262"/>
        <v>1.1133013965467371E-5</v>
      </c>
      <c r="V112" s="199">
        <f t="shared" si="263"/>
        <v>2.2830999669945222E-2</v>
      </c>
      <c r="W112" s="254">
        <f t="shared" si="264"/>
        <v>3.4553831422547409E-4</v>
      </c>
      <c r="Z112" s="378"/>
      <c r="AA112" s="132" t="s">
        <v>15</v>
      </c>
      <c r="AB112" s="157">
        <v>1092630.9360000403</v>
      </c>
      <c r="AC112" s="158">
        <v>945512.64800003113</v>
      </c>
      <c r="AD112" s="159">
        <v>140162.75400000074</v>
      </c>
      <c r="AE112" s="160">
        <v>101735.25400000032</v>
      </c>
      <c r="AF112" s="161">
        <v>101735.25400000032</v>
      </c>
      <c r="AG112" s="161">
        <v>0</v>
      </c>
      <c r="AH112" s="162">
        <v>38427.936000000271</v>
      </c>
      <c r="AI112" s="163">
        <v>13507.280000000101</v>
      </c>
      <c r="AJ112" s="163">
        <v>15.215000000000005</v>
      </c>
      <c r="AK112" s="163">
        <v>24905.948000000051</v>
      </c>
      <c r="AL112" s="269">
        <v>43.134999999999998</v>
      </c>
      <c r="AM112" s="262">
        <f t="shared" si="265"/>
        <v>0.86535408878446429</v>
      </c>
      <c r="AN112" s="195">
        <f t="shared" si="266"/>
        <v>0.12828005265265122</v>
      </c>
      <c r="AO112" s="196">
        <f t="shared" si="267"/>
        <v>9.3110354693450276E-2</v>
      </c>
      <c r="AP112" s="197">
        <f t="shared" si="268"/>
        <v>9.3110354693450276E-2</v>
      </c>
      <c r="AQ112" s="197">
        <f t="shared" si="269"/>
        <v>0</v>
      </c>
      <c r="AR112" s="198">
        <f t="shared" si="270"/>
        <v>3.5170096996044467E-2</v>
      </c>
      <c r="AS112" s="199">
        <f t="shared" si="271"/>
        <v>1.2362161416963214E-2</v>
      </c>
      <c r="AT112" s="199">
        <f t="shared" si="272"/>
        <v>1.3925104533192025E-5</v>
      </c>
      <c r="AU112" s="199">
        <f t="shared" si="273"/>
        <v>2.2794474492162039E-2</v>
      </c>
      <c r="AV112" s="254">
        <f t="shared" si="274"/>
        <v>3.9478106082105669E-5</v>
      </c>
      <c r="AY112" s="378"/>
      <c r="AZ112" s="132" t="s">
        <v>15</v>
      </c>
      <c r="BA112" s="157">
        <v>274025.03399999579</v>
      </c>
      <c r="BB112" s="158">
        <v>245169.69799999965</v>
      </c>
      <c r="BC112" s="159">
        <v>26761.129000000088</v>
      </c>
      <c r="BD112" s="160">
        <v>13324.301000000025</v>
      </c>
      <c r="BE112" s="161">
        <v>13324.301000000025</v>
      </c>
      <c r="BF112" s="161">
        <v>0</v>
      </c>
      <c r="BG112" s="162">
        <v>13436.914000000083</v>
      </c>
      <c r="BH112" s="163">
        <v>7140.8930000000228</v>
      </c>
      <c r="BI112" s="163">
        <v>0</v>
      </c>
      <c r="BJ112" s="163">
        <v>6296.1739999999727</v>
      </c>
      <c r="BK112" s="269">
        <v>429.09700000000026</v>
      </c>
      <c r="BL112" s="262">
        <f t="shared" si="275"/>
        <v>0.89469817564187737</v>
      </c>
      <c r="BM112" s="195">
        <f t="shared" si="276"/>
        <v>9.765943136421798E-2</v>
      </c>
      <c r="BN112" s="196">
        <f t="shared" si="277"/>
        <v>4.8624393200514045E-2</v>
      </c>
      <c r="BO112" s="197">
        <f t="shared" si="278"/>
        <v>4.8624393200514045E-2</v>
      </c>
      <c r="BP112" s="197">
        <f t="shared" si="279"/>
        <v>0</v>
      </c>
      <c r="BQ112" s="198">
        <f t="shared" si="280"/>
        <v>4.9035352003643173E-2</v>
      </c>
      <c r="BR112" s="199">
        <f t="shared" si="281"/>
        <v>2.6059272380202066E-2</v>
      </c>
      <c r="BS112" s="199">
        <f t="shared" si="282"/>
        <v>0</v>
      </c>
      <c r="BT112" s="199">
        <f t="shared" si="283"/>
        <v>2.2976637966588373E-2</v>
      </c>
      <c r="BU112" s="254">
        <f t="shared" si="284"/>
        <v>1.565904376459294E-3</v>
      </c>
      <c r="DV112" s="389"/>
      <c r="DW112" s="132" t="s">
        <v>15</v>
      </c>
      <c r="DX112" s="157">
        <v>10145.042000000043</v>
      </c>
      <c r="DY112" s="158">
        <v>9445.2580000000235</v>
      </c>
      <c r="DZ112" s="159">
        <v>655.57299999999941</v>
      </c>
      <c r="EA112" s="160">
        <v>490.44799999999964</v>
      </c>
      <c r="EB112" s="161">
        <v>490.44799999999964</v>
      </c>
      <c r="EC112" s="161">
        <v>0</v>
      </c>
      <c r="ED112" s="162">
        <v>165.12700000000015</v>
      </c>
      <c r="EE112" s="163">
        <v>101.20799999999998</v>
      </c>
      <c r="EF112" s="163">
        <v>0</v>
      </c>
      <c r="EG112" s="163">
        <v>63.919000000000004</v>
      </c>
      <c r="EH112" s="269">
        <v>0</v>
      </c>
      <c r="EI112" s="262">
        <f t="shared" si="285"/>
        <v>0.93102206969670342</v>
      </c>
      <c r="EJ112" s="195">
        <f t="shared" si="286"/>
        <v>6.4620038044198996E-2</v>
      </c>
      <c r="EK112" s="196">
        <f t="shared" si="287"/>
        <v>4.8343614545903066E-2</v>
      </c>
      <c r="EL112" s="197">
        <f t="shared" si="288"/>
        <v>4.8343614545903066E-2</v>
      </c>
      <c r="EM112" s="197">
        <f t="shared" si="289"/>
        <v>0</v>
      </c>
      <c r="EN112" s="198">
        <f t="shared" si="290"/>
        <v>1.6276620638928794E-2</v>
      </c>
      <c r="EO112" s="199">
        <f t="shared" si="291"/>
        <v>9.9761045838942363E-3</v>
      </c>
      <c r="EP112" s="199">
        <f t="shared" si="292"/>
        <v>0</v>
      </c>
      <c r="EQ112" s="199">
        <f t="shared" si="293"/>
        <v>6.3005160550345411E-3</v>
      </c>
      <c r="ER112" s="254">
        <f t="shared" si="294"/>
        <v>0</v>
      </c>
    </row>
    <row r="113" spans="1:148">
      <c r="A113" s="378"/>
      <c r="B113" s="133" t="s">
        <v>16</v>
      </c>
      <c r="C113" s="164">
        <f t="shared" ref="C113:M113" si="295">IF(COUNT(C110:C112)=0,"",SUM(C110:C112))</f>
        <v>4413076.066000131</v>
      </c>
      <c r="D113" s="165">
        <f t="shared" si="295"/>
        <v>3962683.473000084</v>
      </c>
      <c r="E113" s="166">
        <f t="shared" si="295"/>
        <v>423678.98999999266</v>
      </c>
      <c r="F113" s="167">
        <f t="shared" si="295"/>
        <v>244913.10600000026</v>
      </c>
      <c r="G113" s="168">
        <f t="shared" si="295"/>
        <v>244913.10600000026</v>
      </c>
      <c r="H113" s="168">
        <f t="shared" si="295"/>
        <v>0</v>
      </c>
      <c r="I113" s="169">
        <f t="shared" si="295"/>
        <v>178767.57000000024</v>
      </c>
      <c r="J113" s="170">
        <f t="shared" si="295"/>
        <v>84278.390999999989</v>
      </c>
      <c r="K113" s="170">
        <f t="shared" si="295"/>
        <v>871.95100000000139</v>
      </c>
      <c r="L113" s="170">
        <f t="shared" si="295"/>
        <v>93620.169999999722</v>
      </c>
      <c r="M113" s="270">
        <f t="shared" si="295"/>
        <v>3496.1850000000013</v>
      </c>
      <c r="N113" s="263">
        <f t="shared" si="255"/>
        <v>0.89794134833296269</v>
      </c>
      <c r="O113" s="200">
        <f t="shared" si="256"/>
        <v>9.6005367608358844E-2</v>
      </c>
      <c r="P113" s="201">
        <f t="shared" si="257"/>
        <v>5.5497141299443213E-2</v>
      </c>
      <c r="Q113" s="202">
        <f t="shared" si="258"/>
        <v>5.5497141299443213E-2</v>
      </c>
      <c r="R113" s="202">
        <f t="shared" si="259"/>
        <v>0</v>
      </c>
      <c r="S113" s="203">
        <f t="shared" si="260"/>
        <v>4.0508608355357301E-2</v>
      </c>
      <c r="T113" s="204">
        <f t="shared" si="261"/>
        <v>1.9097425410205357E-2</v>
      </c>
      <c r="U113" s="204">
        <f t="shared" si="262"/>
        <v>1.9758349662672131E-4</v>
      </c>
      <c r="V113" s="204">
        <f t="shared" si="263"/>
        <v>2.1214266103700769E-2</v>
      </c>
      <c r="W113" s="255">
        <f t="shared" si="264"/>
        <v>7.9223311534007391E-4</v>
      </c>
      <c r="Z113" s="378"/>
      <c r="AA113" s="133" t="s">
        <v>16</v>
      </c>
      <c r="AB113" s="164">
        <f t="shared" ref="AB113:AL113" si="296">IF(COUNT(AB110:AB112)=0,"",SUM(AB110:AB112))</f>
        <v>3557416.3090001005</v>
      </c>
      <c r="AC113" s="165">
        <f t="shared" si="296"/>
        <v>3195282.8680000962</v>
      </c>
      <c r="AD113" s="166">
        <f t="shared" si="296"/>
        <v>343446.3739999953</v>
      </c>
      <c r="AE113" s="167">
        <f t="shared" si="296"/>
        <v>209981.54600000067</v>
      </c>
      <c r="AF113" s="168">
        <f t="shared" si="296"/>
        <v>209981.54600000067</v>
      </c>
      <c r="AG113" s="168">
        <f t="shared" si="296"/>
        <v>0</v>
      </c>
      <c r="AH113" s="169">
        <f t="shared" si="296"/>
        <v>133466.24299999967</v>
      </c>
      <c r="AI113" s="170">
        <f t="shared" si="296"/>
        <v>64447.890000000581</v>
      </c>
      <c r="AJ113" s="170">
        <f t="shared" si="296"/>
        <v>56.78100000000002</v>
      </c>
      <c r="AK113" s="170">
        <f t="shared" si="296"/>
        <v>68963.88000000015</v>
      </c>
      <c r="AL113" s="270">
        <f t="shared" si="296"/>
        <v>214.48799999999997</v>
      </c>
      <c r="AM113" s="263">
        <f t="shared" si="265"/>
        <v>0.89820324371825044</v>
      </c>
      <c r="AN113" s="200">
        <f t="shared" si="266"/>
        <v>9.6543767770753089E-2</v>
      </c>
      <c r="AO113" s="201">
        <f t="shared" si="267"/>
        <v>5.9026419108935038E-2</v>
      </c>
      <c r="AP113" s="202">
        <f t="shared" si="268"/>
        <v>5.9026419108935038E-2</v>
      </c>
      <c r="AQ113" s="202">
        <f t="shared" si="269"/>
        <v>0</v>
      </c>
      <c r="AR113" s="203">
        <f t="shared" si="270"/>
        <v>3.751774642240667E-2</v>
      </c>
      <c r="AS113" s="204">
        <f t="shared" si="271"/>
        <v>1.8116488035698933E-2</v>
      </c>
      <c r="AT113" s="204">
        <f t="shared" si="272"/>
        <v>1.596130311100972E-5</v>
      </c>
      <c r="AU113" s="204">
        <f t="shared" si="273"/>
        <v>1.9385945869063649E-2</v>
      </c>
      <c r="AV113" s="255">
        <f t="shared" si="274"/>
        <v>6.0293196345155094E-5</v>
      </c>
      <c r="AY113" s="378"/>
      <c r="AZ113" s="133" t="s">
        <v>16</v>
      </c>
      <c r="BA113" s="164">
        <f t="shared" ref="BA113:BK113" si="297">IF(COUNT(BA110:BA112)=0,"",SUM(BA110:BA112))</f>
        <v>855659.75699999474</v>
      </c>
      <c r="BB113" s="165">
        <f t="shared" si="297"/>
        <v>767400.60499999579</v>
      </c>
      <c r="BC113" s="166">
        <f t="shared" si="297"/>
        <v>80232.616000000155</v>
      </c>
      <c r="BD113" s="167">
        <f t="shared" si="297"/>
        <v>34931.5600000001</v>
      </c>
      <c r="BE113" s="168">
        <f t="shared" si="297"/>
        <v>34931.5600000001</v>
      </c>
      <c r="BF113" s="168">
        <f t="shared" si="297"/>
        <v>0</v>
      </c>
      <c r="BG113" s="169">
        <f t="shared" si="297"/>
        <v>45301.327000000085</v>
      </c>
      <c r="BH113" s="170">
        <f t="shared" si="297"/>
        <v>19830.50100000004</v>
      </c>
      <c r="BI113" s="170">
        <f t="shared" si="297"/>
        <v>815.17000000000166</v>
      </c>
      <c r="BJ113" s="170">
        <f t="shared" si="297"/>
        <v>24656.290000000008</v>
      </c>
      <c r="BK113" s="270">
        <f t="shared" si="297"/>
        <v>3281.697000000001</v>
      </c>
      <c r="BL113" s="263">
        <f t="shared" si="275"/>
        <v>0.89685251494187135</v>
      </c>
      <c r="BM113" s="200">
        <f t="shared" si="276"/>
        <v>9.376696209402384E-2</v>
      </c>
      <c r="BN113" s="201">
        <f t="shared" si="277"/>
        <v>4.0824123974782557E-2</v>
      </c>
      <c r="BO113" s="202">
        <f t="shared" si="278"/>
        <v>4.0824123974782557E-2</v>
      </c>
      <c r="BP113" s="202">
        <f t="shared" si="279"/>
        <v>0</v>
      </c>
      <c r="BQ113" s="203">
        <f t="shared" si="280"/>
        <v>5.2943154833914159E-2</v>
      </c>
      <c r="BR113" s="204">
        <f t="shared" si="281"/>
        <v>2.3175685005366171E-2</v>
      </c>
      <c r="BS113" s="204">
        <f t="shared" si="282"/>
        <v>9.5268007327824655E-4</v>
      </c>
      <c r="BT113" s="204">
        <f t="shared" si="283"/>
        <v>2.8815530703987707E-2</v>
      </c>
      <c r="BU113" s="255">
        <f t="shared" si="284"/>
        <v>3.8352826262460548E-3</v>
      </c>
      <c r="DV113" s="389"/>
      <c r="DW113" s="133" t="s">
        <v>16</v>
      </c>
      <c r="DX113" s="164">
        <f t="shared" ref="DX113:EH113" si="298">IF(COUNT(DX110:DX112)=0,"",SUM(DX110:DX112))</f>
        <v>19146.17000000002</v>
      </c>
      <c r="DY113" s="165">
        <f t="shared" si="298"/>
        <v>17750.122000000028</v>
      </c>
      <c r="DZ113" s="166">
        <f t="shared" si="298"/>
        <v>1219.6009999999997</v>
      </c>
      <c r="EA113" s="167">
        <f t="shared" si="298"/>
        <v>717.25999999999954</v>
      </c>
      <c r="EB113" s="168">
        <f t="shared" si="298"/>
        <v>717.25999999999954</v>
      </c>
      <c r="EC113" s="168">
        <f t="shared" si="298"/>
        <v>0</v>
      </c>
      <c r="ED113" s="169">
        <f t="shared" si="298"/>
        <v>502.34400000000016</v>
      </c>
      <c r="EE113" s="170">
        <f t="shared" si="298"/>
        <v>211.78899999999999</v>
      </c>
      <c r="EF113" s="170">
        <f t="shared" si="298"/>
        <v>2E-3</v>
      </c>
      <c r="EG113" s="170">
        <f t="shared" si="298"/>
        <v>290.55299999999983</v>
      </c>
      <c r="EH113" s="270">
        <f t="shared" si="298"/>
        <v>0.35600000000000009</v>
      </c>
      <c r="EI113" s="263">
        <f t="shared" si="285"/>
        <v>0.92708473809644487</v>
      </c>
      <c r="EJ113" s="200">
        <f t="shared" si="286"/>
        <v>6.3699476187665652E-2</v>
      </c>
      <c r="EK113" s="201">
        <f t="shared" si="287"/>
        <v>3.7462322751756552E-2</v>
      </c>
      <c r="EL113" s="202">
        <f t="shared" si="288"/>
        <v>3.7462322751756552E-2</v>
      </c>
      <c r="EM113" s="202">
        <f t="shared" si="289"/>
        <v>0</v>
      </c>
      <c r="EN113" s="203">
        <f t="shared" si="290"/>
        <v>2.6237310125210401E-2</v>
      </c>
      <c r="EO113" s="204">
        <f t="shared" si="291"/>
        <v>1.1061690144817463E-2</v>
      </c>
      <c r="EP113" s="204">
        <f t="shared" si="292"/>
        <v>1.0445953420449092E-7</v>
      </c>
      <c r="EQ113" s="204">
        <f t="shared" si="293"/>
        <v>1.5175515520858716E-2</v>
      </c>
      <c r="ER113" s="255">
        <f t="shared" si="294"/>
        <v>1.8593797088399387E-5</v>
      </c>
    </row>
    <row r="114" spans="1:148" ht="14.25" customHeight="1">
      <c r="A114" s="378"/>
      <c r="B114" s="130" t="s">
        <v>17</v>
      </c>
      <c r="C114" s="171">
        <v>785539.36400000658</v>
      </c>
      <c r="D114" s="172">
        <v>763448.83200000192</v>
      </c>
      <c r="E114" s="173">
        <v>20013.773000000143</v>
      </c>
      <c r="F114" s="174">
        <v>16676.329000000049</v>
      </c>
      <c r="G114" s="175">
        <v>16676.329000000049</v>
      </c>
      <c r="H114" s="175">
        <v>0</v>
      </c>
      <c r="I114" s="176">
        <v>3337.4650000000047</v>
      </c>
      <c r="J114" s="177">
        <v>3337.4650000000047</v>
      </c>
      <c r="K114" s="177">
        <v>0</v>
      </c>
      <c r="L114" s="177">
        <v>0</v>
      </c>
      <c r="M114" s="271">
        <v>119.46800000000005</v>
      </c>
      <c r="N114" s="264">
        <f t="shared" si="255"/>
        <v>0.97187851683521176</v>
      </c>
      <c r="O114" s="205">
        <f t="shared" si="256"/>
        <v>2.5477746777817712E-2</v>
      </c>
      <c r="P114" s="206">
        <f t="shared" si="257"/>
        <v>2.1229144921628536E-2</v>
      </c>
      <c r="Q114" s="207">
        <f t="shared" si="258"/>
        <v>2.1229144921628536E-2</v>
      </c>
      <c r="R114" s="207">
        <f t="shared" si="259"/>
        <v>0</v>
      </c>
      <c r="S114" s="208">
        <f t="shared" si="260"/>
        <v>4.2486285894133453E-3</v>
      </c>
      <c r="T114" s="209">
        <f t="shared" si="261"/>
        <v>4.2486285894133453E-3</v>
      </c>
      <c r="U114" s="209">
        <f t="shared" si="262"/>
        <v>0</v>
      </c>
      <c r="V114" s="209">
        <f t="shared" si="263"/>
        <v>0</v>
      </c>
      <c r="W114" s="256">
        <f t="shared" si="264"/>
        <v>1.5208403992851853E-4</v>
      </c>
      <c r="Z114" s="378"/>
      <c r="AA114" s="130" t="s">
        <v>17</v>
      </c>
      <c r="AB114" s="171">
        <v>649783.56899999443</v>
      </c>
      <c r="AC114" s="172">
        <v>634763.30199999432</v>
      </c>
      <c r="AD114" s="173">
        <v>13584.113000000018</v>
      </c>
      <c r="AE114" s="174">
        <v>10727.76099999998</v>
      </c>
      <c r="AF114" s="175">
        <v>10727.76099999998</v>
      </c>
      <c r="AG114" s="175">
        <v>0</v>
      </c>
      <c r="AH114" s="176">
        <v>2856.3460000000046</v>
      </c>
      <c r="AI114" s="177">
        <v>2856.3460000000046</v>
      </c>
      <c r="AJ114" s="177">
        <v>0</v>
      </c>
      <c r="AK114" s="177">
        <v>0</v>
      </c>
      <c r="AL114" s="271">
        <v>54.287000000000006</v>
      </c>
      <c r="AM114" s="264">
        <f t="shared" si="265"/>
        <v>0.97688420003738163</v>
      </c>
      <c r="AN114" s="205">
        <f t="shared" si="266"/>
        <v>2.0905596337109186E-2</v>
      </c>
      <c r="AO114" s="206">
        <f t="shared" si="267"/>
        <v>1.6509744954785202E-2</v>
      </c>
      <c r="AP114" s="207">
        <f t="shared" si="268"/>
        <v>1.6509744954785202E-2</v>
      </c>
      <c r="AQ114" s="207">
        <f t="shared" si="269"/>
        <v>0</v>
      </c>
      <c r="AR114" s="208">
        <f t="shared" si="270"/>
        <v>4.3958421484801028E-3</v>
      </c>
      <c r="AS114" s="209">
        <f t="shared" si="271"/>
        <v>4.3958421484801028E-3</v>
      </c>
      <c r="AT114" s="209">
        <f t="shared" si="272"/>
        <v>0</v>
      </c>
      <c r="AU114" s="209">
        <f t="shared" si="273"/>
        <v>0</v>
      </c>
      <c r="AV114" s="256">
        <f t="shared" si="274"/>
        <v>8.3546280007582756E-5</v>
      </c>
      <c r="AY114" s="378"/>
      <c r="AZ114" s="130" t="s">
        <v>17</v>
      </c>
      <c r="BA114" s="171">
        <v>135755.79499999914</v>
      </c>
      <c r="BB114" s="172">
        <v>128685.52999999825</v>
      </c>
      <c r="BC114" s="173">
        <v>6429.6599999999935</v>
      </c>
      <c r="BD114" s="174">
        <v>5948.5680000000048</v>
      </c>
      <c r="BE114" s="175">
        <v>5948.5680000000048</v>
      </c>
      <c r="BF114" s="175">
        <v>0</v>
      </c>
      <c r="BG114" s="176">
        <v>481.11899999999986</v>
      </c>
      <c r="BH114" s="177">
        <v>481.11899999999986</v>
      </c>
      <c r="BI114" s="177">
        <v>0</v>
      </c>
      <c r="BJ114" s="177">
        <v>0</v>
      </c>
      <c r="BK114" s="271">
        <v>65.180999999999997</v>
      </c>
      <c r="BL114" s="264">
        <f t="shared" si="275"/>
        <v>0.94791923983796833</v>
      </c>
      <c r="BM114" s="205">
        <f t="shared" si="276"/>
        <v>4.7361956077087056E-2</v>
      </c>
      <c r="BN114" s="206">
        <f t="shared" si="277"/>
        <v>4.3818151556624468E-2</v>
      </c>
      <c r="BO114" s="207">
        <f t="shared" si="278"/>
        <v>4.3818151556624468E-2</v>
      </c>
      <c r="BP114" s="207">
        <f t="shared" si="279"/>
        <v>0</v>
      </c>
      <c r="BQ114" s="208">
        <f t="shared" si="280"/>
        <v>3.5440034070000686E-3</v>
      </c>
      <c r="BR114" s="209">
        <f t="shared" si="281"/>
        <v>3.5440034070000686E-3</v>
      </c>
      <c r="BS114" s="209">
        <f t="shared" si="282"/>
        <v>0</v>
      </c>
      <c r="BT114" s="209">
        <f t="shared" si="283"/>
        <v>0</v>
      </c>
      <c r="BU114" s="256">
        <f t="shared" si="284"/>
        <v>4.8013419979604121E-4</v>
      </c>
      <c r="DV114" s="389"/>
      <c r="DW114" s="130" t="s">
        <v>17</v>
      </c>
      <c r="DX114" s="171">
        <v>20229.865999999984</v>
      </c>
      <c r="DY114" s="172">
        <v>19604.048999999999</v>
      </c>
      <c r="DZ114" s="173">
        <v>590.12099999999998</v>
      </c>
      <c r="EA114" s="174">
        <v>576.19299999999987</v>
      </c>
      <c r="EB114" s="175">
        <v>576.19299999999987</v>
      </c>
      <c r="EC114" s="175">
        <v>0</v>
      </c>
      <c r="ED114" s="176">
        <v>13.927999999999997</v>
      </c>
      <c r="EE114" s="177">
        <v>13.927999999999997</v>
      </c>
      <c r="EF114" s="177">
        <v>0</v>
      </c>
      <c r="EG114" s="177">
        <v>0</v>
      </c>
      <c r="EH114" s="271">
        <v>0</v>
      </c>
      <c r="EI114" s="264">
        <f t="shared" si="285"/>
        <v>0.9690646986984498</v>
      </c>
      <c r="EJ114" s="205">
        <f t="shared" si="286"/>
        <v>2.9170781457474829E-2</v>
      </c>
      <c r="EK114" s="206">
        <f t="shared" si="287"/>
        <v>2.8482294445252396E-2</v>
      </c>
      <c r="EL114" s="207">
        <f t="shared" si="288"/>
        <v>2.8482294445252396E-2</v>
      </c>
      <c r="EM114" s="207">
        <f t="shared" si="289"/>
        <v>0</v>
      </c>
      <c r="EN114" s="208">
        <f t="shared" si="290"/>
        <v>6.8848701222242446E-4</v>
      </c>
      <c r="EO114" s="209">
        <f t="shared" si="291"/>
        <v>6.8848701222242446E-4</v>
      </c>
      <c r="EP114" s="209">
        <f t="shared" si="292"/>
        <v>0</v>
      </c>
      <c r="EQ114" s="209">
        <f t="shared" si="293"/>
        <v>0</v>
      </c>
      <c r="ER114" s="256">
        <f t="shared" si="294"/>
        <v>0</v>
      </c>
    </row>
    <row r="115" spans="1:148" ht="14.25" customHeight="1">
      <c r="A115" s="378"/>
      <c r="B115" s="131" t="s">
        <v>18</v>
      </c>
      <c r="C115" s="150">
        <v>1004716.7470000612</v>
      </c>
      <c r="D115" s="151">
        <v>882929.87800003996</v>
      </c>
      <c r="E115" s="152">
        <v>115712.01999999955</v>
      </c>
      <c r="F115" s="153">
        <v>92602.181999999826</v>
      </c>
      <c r="G115" s="154">
        <v>92602.126999999819</v>
      </c>
      <c r="H115" s="154">
        <v>5.5E-2</v>
      </c>
      <c r="I115" s="155">
        <v>23110.067000000152</v>
      </c>
      <c r="J115" s="156">
        <v>23073.039000000168</v>
      </c>
      <c r="K115" s="156">
        <v>0</v>
      </c>
      <c r="L115" s="156">
        <v>37.027999999999992</v>
      </c>
      <c r="M115" s="268">
        <v>531.23799999999994</v>
      </c>
      <c r="N115" s="261">
        <f t="shared" si="255"/>
        <v>0.87878487209090606</v>
      </c>
      <c r="O115" s="190">
        <f t="shared" si="256"/>
        <v>0.11516879791791955</v>
      </c>
      <c r="P115" s="191">
        <f t="shared" si="257"/>
        <v>9.2167451449870361E-2</v>
      </c>
      <c r="Q115" s="192">
        <f t="shared" si="258"/>
        <v>9.2167396708073557E-2</v>
      </c>
      <c r="R115" s="192">
        <f t="shared" si="259"/>
        <v>5.4741796794193029E-8</v>
      </c>
      <c r="S115" s="193">
        <f t="shared" si="260"/>
        <v>2.3001574392985353E-2</v>
      </c>
      <c r="T115" s="194">
        <f t="shared" si="261"/>
        <v>2.2964720224772726E-2</v>
      </c>
      <c r="U115" s="194">
        <f t="shared" si="262"/>
        <v>0</v>
      </c>
      <c r="V115" s="194">
        <f t="shared" si="263"/>
        <v>3.6854168212643254E-5</v>
      </c>
      <c r="W115" s="253">
        <f t="shared" si="264"/>
        <v>5.287440480973366E-4</v>
      </c>
      <c r="Z115" s="378"/>
      <c r="AA115" s="131" t="s">
        <v>18</v>
      </c>
      <c r="AB115" s="150">
        <v>828705.92300002929</v>
      </c>
      <c r="AC115" s="151">
        <v>726068.35800002865</v>
      </c>
      <c r="AD115" s="152">
        <v>98000.467999999499</v>
      </c>
      <c r="AE115" s="153">
        <v>80493.231999999771</v>
      </c>
      <c r="AF115" s="154">
        <v>80493.231999999771</v>
      </c>
      <c r="AG115" s="154">
        <v>0</v>
      </c>
      <c r="AH115" s="155">
        <v>17507.430000000029</v>
      </c>
      <c r="AI115" s="156">
        <v>17488.744000000035</v>
      </c>
      <c r="AJ115" s="156">
        <v>0</v>
      </c>
      <c r="AK115" s="156">
        <v>18.685999999999993</v>
      </c>
      <c r="AL115" s="268">
        <v>0</v>
      </c>
      <c r="AM115" s="261">
        <f t="shared" si="265"/>
        <v>0.87614718062055286</v>
      </c>
      <c r="AN115" s="190">
        <f t="shared" si="266"/>
        <v>0.11825723128081955</v>
      </c>
      <c r="AO115" s="191">
        <f t="shared" si="267"/>
        <v>9.7131237711688134E-2</v>
      </c>
      <c r="AP115" s="192">
        <f t="shared" si="268"/>
        <v>9.7131237711688134E-2</v>
      </c>
      <c r="AQ115" s="192">
        <f t="shared" si="269"/>
        <v>0</v>
      </c>
      <c r="AR115" s="193">
        <f t="shared" si="270"/>
        <v>2.1126227669063507E-2</v>
      </c>
      <c r="AS115" s="194">
        <f t="shared" si="271"/>
        <v>2.1103679260175166E-2</v>
      </c>
      <c r="AT115" s="194">
        <f t="shared" si="272"/>
        <v>0</v>
      </c>
      <c r="AU115" s="194">
        <f t="shared" si="273"/>
        <v>2.2548408888347397E-5</v>
      </c>
      <c r="AV115" s="253">
        <f t="shared" si="274"/>
        <v>0</v>
      </c>
      <c r="AY115" s="378"/>
      <c r="AZ115" s="131" t="s">
        <v>18</v>
      </c>
      <c r="BA115" s="150">
        <v>176010.82399999973</v>
      </c>
      <c r="BB115" s="151">
        <v>156861.51999999941</v>
      </c>
      <c r="BC115" s="152">
        <v>17711.551999999931</v>
      </c>
      <c r="BD115" s="153">
        <v>12108.949999999992</v>
      </c>
      <c r="BE115" s="154">
        <v>12108.894999999993</v>
      </c>
      <c r="BF115" s="154">
        <v>5.5E-2</v>
      </c>
      <c r="BG115" s="155">
        <v>5602.6370000000043</v>
      </c>
      <c r="BH115" s="156">
        <v>5584.2950000000019</v>
      </c>
      <c r="BI115" s="156">
        <v>0</v>
      </c>
      <c r="BJ115" s="156">
        <v>18.341999999999995</v>
      </c>
      <c r="BK115" s="268">
        <v>531.23799999999994</v>
      </c>
      <c r="BL115" s="261">
        <f t="shared" si="275"/>
        <v>0.89120382732825365</v>
      </c>
      <c r="BM115" s="190">
        <f t="shared" si="276"/>
        <v>0.1006276295825986</v>
      </c>
      <c r="BN115" s="191">
        <f t="shared" si="277"/>
        <v>6.8796621280518583E-2</v>
      </c>
      <c r="BO115" s="192">
        <f t="shared" si="278"/>
        <v>6.8796308799736153E-2</v>
      </c>
      <c r="BP115" s="192">
        <f t="shared" si="279"/>
        <v>3.124807824318809E-7</v>
      </c>
      <c r="BQ115" s="193">
        <f t="shared" si="280"/>
        <v>3.1831207153487404E-2</v>
      </c>
      <c r="BR115" s="194">
        <f t="shared" si="281"/>
        <v>3.1726997653280749E-2</v>
      </c>
      <c r="BS115" s="194">
        <f t="shared" si="282"/>
        <v>0</v>
      </c>
      <c r="BT115" s="194">
        <f t="shared" si="283"/>
        <v>1.0420950020664652E-4</v>
      </c>
      <c r="BU115" s="253">
        <f t="shared" si="284"/>
        <v>3.0182121072281371E-3</v>
      </c>
      <c r="DV115" s="389"/>
      <c r="DW115" s="131" t="s">
        <v>18</v>
      </c>
      <c r="DX115" s="150">
        <v>20996.837000000069</v>
      </c>
      <c r="DY115" s="151">
        <v>20230.597000000049</v>
      </c>
      <c r="DZ115" s="152">
        <v>613.71300000000008</v>
      </c>
      <c r="EA115" s="153">
        <v>543.59600000000046</v>
      </c>
      <c r="EB115" s="154">
        <v>543.59600000000046</v>
      </c>
      <c r="EC115" s="154">
        <v>0</v>
      </c>
      <c r="ED115" s="155">
        <v>70.120000000000033</v>
      </c>
      <c r="EE115" s="156">
        <v>67.682000000000045</v>
      </c>
      <c r="EF115" s="156">
        <v>0</v>
      </c>
      <c r="EG115" s="156">
        <v>2.4379999999999997</v>
      </c>
      <c r="EH115" s="268">
        <v>38.832000000000001</v>
      </c>
      <c r="EI115" s="261">
        <f t="shared" si="285"/>
        <v>0.96350688439406296</v>
      </c>
      <c r="EJ115" s="190">
        <f t="shared" si="286"/>
        <v>2.922883099011523E-2</v>
      </c>
      <c r="EK115" s="191">
        <f t="shared" si="287"/>
        <v>2.5889423249797039E-2</v>
      </c>
      <c r="EL115" s="192">
        <f t="shared" si="288"/>
        <v>2.5889423249797039E-2</v>
      </c>
      <c r="EM115" s="192">
        <f t="shared" si="289"/>
        <v>0</v>
      </c>
      <c r="EN115" s="193">
        <f t="shared" si="290"/>
        <v>3.3395506189813164E-3</v>
      </c>
      <c r="EO115" s="194">
        <f t="shared" si="291"/>
        <v>3.2234378920977394E-3</v>
      </c>
      <c r="EP115" s="194">
        <f t="shared" si="292"/>
        <v>0</v>
      </c>
      <c r="EQ115" s="194">
        <f t="shared" si="293"/>
        <v>1.1611272688357735E-4</v>
      </c>
      <c r="ER115" s="253">
        <f t="shared" si="294"/>
        <v>1.8494214152350601E-3</v>
      </c>
    </row>
    <row r="116" spans="1:148" ht="14.25" customHeight="1">
      <c r="A116" s="378"/>
      <c r="B116" s="132" t="s">
        <v>19</v>
      </c>
      <c r="C116" s="157">
        <v>740049.22900001553</v>
      </c>
      <c r="D116" s="158">
        <v>720671.26600001589</v>
      </c>
      <c r="E116" s="159">
        <v>17513.919000000111</v>
      </c>
      <c r="F116" s="160">
        <v>17255.076000000085</v>
      </c>
      <c r="G116" s="161">
        <v>17255.076000000085</v>
      </c>
      <c r="H116" s="161">
        <v>0</v>
      </c>
      <c r="I116" s="162">
        <v>258.84599999999955</v>
      </c>
      <c r="J116" s="163">
        <v>258.84599999999955</v>
      </c>
      <c r="K116" s="163">
        <v>0</v>
      </c>
      <c r="L116" s="163">
        <v>0</v>
      </c>
      <c r="M116" s="269">
        <v>445.45699999999982</v>
      </c>
      <c r="N116" s="262">
        <f t="shared" si="255"/>
        <v>0.97381530546801065</v>
      </c>
      <c r="O116" s="195">
        <f t="shared" si="256"/>
        <v>2.366588371920288E-2</v>
      </c>
      <c r="P116" s="196">
        <f t="shared" si="257"/>
        <v>2.3316119149689327E-2</v>
      </c>
      <c r="Q116" s="197">
        <f t="shared" si="258"/>
        <v>2.3316119149689327E-2</v>
      </c>
      <c r="R116" s="197">
        <f t="shared" si="259"/>
        <v>0</v>
      </c>
      <c r="S116" s="198">
        <f t="shared" si="260"/>
        <v>3.4976862329788892E-4</v>
      </c>
      <c r="T116" s="199">
        <f t="shared" si="261"/>
        <v>3.4976862329788892E-4</v>
      </c>
      <c r="U116" s="199">
        <f t="shared" si="262"/>
        <v>0</v>
      </c>
      <c r="V116" s="199">
        <f t="shared" si="263"/>
        <v>0</v>
      </c>
      <c r="W116" s="254">
        <f t="shared" si="264"/>
        <v>6.0192887519377504E-4</v>
      </c>
      <c r="Z116" s="378"/>
      <c r="AA116" s="132" t="s">
        <v>19</v>
      </c>
      <c r="AB116" s="157">
        <v>596137.38800002844</v>
      </c>
      <c r="AC116" s="158">
        <v>580543.10000002221</v>
      </c>
      <c r="AD116" s="159">
        <v>14528.871000000043</v>
      </c>
      <c r="AE116" s="160">
        <v>14310.97300000002</v>
      </c>
      <c r="AF116" s="161">
        <v>14310.97300000002</v>
      </c>
      <c r="AG116" s="161">
        <v>0</v>
      </c>
      <c r="AH116" s="162">
        <v>217.90099999999956</v>
      </c>
      <c r="AI116" s="163">
        <v>217.90099999999956</v>
      </c>
      <c r="AJ116" s="163">
        <v>0</v>
      </c>
      <c r="AK116" s="163">
        <v>0</v>
      </c>
      <c r="AL116" s="269">
        <v>3.2549999999999999</v>
      </c>
      <c r="AM116" s="262">
        <f t="shared" si="265"/>
        <v>0.97384111730968048</v>
      </c>
      <c r="AN116" s="195">
        <f t="shared" si="266"/>
        <v>2.4371682253889013E-2</v>
      </c>
      <c r="AO116" s="196">
        <f t="shared" si="267"/>
        <v>2.4006165840414186E-2</v>
      </c>
      <c r="AP116" s="197">
        <f t="shared" si="268"/>
        <v>2.4006165840414186E-2</v>
      </c>
      <c r="AQ116" s="197">
        <f t="shared" si="269"/>
        <v>0</v>
      </c>
      <c r="AR116" s="198">
        <f t="shared" si="270"/>
        <v>3.6552144587178475E-4</v>
      </c>
      <c r="AS116" s="199">
        <f t="shared" si="271"/>
        <v>3.6552144587178475E-4</v>
      </c>
      <c r="AT116" s="199">
        <f t="shared" si="272"/>
        <v>0</v>
      </c>
      <c r="AU116" s="199">
        <f t="shared" si="273"/>
        <v>0</v>
      </c>
      <c r="AV116" s="254">
        <f t="shared" si="274"/>
        <v>5.4601507396141454E-6</v>
      </c>
      <c r="AY116" s="378"/>
      <c r="AZ116" s="132" t="s">
        <v>19</v>
      </c>
      <c r="BA116" s="157">
        <v>143911.84099999897</v>
      </c>
      <c r="BB116" s="158">
        <v>140128.16600000064</v>
      </c>
      <c r="BC116" s="159">
        <v>2985.0480000000048</v>
      </c>
      <c r="BD116" s="160">
        <v>2944.1030000000046</v>
      </c>
      <c r="BE116" s="161">
        <v>2944.1030000000046</v>
      </c>
      <c r="BF116" s="161">
        <v>0</v>
      </c>
      <c r="BG116" s="162">
        <v>40.945</v>
      </c>
      <c r="BH116" s="163">
        <v>40.945</v>
      </c>
      <c r="BI116" s="163">
        <v>0</v>
      </c>
      <c r="BJ116" s="163">
        <v>0</v>
      </c>
      <c r="BK116" s="269">
        <v>442.20199999999977</v>
      </c>
      <c r="BL116" s="262">
        <f t="shared" si="275"/>
        <v>0.97370838303709595</v>
      </c>
      <c r="BM116" s="195">
        <f t="shared" si="276"/>
        <v>2.0742198690933474E-2</v>
      </c>
      <c r="BN116" s="196">
        <f t="shared" si="277"/>
        <v>2.0457684229055383E-2</v>
      </c>
      <c r="BO116" s="197">
        <f t="shared" si="278"/>
        <v>2.0457684229055383E-2</v>
      </c>
      <c r="BP116" s="197">
        <f t="shared" si="279"/>
        <v>0</v>
      </c>
      <c r="BQ116" s="198">
        <f t="shared" si="280"/>
        <v>2.8451446187809033E-4</v>
      </c>
      <c r="BR116" s="199">
        <f t="shared" si="281"/>
        <v>2.8451446187809033E-4</v>
      </c>
      <c r="BS116" s="199">
        <f t="shared" si="282"/>
        <v>0</v>
      </c>
      <c r="BT116" s="199">
        <f t="shared" si="283"/>
        <v>0</v>
      </c>
      <c r="BU116" s="254">
        <f t="shared" si="284"/>
        <v>3.0727283934891985E-3</v>
      </c>
      <c r="DV116" s="389"/>
      <c r="DW116" s="132" t="s">
        <v>19</v>
      </c>
      <c r="DX116" s="157">
        <v>19789.195000000102</v>
      </c>
      <c r="DY116" s="158">
        <v>19066.308000000037</v>
      </c>
      <c r="DZ116" s="159">
        <v>637.62499999999977</v>
      </c>
      <c r="EA116" s="160">
        <v>637.62499999999977</v>
      </c>
      <c r="EB116" s="161">
        <v>637.62499999999977</v>
      </c>
      <c r="EC116" s="161">
        <v>0</v>
      </c>
      <c r="ED116" s="162">
        <v>0</v>
      </c>
      <c r="EE116" s="163">
        <v>0</v>
      </c>
      <c r="EF116" s="163">
        <v>0</v>
      </c>
      <c r="EG116" s="163">
        <v>0</v>
      </c>
      <c r="EH116" s="269">
        <v>46.388999999999996</v>
      </c>
      <c r="EI116" s="262">
        <f t="shared" si="285"/>
        <v>0.96347062121526117</v>
      </c>
      <c r="EJ116" s="195">
        <f t="shared" si="286"/>
        <v>3.2220865982673701E-2</v>
      </c>
      <c r="EK116" s="196">
        <f t="shared" si="287"/>
        <v>3.2220865982673701E-2</v>
      </c>
      <c r="EL116" s="197">
        <f t="shared" si="288"/>
        <v>3.2220865982673701E-2</v>
      </c>
      <c r="EM116" s="197">
        <f t="shared" si="289"/>
        <v>0</v>
      </c>
      <c r="EN116" s="198">
        <f t="shared" si="290"/>
        <v>0</v>
      </c>
      <c r="EO116" s="199">
        <f t="shared" si="291"/>
        <v>0</v>
      </c>
      <c r="EP116" s="199">
        <f t="shared" si="292"/>
        <v>0</v>
      </c>
      <c r="EQ116" s="199">
        <f t="shared" si="293"/>
        <v>0</v>
      </c>
      <c r="ER116" s="254">
        <f t="shared" si="294"/>
        <v>2.3441580114804952E-3</v>
      </c>
    </row>
    <row r="117" spans="1:148">
      <c r="A117" s="378"/>
      <c r="B117" s="133" t="s">
        <v>20</v>
      </c>
      <c r="C117" s="164">
        <f t="shared" ref="C117:M117" si="299">IF(COUNT(C114:C116)=0,"",SUM(C114:C116))</f>
        <v>2530305.3400000832</v>
      </c>
      <c r="D117" s="165">
        <f t="shared" si="299"/>
        <v>2367049.9760000575</v>
      </c>
      <c r="E117" s="166">
        <f t="shared" si="299"/>
        <v>153239.7119999998</v>
      </c>
      <c r="F117" s="167">
        <f t="shared" si="299"/>
        <v>126533.58699999997</v>
      </c>
      <c r="G117" s="168">
        <f t="shared" si="299"/>
        <v>126533.53199999995</v>
      </c>
      <c r="H117" s="168">
        <f t="shared" si="299"/>
        <v>5.5E-2</v>
      </c>
      <c r="I117" s="169">
        <f t="shared" si="299"/>
        <v>26706.378000000157</v>
      </c>
      <c r="J117" s="170">
        <f t="shared" si="299"/>
        <v>26669.350000000173</v>
      </c>
      <c r="K117" s="170">
        <f t="shared" si="299"/>
        <v>0</v>
      </c>
      <c r="L117" s="170">
        <f t="shared" si="299"/>
        <v>37.027999999999992</v>
      </c>
      <c r="M117" s="270">
        <f t="shared" si="299"/>
        <v>1096.1629999999998</v>
      </c>
      <c r="N117" s="263">
        <f t="shared" si="255"/>
        <v>0.93547997491875023</v>
      </c>
      <c r="O117" s="200">
        <f t="shared" si="256"/>
        <v>6.0561747065670246E-2</v>
      </c>
      <c r="P117" s="201">
        <f t="shared" si="257"/>
        <v>5.0007240232910311E-2</v>
      </c>
      <c r="Q117" s="202">
        <f t="shared" si="258"/>
        <v>5.0007218496403202E-2</v>
      </c>
      <c r="R117" s="202">
        <f t="shared" si="259"/>
        <v>2.1736507104711003E-8</v>
      </c>
      <c r="S117" s="203">
        <f t="shared" si="260"/>
        <v>1.0554606820692746E-2</v>
      </c>
      <c r="T117" s="204">
        <f t="shared" si="261"/>
        <v>1.0539973013691421E-2</v>
      </c>
      <c r="U117" s="204">
        <f t="shared" si="262"/>
        <v>0</v>
      </c>
      <c r="V117" s="204">
        <f t="shared" si="263"/>
        <v>1.4633807001331615E-5</v>
      </c>
      <c r="W117" s="255">
        <f t="shared" si="264"/>
        <v>4.3321372431675133E-4</v>
      </c>
      <c r="Z117" s="378"/>
      <c r="AA117" s="133" t="s">
        <v>20</v>
      </c>
      <c r="AB117" s="164">
        <f t="shared" ref="AB117:AL117" si="300">IF(COUNT(AB114:AB116)=0,"",SUM(AB114:AB116))</f>
        <v>2074626.8800000523</v>
      </c>
      <c r="AC117" s="165">
        <f t="shared" si="300"/>
        <v>1941374.7600000452</v>
      </c>
      <c r="AD117" s="166">
        <f t="shared" si="300"/>
        <v>126113.45199999955</v>
      </c>
      <c r="AE117" s="167">
        <f t="shared" si="300"/>
        <v>105531.96599999978</v>
      </c>
      <c r="AF117" s="168">
        <f t="shared" si="300"/>
        <v>105531.96599999978</v>
      </c>
      <c r="AG117" s="168">
        <f t="shared" si="300"/>
        <v>0</v>
      </c>
      <c r="AH117" s="169">
        <f t="shared" si="300"/>
        <v>20581.677000000032</v>
      </c>
      <c r="AI117" s="170">
        <f t="shared" si="300"/>
        <v>20562.991000000038</v>
      </c>
      <c r="AJ117" s="170">
        <f t="shared" si="300"/>
        <v>0</v>
      </c>
      <c r="AK117" s="170">
        <f t="shared" si="300"/>
        <v>18.685999999999993</v>
      </c>
      <c r="AL117" s="270">
        <f t="shared" si="300"/>
        <v>57.542000000000009</v>
      </c>
      <c r="AM117" s="263">
        <f t="shared" si="265"/>
        <v>0.9357705613069065</v>
      </c>
      <c r="AN117" s="200">
        <f t="shared" si="266"/>
        <v>6.0788498026207186E-2</v>
      </c>
      <c r="AO117" s="201">
        <f t="shared" si="267"/>
        <v>5.0867925706234524E-2</v>
      </c>
      <c r="AP117" s="202">
        <f t="shared" si="268"/>
        <v>5.0867925706234524E-2</v>
      </c>
      <c r="AQ117" s="202">
        <f t="shared" si="269"/>
        <v>0</v>
      </c>
      <c r="AR117" s="203">
        <f t="shared" si="270"/>
        <v>9.9206643847203572E-3</v>
      </c>
      <c r="AS117" s="204">
        <f t="shared" si="271"/>
        <v>9.9116574639192562E-3</v>
      </c>
      <c r="AT117" s="204">
        <f t="shared" si="272"/>
        <v>0</v>
      </c>
      <c r="AU117" s="204">
        <f t="shared" si="273"/>
        <v>9.0069208011030497E-6</v>
      </c>
      <c r="AV117" s="255">
        <f t="shared" si="274"/>
        <v>2.7736071750886869E-5</v>
      </c>
      <c r="AY117" s="378"/>
      <c r="AZ117" s="133" t="s">
        <v>20</v>
      </c>
      <c r="BA117" s="164">
        <f t="shared" ref="BA117:BK117" si="301">IF(COUNT(BA114:BA116)=0,"",SUM(BA114:BA116))</f>
        <v>455678.45999999787</v>
      </c>
      <c r="BB117" s="165">
        <f t="shared" si="301"/>
        <v>425675.21599999827</v>
      </c>
      <c r="BC117" s="166">
        <f t="shared" si="301"/>
        <v>27126.259999999929</v>
      </c>
      <c r="BD117" s="167">
        <f t="shared" si="301"/>
        <v>21001.620999999999</v>
      </c>
      <c r="BE117" s="168">
        <f t="shared" si="301"/>
        <v>21001.565999999999</v>
      </c>
      <c r="BF117" s="168">
        <f t="shared" si="301"/>
        <v>5.5E-2</v>
      </c>
      <c r="BG117" s="169">
        <f t="shared" si="301"/>
        <v>6124.7010000000037</v>
      </c>
      <c r="BH117" s="170">
        <f t="shared" si="301"/>
        <v>6106.3590000000013</v>
      </c>
      <c r="BI117" s="170">
        <f t="shared" si="301"/>
        <v>0</v>
      </c>
      <c r="BJ117" s="170">
        <f t="shared" si="301"/>
        <v>18.341999999999995</v>
      </c>
      <c r="BK117" s="270">
        <f t="shared" si="301"/>
        <v>1038.6209999999996</v>
      </c>
      <c r="BL117" s="263">
        <f t="shared" si="275"/>
        <v>0.93415698429107286</v>
      </c>
      <c r="BM117" s="200">
        <f t="shared" si="276"/>
        <v>5.9529388332290399E-2</v>
      </c>
      <c r="BN117" s="201">
        <f t="shared" si="277"/>
        <v>4.6088684990728108E-2</v>
      </c>
      <c r="BO117" s="202">
        <f t="shared" si="278"/>
        <v>4.6088564291584241E-2</v>
      </c>
      <c r="BP117" s="202">
        <f t="shared" si="279"/>
        <v>1.2069914386561143E-7</v>
      </c>
      <c r="BQ117" s="203">
        <f t="shared" si="280"/>
        <v>1.3440839402415538E-2</v>
      </c>
      <c r="BR117" s="204">
        <f t="shared" si="281"/>
        <v>1.3400587335201296E-2</v>
      </c>
      <c r="BS117" s="204">
        <f t="shared" si="282"/>
        <v>0</v>
      </c>
      <c r="BT117" s="204">
        <f t="shared" si="283"/>
        <v>4.0252067214237167E-5</v>
      </c>
      <c r="BU117" s="255">
        <f t="shared" si="284"/>
        <v>2.2792848272880938E-3</v>
      </c>
      <c r="DV117" s="389"/>
      <c r="DW117" s="133" t="s">
        <v>20</v>
      </c>
      <c r="DX117" s="164">
        <f t="shared" ref="DX117:EH117" si="302">IF(COUNT(DX114:DX116)=0,"",SUM(DX114:DX116))</f>
        <v>61015.898000000154</v>
      </c>
      <c r="DY117" s="165">
        <f t="shared" si="302"/>
        <v>58900.954000000085</v>
      </c>
      <c r="DZ117" s="166">
        <f t="shared" si="302"/>
        <v>1841.4589999999998</v>
      </c>
      <c r="EA117" s="167">
        <f t="shared" si="302"/>
        <v>1757.414</v>
      </c>
      <c r="EB117" s="168">
        <f t="shared" si="302"/>
        <v>1757.414</v>
      </c>
      <c r="EC117" s="168">
        <f t="shared" si="302"/>
        <v>0</v>
      </c>
      <c r="ED117" s="169">
        <f t="shared" si="302"/>
        <v>84.04800000000003</v>
      </c>
      <c r="EE117" s="170">
        <f t="shared" si="302"/>
        <v>81.610000000000042</v>
      </c>
      <c r="EF117" s="170">
        <f t="shared" si="302"/>
        <v>0</v>
      </c>
      <c r="EG117" s="170">
        <f t="shared" si="302"/>
        <v>2.4379999999999997</v>
      </c>
      <c r="EH117" s="270">
        <f t="shared" si="302"/>
        <v>85.221000000000004</v>
      </c>
      <c r="EI117" s="263">
        <f t="shared" si="285"/>
        <v>0.9653378206447103</v>
      </c>
      <c r="EJ117" s="200">
        <f t="shared" si="286"/>
        <v>3.0179986861784698E-2</v>
      </c>
      <c r="EK117" s="201">
        <f t="shared" si="287"/>
        <v>2.8802558965861577E-2</v>
      </c>
      <c r="EL117" s="202">
        <f t="shared" si="288"/>
        <v>2.8802558965861577E-2</v>
      </c>
      <c r="EM117" s="202">
        <f t="shared" si="289"/>
        <v>0</v>
      </c>
      <c r="EN117" s="203">
        <f t="shared" si="290"/>
        <v>1.3774770634368081E-3</v>
      </c>
      <c r="EO117" s="204">
        <f t="shared" si="291"/>
        <v>1.3375202639810339E-3</v>
      </c>
      <c r="EP117" s="204">
        <f t="shared" si="292"/>
        <v>0</v>
      </c>
      <c r="EQ117" s="204">
        <f t="shared" si="293"/>
        <v>3.9956799455774518E-5</v>
      </c>
      <c r="ER117" s="255">
        <f t="shared" si="294"/>
        <v>1.3967015612881711E-3</v>
      </c>
    </row>
    <row r="118" spans="1:148" ht="14.25" customHeight="1">
      <c r="A118" s="378"/>
      <c r="B118" s="130" t="s">
        <v>21</v>
      </c>
      <c r="C118" s="171">
        <v>344319.59199998528</v>
      </c>
      <c r="D118" s="172">
        <v>339824.60999998759</v>
      </c>
      <c r="E118" s="173">
        <v>4087.4669999999974</v>
      </c>
      <c r="F118" s="174">
        <v>4087.4669999999974</v>
      </c>
      <c r="G118" s="175">
        <v>4087.4669999999974</v>
      </c>
      <c r="H118" s="175">
        <v>0</v>
      </c>
      <c r="I118" s="176">
        <v>0</v>
      </c>
      <c r="J118" s="177">
        <v>0</v>
      </c>
      <c r="K118" s="177">
        <v>0</v>
      </c>
      <c r="L118" s="177">
        <v>0</v>
      </c>
      <c r="M118" s="271">
        <v>32.387000000000008</v>
      </c>
      <c r="N118" s="264">
        <f t="shared" si="255"/>
        <v>0.98694532026513937</v>
      </c>
      <c r="O118" s="205">
        <f t="shared" si="256"/>
        <v>1.1871142667943717E-2</v>
      </c>
      <c r="P118" s="206">
        <f t="shared" si="257"/>
        <v>1.1871142667943717E-2</v>
      </c>
      <c r="Q118" s="207">
        <f t="shared" si="258"/>
        <v>1.1871142667943717E-2</v>
      </c>
      <c r="R118" s="207">
        <f t="shared" si="259"/>
        <v>0</v>
      </c>
      <c r="S118" s="208">
        <f t="shared" si="260"/>
        <v>0</v>
      </c>
      <c r="T118" s="209">
        <f t="shared" si="261"/>
        <v>0</v>
      </c>
      <c r="U118" s="209">
        <f t="shared" si="262"/>
        <v>0</v>
      </c>
      <c r="V118" s="209">
        <f t="shared" si="263"/>
        <v>0</v>
      </c>
      <c r="W118" s="256">
        <f t="shared" si="264"/>
        <v>9.4060868891832891E-5</v>
      </c>
      <c r="Z118" s="378"/>
      <c r="AA118" s="130" t="s">
        <v>21</v>
      </c>
      <c r="AB118" s="171">
        <v>299818.94499999267</v>
      </c>
      <c r="AC118" s="172">
        <v>298112.22599999333</v>
      </c>
      <c r="AD118" s="173">
        <v>1444.0730000000019</v>
      </c>
      <c r="AE118" s="174">
        <v>1444.0730000000019</v>
      </c>
      <c r="AF118" s="175">
        <v>1444.0730000000019</v>
      </c>
      <c r="AG118" s="175">
        <v>0</v>
      </c>
      <c r="AH118" s="176">
        <v>0</v>
      </c>
      <c r="AI118" s="177">
        <v>0</v>
      </c>
      <c r="AJ118" s="177">
        <v>0</v>
      </c>
      <c r="AK118" s="177">
        <v>0</v>
      </c>
      <c r="AL118" s="271">
        <v>0</v>
      </c>
      <c r="AM118" s="264">
        <f t="shared" si="265"/>
        <v>0.99430750114873701</v>
      </c>
      <c r="AN118" s="205">
        <f t="shared" si="266"/>
        <v>4.8164834947305854E-3</v>
      </c>
      <c r="AO118" s="206">
        <f t="shared" si="267"/>
        <v>4.8164834947305854E-3</v>
      </c>
      <c r="AP118" s="207">
        <f t="shared" si="268"/>
        <v>4.8164834947305854E-3</v>
      </c>
      <c r="AQ118" s="207">
        <f t="shared" si="269"/>
        <v>0</v>
      </c>
      <c r="AR118" s="208">
        <f t="shared" si="270"/>
        <v>0</v>
      </c>
      <c r="AS118" s="209">
        <f t="shared" si="271"/>
        <v>0</v>
      </c>
      <c r="AT118" s="209">
        <f t="shared" si="272"/>
        <v>0</v>
      </c>
      <c r="AU118" s="209">
        <f t="shared" si="273"/>
        <v>0</v>
      </c>
      <c r="AV118" s="256">
        <f t="shared" si="274"/>
        <v>0</v>
      </c>
      <c r="AY118" s="378"/>
      <c r="AZ118" s="130" t="s">
        <v>21</v>
      </c>
      <c r="BA118" s="171">
        <v>44500.647000000339</v>
      </c>
      <c r="BB118" s="172">
        <v>41712.384000000835</v>
      </c>
      <c r="BC118" s="173">
        <v>2643.3939999999989</v>
      </c>
      <c r="BD118" s="174">
        <v>2643.3939999999989</v>
      </c>
      <c r="BE118" s="175">
        <v>2643.3939999999989</v>
      </c>
      <c r="BF118" s="175">
        <v>0</v>
      </c>
      <c r="BG118" s="176">
        <v>0</v>
      </c>
      <c r="BH118" s="177">
        <v>0</v>
      </c>
      <c r="BI118" s="177">
        <v>0</v>
      </c>
      <c r="BJ118" s="177">
        <v>0</v>
      </c>
      <c r="BK118" s="271">
        <v>32.387000000000008</v>
      </c>
      <c r="BL118" s="264">
        <f t="shared" si="275"/>
        <v>0.93734331548034611</v>
      </c>
      <c r="BM118" s="205">
        <f t="shared" si="276"/>
        <v>5.940124870543969E-2</v>
      </c>
      <c r="BN118" s="206">
        <f t="shared" si="277"/>
        <v>5.940124870543969E-2</v>
      </c>
      <c r="BO118" s="207">
        <f t="shared" si="278"/>
        <v>5.940124870543969E-2</v>
      </c>
      <c r="BP118" s="207">
        <f t="shared" si="279"/>
        <v>0</v>
      </c>
      <c r="BQ118" s="208">
        <f t="shared" si="280"/>
        <v>0</v>
      </c>
      <c r="BR118" s="209">
        <f t="shared" si="281"/>
        <v>0</v>
      </c>
      <c r="BS118" s="209">
        <f t="shared" si="282"/>
        <v>0</v>
      </c>
      <c r="BT118" s="209">
        <f t="shared" si="283"/>
        <v>0</v>
      </c>
      <c r="BU118" s="256">
        <f t="shared" si="284"/>
        <v>7.2778717127415613E-4</v>
      </c>
      <c r="DV118" s="389"/>
      <c r="DW118" s="130" t="s">
        <v>21</v>
      </c>
      <c r="DX118" s="171">
        <v>19522.350000000119</v>
      </c>
      <c r="DY118" s="172">
        <v>19522.028000000122</v>
      </c>
      <c r="DZ118" s="173">
        <v>0.28100000000000003</v>
      </c>
      <c r="EA118" s="174">
        <v>0.28100000000000003</v>
      </c>
      <c r="EB118" s="175">
        <v>0.28100000000000003</v>
      </c>
      <c r="EC118" s="175">
        <v>0</v>
      </c>
      <c r="ED118" s="176">
        <v>0</v>
      </c>
      <c r="EE118" s="177">
        <v>0</v>
      </c>
      <c r="EF118" s="177">
        <v>0</v>
      </c>
      <c r="EG118" s="177">
        <v>0</v>
      </c>
      <c r="EH118" s="271">
        <v>0</v>
      </c>
      <c r="EI118" s="264">
        <f t="shared" si="285"/>
        <v>0.99998350608405251</v>
      </c>
      <c r="EJ118" s="205">
        <f t="shared" si="286"/>
        <v>1.4393758948077374E-5</v>
      </c>
      <c r="EK118" s="206">
        <f t="shared" si="287"/>
        <v>1.4393758948077374E-5</v>
      </c>
      <c r="EL118" s="207">
        <f t="shared" si="288"/>
        <v>1.4393758948077374E-5</v>
      </c>
      <c r="EM118" s="207">
        <f t="shared" si="289"/>
        <v>0</v>
      </c>
      <c r="EN118" s="208">
        <f t="shared" si="290"/>
        <v>0</v>
      </c>
      <c r="EO118" s="209">
        <f t="shared" si="291"/>
        <v>0</v>
      </c>
      <c r="EP118" s="209">
        <f t="shared" si="292"/>
        <v>0</v>
      </c>
      <c r="EQ118" s="209">
        <f t="shared" si="293"/>
        <v>0</v>
      </c>
      <c r="ER118" s="256">
        <f t="shared" si="294"/>
        <v>0</v>
      </c>
    </row>
    <row r="119" spans="1:148" ht="14.25" customHeight="1">
      <c r="A119" s="378"/>
      <c r="B119" s="131" t="s">
        <v>22</v>
      </c>
      <c r="C119" s="150">
        <v>684538.78900006344</v>
      </c>
      <c r="D119" s="151">
        <v>632479.75400004419</v>
      </c>
      <c r="E119" s="152">
        <v>48587.359999999571</v>
      </c>
      <c r="F119" s="153">
        <v>26661.127999999997</v>
      </c>
      <c r="G119" s="154">
        <v>26661.092999999997</v>
      </c>
      <c r="H119" s="154">
        <v>3.5000000000000003E-2</v>
      </c>
      <c r="I119" s="155">
        <v>21926.251000000069</v>
      </c>
      <c r="J119" s="156">
        <v>21385.345000000074</v>
      </c>
      <c r="K119" s="156">
        <v>541.02799999999957</v>
      </c>
      <c r="L119" s="156">
        <v>0</v>
      </c>
      <c r="M119" s="268">
        <v>212.00099999999998</v>
      </c>
      <c r="N119" s="261">
        <f t="shared" si="255"/>
        <v>0.92395020437619879</v>
      </c>
      <c r="O119" s="190">
        <f t="shared" si="256"/>
        <v>7.0978242257057941E-2</v>
      </c>
      <c r="P119" s="191">
        <f t="shared" si="257"/>
        <v>3.8947578177337627E-2</v>
      </c>
      <c r="Q119" s="192">
        <f t="shared" si="258"/>
        <v>3.8947527048021707E-2</v>
      </c>
      <c r="R119" s="192">
        <f t="shared" si="259"/>
        <v>5.1129315916671541E-8</v>
      </c>
      <c r="S119" s="193">
        <f t="shared" si="260"/>
        <v>3.2030691835635387E-2</v>
      </c>
      <c r="T119" s="194">
        <f t="shared" si="261"/>
        <v>3.1240516014057595E-2</v>
      </c>
      <c r="U119" s="194">
        <f t="shared" si="262"/>
        <v>7.9035404376471272E-4</v>
      </c>
      <c r="V119" s="194">
        <f t="shared" si="263"/>
        <v>0</v>
      </c>
      <c r="W119" s="253">
        <f t="shared" si="264"/>
        <v>3.0969903153286516E-4</v>
      </c>
      <c r="Z119" s="378"/>
      <c r="AA119" s="131" t="s">
        <v>22</v>
      </c>
      <c r="AB119" s="150">
        <v>579792.60300001432</v>
      </c>
      <c r="AC119" s="151">
        <v>535603.08699998073</v>
      </c>
      <c r="AD119" s="152">
        <v>41252.858000000102</v>
      </c>
      <c r="AE119" s="153">
        <v>21298.930999999986</v>
      </c>
      <c r="AF119" s="154">
        <v>21298.895999999986</v>
      </c>
      <c r="AG119" s="154">
        <v>3.5000000000000003E-2</v>
      </c>
      <c r="AH119" s="155">
        <v>19953.94500000008</v>
      </c>
      <c r="AI119" s="156">
        <v>19413.039000000084</v>
      </c>
      <c r="AJ119" s="156">
        <v>541.02799999999957</v>
      </c>
      <c r="AK119" s="156">
        <v>0</v>
      </c>
      <c r="AL119" s="268">
        <v>0</v>
      </c>
      <c r="AM119" s="261">
        <f t="shared" si="265"/>
        <v>0.92378392588766345</v>
      </c>
      <c r="AN119" s="190">
        <f t="shared" si="266"/>
        <v>7.1151059510842163E-2</v>
      </c>
      <c r="AO119" s="191">
        <f t="shared" si="267"/>
        <v>3.6735430720904627E-2</v>
      </c>
      <c r="AP119" s="192">
        <f t="shared" si="268"/>
        <v>3.6735370354491155E-2</v>
      </c>
      <c r="AQ119" s="192">
        <f t="shared" si="269"/>
        <v>6.0366413470782304E-8</v>
      </c>
      <c r="AR119" s="193">
        <f t="shared" si="270"/>
        <v>3.4415659835521542E-2</v>
      </c>
      <c r="AS119" s="194">
        <f t="shared" si="271"/>
        <v>3.348272968566935E-2</v>
      </c>
      <c r="AT119" s="194">
        <f t="shared" si="272"/>
        <v>9.331405699220109E-4</v>
      </c>
      <c r="AU119" s="194">
        <f t="shared" si="273"/>
        <v>0</v>
      </c>
      <c r="AV119" s="253">
        <f t="shared" si="274"/>
        <v>0</v>
      </c>
      <c r="AY119" s="378"/>
      <c r="AZ119" s="131" t="s">
        <v>22</v>
      </c>
      <c r="BA119" s="150">
        <v>104746.18599999824</v>
      </c>
      <c r="BB119" s="151">
        <v>96876.666999998357</v>
      </c>
      <c r="BC119" s="152">
        <v>7334.5019999999986</v>
      </c>
      <c r="BD119" s="153">
        <v>5362.1969999999974</v>
      </c>
      <c r="BE119" s="154">
        <v>5362.1969999999974</v>
      </c>
      <c r="BF119" s="154">
        <v>0</v>
      </c>
      <c r="BG119" s="155">
        <v>1972.3060000000005</v>
      </c>
      <c r="BH119" s="156">
        <v>1972.3060000000005</v>
      </c>
      <c r="BI119" s="156">
        <v>0</v>
      </c>
      <c r="BJ119" s="156">
        <v>0</v>
      </c>
      <c r="BK119" s="268">
        <v>212.00099999999998</v>
      </c>
      <c r="BL119" s="261">
        <f t="shared" si="275"/>
        <v>0.92487059146955464</v>
      </c>
      <c r="BM119" s="190">
        <f t="shared" si="276"/>
        <v>7.0021661695635604E-2</v>
      </c>
      <c r="BN119" s="191">
        <f t="shared" si="277"/>
        <v>5.1192288757894132E-2</v>
      </c>
      <c r="BO119" s="192">
        <f t="shared" si="278"/>
        <v>5.1192288757894132E-2</v>
      </c>
      <c r="BP119" s="192">
        <f t="shared" si="279"/>
        <v>0</v>
      </c>
      <c r="BQ119" s="193">
        <f t="shared" si="280"/>
        <v>1.8829382484628447E-2</v>
      </c>
      <c r="BR119" s="194">
        <f t="shared" si="281"/>
        <v>1.8829382484628447E-2</v>
      </c>
      <c r="BS119" s="194">
        <f t="shared" si="282"/>
        <v>0</v>
      </c>
      <c r="BT119" s="194">
        <f t="shared" si="283"/>
        <v>0</v>
      </c>
      <c r="BU119" s="253">
        <f t="shared" si="284"/>
        <v>2.02394958800699E-3</v>
      </c>
      <c r="DV119" s="389"/>
      <c r="DW119" s="131" t="s">
        <v>22</v>
      </c>
      <c r="DX119" s="150">
        <v>14803.351000000062</v>
      </c>
      <c r="DY119" s="151">
        <v>14380.045000000071</v>
      </c>
      <c r="DZ119" s="152">
        <v>403.33999999999986</v>
      </c>
      <c r="EA119" s="153">
        <v>366.35399999999981</v>
      </c>
      <c r="EB119" s="154">
        <v>366.35399999999981</v>
      </c>
      <c r="EC119" s="154">
        <v>0</v>
      </c>
      <c r="ED119" s="155">
        <v>36.985999999999997</v>
      </c>
      <c r="EE119" s="156">
        <v>36.985999999999997</v>
      </c>
      <c r="EF119" s="156">
        <v>0</v>
      </c>
      <c r="EG119" s="156">
        <v>0</v>
      </c>
      <c r="EH119" s="268">
        <v>0</v>
      </c>
      <c r="EI119" s="261">
        <f t="shared" si="285"/>
        <v>0.97140471775613579</v>
      </c>
      <c r="EJ119" s="190">
        <f t="shared" si="286"/>
        <v>2.7246533572026912E-2</v>
      </c>
      <c r="EK119" s="191">
        <f t="shared" si="287"/>
        <v>2.4748045223003782E-2</v>
      </c>
      <c r="EL119" s="192">
        <f t="shared" si="288"/>
        <v>2.4748045223003782E-2</v>
      </c>
      <c r="EM119" s="192">
        <f t="shared" si="289"/>
        <v>0</v>
      </c>
      <c r="EN119" s="193">
        <f t="shared" si="290"/>
        <v>2.498488349023126E-3</v>
      </c>
      <c r="EO119" s="194">
        <f t="shared" si="291"/>
        <v>2.498488349023126E-3</v>
      </c>
      <c r="EP119" s="194">
        <f t="shared" si="292"/>
        <v>0</v>
      </c>
      <c r="EQ119" s="194">
        <f t="shared" si="293"/>
        <v>0</v>
      </c>
      <c r="ER119" s="253">
        <f t="shared" si="294"/>
        <v>0</v>
      </c>
    </row>
    <row r="120" spans="1:148" ht="14.25" customHeight="1">
      <c r="A120" s="378"/>
      <c r="B120" s="132" t="s">
        <v>23</v>
      </c>
      <c r="C120" s="157">
        <v>673517.18299998913</v>
      </c>
      <c r="D120" s="158">
        <v>631498.50799997919</v>
      </c>
      <c r="E120" s="159">
        <v>39489.648000000299</v>
      </c>
      <c r="F120" s="160">
        <v>24362.540000000019</v>
      </c>
      <c r="G120" s="161">
        <v>24362.540000000019</v>
      </c>
      <c r="H120" s="161">
        <v>0</v>
      </c>
      <c r="I120" s="162">
        <v>15127.14799999999</v>
      </c>
      <c r="J120" s="163">
        <v>15127.14799999999</v>
      </c>
      <c r="K120" s="163">
        <v>0</v>
      </c>
      <c r="L120" s="163">
        <v>0</v>
      </c>
      <c r="M120" s="269">
        <v>147.03799999999993</v>
      </c>
      <c r="N120" s="262">
        <f t="shared" si="255"/>
        <v>0.93761306161061875</v>
      </c>
      <c r="O120" s="195">
        <f t="shared" si="256"/>
        <v>5.8631982964569646E-2</v>
      </c>
      <c r="P120" s="196">
        <f t="shared" si="257"/>
        <v>3.6172113518298181E-2</v>
      </c>
      <c r="Q120" s="197">
        <f t="shared" si="258"/>
        <v>3.6172113518298181E-2</v>
      </c>
      <c r="R120" s="197">
        <f t="shared" si="259"/>
        <v>0</v>
      </c>
      <c r="S120" s="198">
        <f t="shared" si="260"/>
        <v>2.2459928835995614E-2</v>
      </c>
      <c r="T120" s="199">
        <f t="shared" si="261"/>
        <v>2.2459928835995614E-2</v>
      </c>
      <c r="U120" s="199">
        <f t="shared" si="262"/>
        <v>0</v>
      </c>
      <c r="V120" s="199">
        <f t="shared" si="263"/>
        <v>0</v>
      </c>
      <c r="W120" s="254">
        <f t="shared" si="264"/>
        <v>2.1831365807931035E-4</v>
      </c>
      <c r="Z120" s="378"/>
      <c r="AA120" s="132" t="s">
        <v>23</v>
      </c>
      <c r="AB120" s="157">
        <v>542176.82799998799</v>
      </c>
      <c r="AC120" s="158">
        <v>510614.92699998384</v>
      </c>
      <c r="AD120" s="159">
        <v>29622.407000000261</v>
      </c>
      <c r="AE120" s="160">
        <v>17870.740999999987</v>
      </c>
      <c r="AF120" s="161">
        <v>17870.740999999987</v>
      </c>
      <c r="AG120" s="161">
        <v>0</v>
      </c>
      <c r="AH120" s="162">
        <v>11751.696</v>
      </c>
      <c r="AI120" s="163">
        <v>11751.696</v>
      </c>
      <c r="AJ120" s="163">
        <v>0</v>
      </c>
      <c r="AK120" s="163">
        <v>0</v>
      </c>
      <c r="AL120" s="269">
        <v>0</v>
      </c>
      <c r="AM120" s="262">
        <f t="shared" si="265"/>
        <v>0.94178670247411456</v>
      </c>
      <c r="AN120" s="195">
        <f t="shared" si="266"/>
        <v>5.4636062388119834E-2</v>
      </c>
      <c r="AO120" s="196">
        <f t="shared" si="267"/>
        <v>3.2961093276381012E-2</v>
      </c>
      <c r="AP120" s="197">
        <f t="shared" si="268"/>
        <v>3.2961093276381012E-2</v>
      </c>
      <c r="AQ120" s="197">
        <f t="shared" si="269"/>
        <v>0</v>
      </c>
      <c r="AR120" s="198">
        <f t="shared" si="270"/>
        <v>2.1675024444239546E-2</v>
      </c>
      <c r="AS120" s="199">
        <f t="shared" si="271"/>
        <v>2.1675024444239546E-2</v>
      </c>
      <c r="AT120" s="199">
        <f t="shared" si="272"/>
        <v>0</v>
      </c>
      <c r="AU120" s="199">
        <f t="shared" si="273"/>
        <v>0</v>
      </c>
      <c r="AV120" s="254">
        <f t="shared" si="274"/>
        <v>0</v>
      </c>
      <c r="AY120" s="378"/>
      <c r="AZ120" s="132" t="s">
        <v>23</v>
      </c>
      <c r="BA120" s="157">
        <v>131340.35500000106</v>
      </c>
      <c r="BB120" s="158">
        <v>120883.58100000044</v>
      </c>
      <c r="BC120" s="159">
        <v>9867.2409999999982</v>
      </c>
      <c r="BD120" s="160">
        <v>6491.7989999999872</v>
      </c>
      <c r="BE120" s="161">
        <v>6491.7989999999872</v>
      </c>
      <c r="BF120" s="161">
        <v>0</v>
      </c>
      <c r="BG120" s="162">
        <v>3375.4519999999993</v>
      </c>
      <c r="BH120" s="163">
        <v>3375.4519999999993</v>
      </c>
      <c r="BI120" s="163">
        <v>0</v>
      </c>
      <c r="BJ120" s="163">
        <v>0</v>
      </c>
      <c r="BK120" s="269">
        <v>147.03799999999993</v>
      </c>
      <c r="BL120" s="262">
        <f t="shared" si="275"/>
        <v>0.92038415001999552</v>
      </c>
      <c r="BM120" s="195">
        <f t="shared" si="276"/>
        <v>7.5127260010831545E-2</v>
      </c>
      <c r="BN120" s="196">
        <f t="shared" si="277"/>
        <v>4.9427299020167376E-2</v>
      </c>
      <c r="BO120" s="197">
        <f t="shared" si="278"/>
        <v>4.9427299020167376E-2</v>
      </c>
      <c r="BP120" s="197">
        <f t="shared" si="279"/>
        <v>0</v>
      </c>
      <c r="BQ120" s="198">
        <f t="shared" si="280"/>
        <v>2.570003712872538E-2</v>
      </c>
      <c r="BR120" s="199">
        <f t="shared" si="281"/>
        <v>2.570003712872538E-2</v>
      </c>
      <c r="BS120" s="199">
        <f t="shared" si="282"/>
        <v>0</v>
      </c>
      <c r="BT120" s="199">
        <f t="shared" si="283"/>
        <v>0</v>
      </c>
      <c r="BU120" s="254">
        <f t="shared" si="284"/>
        <v>1.1195188257257164E-3</v>
      </c>
      <c r="DV120" s="389"/>
      <c r="DW120" s="132" t="s">
        <v>23</v>
      </c>
      <c r="DX120" s="157">
        <v>10572.704000000043</v>
      </c>
      <c r="DY120" s="158">
        <v>10376.986000000059</v>
      </c>
      <c r="DZ120" s="159">
        <v>152.30700000000007</v>
      </c>
      <c r="EA120" s="160">
        <v>152.23300000000006</v>
      </c>
      <c r="EB120" s="161">
        <v>152.23300000000006</v>
      </c>
      <c r="EC120" s="161">
        <v>0</v>
      </c>
      <c r="ED120" s="162">
        <v>7.400000000000001E-2</v>
      </c>
      <c r="EE120" s="163">
        <v>7.400000000000001E-2</v>
      </c>
      <c r="EF120" s="163">
        <v>0</v>
      </c>
      <c r="EG120" s="163">
        <v>0</v>
      </c>
      <c r="EH120" s="269">
        <v>28.52</v>
      </c>
      <c r="EI120" s="262">
        <f t="shared" si="285"/>
        <v>0.98148836853845678</v>
      </c>
      <c r="EJ120" s="195">
        <f t="shared" si="286"/>
        <v>1.4405680892986264E-2</v>
      </c>
      <c r="EK120" s="196">
        <f t="shared" si="287"/>
        <v>1.4398681737424923E-2</v>
      </c>
      <c r="EL120" s="197">
        <f t="shared" si="288"/>
        <v>1.4398681737424923E-2</v>
      </c>
      <c r="EM120" s="197">
        <f t="shared" si="289"/>
        <v>0</v>
      </c>
      <c r="EN120" s="198">
        <f t="shared" si="290"/>
        <v>6.9991555613398151E-6</v>
      </c>
      <c r="EO120" s="199">
        <f t="shared" si="291"/>
        <v>6.9991555613398151E-6</v>
      </c>
      <c r="EP120" s="199">
        <f t="shared" si="292"/>
        <v>0</v>
      </c>
      <c r="EQ120" s="199">
        <f t="shared" si="293"/>
        <v>0</v>
      </c>
      <c r="ER120" s="254">
        <f t="shared" si="294"/>
        <v>2.6975123866136686E-3</v>
      </c>
    </row>
    <row r="121" spans="1:148">
      <c r="A121" s="378"/>
      <c r="B121" s="133" t="s">
        <v>24</v>
      </c>
      <c r="C121" s="164">
        <f t="shared" ref="C121:M121" si="303">IF(COUNT(C118:C120)=0,"",SUM(C118:C120))</f>
        <v>1702375.564000038</v>
      </c>
      <c r="D121" s="165">
        <f t="shared" si="303"/>
        <v>1603802.8720000109</v>
      </c>
      <c r="E121" s="166">
        <f t="shared" si="303"/>
        <v>92164.47499999986</v>
      </c>
      <c r="F121" s="167">
        <f t="shared" si="303"/>
        <v>55111.135000000009</v>
      </c>
      <c r="G121" s="168">
        <f t="shared" si="303"/>
        <v>55111.100000000013</v>
      </c>
      <c r="H121" s="168">
        <f t="shared" si="303"/>
        <v>3.5000000000000003E-2</v>
      </c>
      <c r="I121" s="169">
        <f t="shared" si="303"/>
        <v>37053.399000000063</v>
      </c>
      <c r="J121" s="170">
        <f t="shared" si="303"/>
        <v>36512.49300000006</v>
      </c>
      <c r="K121" s="170">
        <f t="shared" si="303"/>
        <v>541.02799999999957</v>
      </c>
      <c r="L121" s="170">
        <f t="shared" si="303"/>
        <v>0</v>
      </c>
      <c r="M121" s="270">
        <f t="shared" si="303"/>
        <v>391.42599999999993</v>
      </c>
      <c r="N121" s="263">
        <f t="shared" si="255"/>
        <v>0.94209697666922998</v>
      </c>
      <c r="O121" s="200">
        <f t="shared" si="256"/>
        <v>5.4138744087375658E-2</v>
      </c>
      <c r="P121" s="201">
        <f t="shared" si="257"/>
        <v>3.237307687294716E-2</v>
      </c>
      <c r="Q121" s="202">
        <f t="shared" si="258"/>
        <v>3.2373056313441527E-2</v>
      </c>
      <c r="R121" s="202">
        <f t="shared" si="259"/>
        <v>2.0559505634444848E-8</v>
      </c>
      <c r="S121" s="203">
        <f t="shared" si="260"/>
        <v>2.1765701871880979E-2</v>
      </c>
      <c r="T121" s="204">
        <f t="shared" si="261"/>
        <v>2.1447965873175118E-2</v>
      </c>
      <c r="U121" s="204">
        <f t="shared" si="262"/>
        <v>3.1780766326835476E-4</v>
      </c>
      <c r="V121" s="204">
        <f t="shared" si="263"/>
        <v>0</v>
      </c>
      <c r="W121" s="255">
        <f t="shared" si="264"/>
        <v>2.2992928721337732E-4</v>
      </c>
      <c r="Z121" s="378"/>
      <c r="AA121" s="133" t="s">
        <v>24</v>
      </c>
      <c r="AB121" s="164">
        <f t="shared" ref="AB121:AL121" si="304">IF(COUNT(AB118:AB120)=0,"",SUM(AB118:AB120))</f>
        <v>1421788.375999995</v>
      </c>
      <c r="AC121" s="165">
        <f t="shared" si="304"/>
        <v>1344330.2399999578</v>
      </c>
      <c r="AD121" s="166">
        <f t="shared" si="304"/>
        <v>72319.338000000367</v>
      </c>
      <c r="AE121" s="167">
        <f t="shared" si="304"/>
        <v>40613.744999999974</v>
      </c>
      <c r="AF121" s="168">
        <f t="shared" si="304"/>
        <v>40613.709999999977</v>
      </c>
      <c r="AG121" s="168">
        <f t="shared" si="304"/>
        <v>3.5000000000000003E-2</v>
      </c>
      <c r="AH121" s="169">
        <f t="shared" si="304"/>
        <v>31705.64100000008</v>
      </c>
      <c r="AI121" s="170">
        <f t="shared" si="304"/>
        <v>31164.735000000084</v>
      </c>
      <c r="AJ121" s="170">
        <f t="shared" si="304"/>
        <v>541.02799999999957</v>
      </c>
      <c r="AK121" s="170">
        <f t="shared" si="304"/>
        <v>0</v>
      </c>
      <c r="AL121" s="270">
        <f t="shared" si="304"/>
        <v>0</v>
      </c>
      <c r="AM121" s="263">
        <f t="shared" si="265"/>
        <v>0.94552062929508895</v>
      </c>
      <c r="AN121" s="200">
        <f t="shared" si="266"/>
        <v>5.0865050819630997E-2</v>
      </c>
      <c r="AO121" s="201">
        <f t="shared" si="267"/>
        <v>2.8565253230063061E-2</v>
      </c>
      <c r="AP121" s="202">
        <f t="shared" si="268"/>
        <v>2.8565228613178732E-2</v>
      </c>
      <c r="AQ121" s="202">
        <f t="shared" si="269"/>
        <v>2.4616884334409641E-8</v>
      </c>
      <c r="AR121" s="203">
        <f t="shared" si="270"/>
        <v>2.2299831349866225E-2</v>
      </c>
      <c r="AS121" s="204">
        <f t="shared" si="271"/>
        <v>2.1919390765929424E-2</v>
      </c>
      <c r="AT121" s="204">
        <f t="shared" si="272"/>
        <v>3.8052639136219906E-4</v>
      </c>
      <c r="AU121" s="204">
        <f t="shared" si="273"/>
        <v>0</v>
      </c>
      <c r="AV121" s="255">
        <f t="shared" si="274"/>
        <v>0</v>
      </c>
      <c r="AY121" s="378"/>
      <c r="AZ121" s="133" t="s">
        <v>24</v>
      </c>
      <c r="BA121" s="164">
        <f t="shared" ref="BA121:BK121" si="305">IF(COUNT(BA118:BA120)=0,"",SUM(BA118:BA120))</f>
        <v>280587.18799999962</v>
      </c>
      <c r="BB121" s="165">
        <f t="shared" si="305"/>
        <v>259472.63199999963</v>
      </c>
      <c r="BC121" s="166">
        <f t="shared" si="305"/>
        <v>19845.136999999995</v>
      </c>
      <c r="BD121" s="167">
        <f t="shared" si="305"/>
        <v>14497.389999999985</v>
      </c>
      <c r="BE121" s="168">
        <f t="shared" si="305"/>
        <v>14497.389999999985</v>
      </c>
      <c r="BF121" s="168">
        <f t="shared" si="305"/>
        <v>0</v>
      </c>
      <c r="BG121" s="169">
        <f t="shared" si="305"/>
        <v>5347.7579999999998</v>
      </c>
      <c r="BH121" s="170">
        <f t="shared" si="305"/>
        <v>5347.7579999999998</v>
      </c>
      <c r="BI121" s="170">
        <f t="shared" si="305"/>
        <v>0</v>
      </c>
      <c r="BJ121" s="170">
        <f t="shared" si="305"/>
        <v>0</v>
      </c>
      <c r="BK121" s="270">
        <f t="shared" si="305"/>
        <v>391.42599999999993</v>
      </c>
      <c r="BL121" s="263">
        <f t="shared" si="275"/>
        <v>0.92474868096970986</v>
      </c>
      <c r="BM121" s="200">
        <f t="shared" si="276"/>
        <v>7.0727167343079198E-2</v>
      </c>
      <c r="BN121" s="201">
        <f t="shared" si="277"/>
        <v>5.1668039810855527E-2</v>
      </c>
      <c r="BO121" s="202">
        <f t="shared" si="278"/>
        <v>5.1668039810855527E-2</v>
      </c>
      <c r="BP121" s="202">
        <f t="shared" si="279"/>
        <v>0</v>
      </c>
      <c r="BQ121" s="203">
        <f t="shared" si="280"/>
        <v>1.9059166735724251E-2</v>
      </c>
      <c r="BR121" s="204">
        <f t="shared" si="281"/>
        <v>1.9059166735724251E-2</v>
      </c>
      <c r="BS121" s="204">
        <f t="shared" si="282"/>
        <v>0</v>
      </c>
      <c r="BT121" s="204">
        <f t="shared" si="283"/>
        <v>0</v>
      </c>
      <c r="BU121" s="255">
        <f t="shared" si="284"/>
        <v>1.3950244941333546E-3</v>
      </c>
      <c r="DV121" s="389"/>
      <c r="DW121" s="133" t="s">
        <v>24</v>
      </c>
      <c r="DX121" s="164">
        <f t="shared" ref="DX121:EH121" si="306">IF(COUNT(DX118:DX120)=0,"",SUM(DX118:DX120))</f>
        <v>44898.405000000224</v>
      </c>
      <c r="DY121" s="165">
        <f t="shared" si="306"/>
        <v>44279.059000000256</v>
      </c>
      <c r="DZ121" s="166">
        <f t="shared" si="306"/>
        <v>555.92799999999988</v>
      </c>
      <c r="EA121" s="167">
        <f t="shared" si="306"/>
        <v>518.86799999999994</v>
      </c>
      <c r="EB121" s="168">
        <f t="shared" si="306"/>
        <v>518.86799999999994</v>
      </c>
      <c r="EC121" s="168">
        <f t="shared" si="306"/>
        <v>0</v>
      </c>
      <c r="ED121" s="169">
        <f t="shared" si="306"/>
        <v>37.059999999999995</v>
      </c>
      <c r="EE121" s="170">
        <f t="shared" si="306"/>
        <v>37.059999999999995</v>
      </c>
      <c r="EF121" s="170">
        <f t="shared" si="306"/>
        <v>0</v>
      </c>
      <c r="EG121" s="170">
        <f t="shared" si="306"/>
        <v>0</v>
      </c>
      <c r="EH121" s="270">
        <f t="shared" si="306"/>
        <v>28.52</v>
      </c>
      <c r="EI121" s="263">
        <f t="shared" si="285"/>
        <v>0.9862056124265447</v>
      </c>
      <c r="EJ121" s="200">
        <f t="shared" si="286"/>
        <v>1.2381909780536682E-2</v>
      </c>
      <c r="EK121" s="201">
        <f t="shared" si="287"/>
        <v>1.1556490703845656E-2</v>
      </c>
      <c r="EL121" s="202">
        <f t="shared" si="288"/>
        <v>1.1556490703845656E-2</v>
      </c>
      <c r="EM121" s="202">
        <f t="shared" si="289"/>
        <v>0</v>
      </c>
      <c r="EN121" s="203">
        <f t="shared" si="290"/>
        <v>8.2541907669102742E-4</v>
      </c>
      <c r="EO121" s="204">
        <f t="shared" si="291"/>
        <v>8.2541907669102742E-4</v>
      </c>
      <c r="EP121" s="204">
        <f t="shared" si="292"/>
        <v>0</v>
      </c>
      <c r="EQ121" s="204">
        <f t="shared" si="293"/>
        <v>0</v>
      </c>
      <c r="ER121" s="255">
        <f t="shared" si="294"/>
        <v>6.3521187445299797E-4</v>
      </c>
    </row>
    <row r="122" spans="1:148" ht="14.25" customHeight="1">
      <c r="A122" s="378"/>
      <c r="B122" s="130" t="s">
        <v>25</v>
      </c>
      <c r="C122" s="171">
        <v>1262734.9769999869</v>
      </c>
      <c r="D122" s="172">
        <v>1149333.9010000175</v>
      </c>
      <c r="E122" s="173">
        <v>105489.95000000038</v>
      </c>
      <c r="F122" s="174">
        <v>66708.137999999482</v>
      </c>
      <c r="G122" s="175">
        <v>66708.137999999482</v>
      </c>
      <c r="H122" s="175">
        <v>0</v>
      </c>
      <c r="I122" s="176">
        <v>38781.945000000487</v>
      </c>
      <c r="J122" s="177">
        <v>38771.953000000496</v>
      </c>
      <c r="K122" s="177">
        <v>9.9919999999999973</v>
      </c>
      <c r="L122" s="177">
        <v>0</v>
      </c>
      <c r="M122" s="271">
        <v>364.08800000000008</v>
      </c>
      <c r="N122" s="264">
        <f t="shared" si="255"/>
        <v>0.91019408025792692</v>
      </c>
      <c r="O122" s="205">
        <f t="shared" si="256"/>
        <v>8.3540847384004524E-2</v>
      </c>
      <c r="P122" s="206">
        <f t="shared" si="257"/>
        <v>5.2828296685409844E-2</v>
      </c>
      <c r="Q122" s="207">
        <f t="shared" si="258"/>
        <v>5.2828296685409844E-2</v>
      </c>
      <c r="R122" s="207">
        <f t="shared" si="259"/>
        <v>0</v>
      </c>
      <c r="S122" s="208">
        <f t="shared" si="260"/>
        <v>3.0712656025525528E-2</v>
      </c>
      <c r="T122" s="209">
        <f t="shared" si="261"/>
        <v>3.0704743042847461E-2</v>
      </c>
      <c r="U122" s="209">
        <f t="shared" si="262"/>
        <v>7.9129826780747358E-6</v>
      </c>
      <c r="V122" s="209">
        <f t="shared" si="263"/>
        <v>0</v>
      </c>
      <c r="W122" s="256">
        <f t="shared" si="264"/>
        <v>2.8833287002550799E-4</v>
      </c>
      <c r="Z122" s="378"/>
      <c r="AA122" s="130" t="s">
        <v>25</v>
      </c>
      <c r="AB122" s="171">
        <v>1015221.1410000111</v>
      </c>
      <c r="AC122" s="172">
        <v>927642.84500000533</v>
      </c>
      <c r="AD122" s="173">
        <v>81399.125999999611</v>
      </c>
      <c r="AE122" s="174">
        <v>49940.02999999957</v>
      </c>
      <c r="AF122" s="175">
        <v>49940.02999999957</v>
      </c>
      <c r="AG122" s="175">
        <v>0</v>
      </c>
      <c r="AH122" s="176">
        <v>31459.182000000357</v>
      </c>
      <c r="AI122" s="177">
        <v>31449.190000000355</v>
      </c>
      <c r="AJ122" s="177">
        <v>9.9919999999999973</v>
      </c>
      <c r="AK122" s="177">
        <v>0</v>
      </c>
      <c r="AL122" s="271">
        <v>22.809999999999995</v>
      </c>
      <c r="AM122" s="264">
        <f t="shared" si="265"/>
        <v>0.91373475939070814</v>
      </c>
      <c r="AN122" s="205">
        <f t="shared" si="266"/>
        <v>8.0178714481674407E-2</v>
      </c>
      <c r="AO122" s="206">
        <f t="shared" si="267"/>
        <v>4.9191282552299632E-2</v>
      </c>
      <c r="AP122" s="207">
        <f t="shared" si="268"/>
        <v>4.9191282552299632E-2</v>
      </c>
      <c r="AQ122" s="207">
        <f t="shared" si="269"/>
        <v>0</v>
      </c>
      <c r="AR122" s="208">
        <f t="shared" si="270"/>
        <v>3.0987516639982986E-2</v>
      </c>
      <c r="AS122" s="209">
        <f t="shared" si="271"/>
        <v>3.097767444935429E-2</v>
      </c>
      <c r="AT122" s="209">
        <f t="shared" si="272"/>
        <v>9.8421906286916937E-6</v>
      </c>
      <c r="AU122" s="209">
        <f t="shared" si="273"/>
        <v>0</v>
      </c>
      <c r="AV122" s="256">
        <f t="shared" si="274"/>
        <v>2.246801123303218E-5</v>
      </c>
      <c r="AY122" s="378"/>
      <c r="AZ122" s="130" t="s">
        <v>25</v>
      </c>
      <c r="BA122" s="171">
        <v>247513.83599999858</v>
      </c>
      <c r="BB122" s="172">
        <v>221691.05599999931</v>
      </c>
      <c r="BC122" s="173">
        <v>24090.823999999964</v>
      </c>
      <c r="BD122" s="174">
        <v>16768.108000000102</v>
      </c>
      <c r="BE122" s="175">
        <v>16768.108000000102</v>
      </c>
      <c r="BF122" s="175">
        <v>0</v>
      </c>
      <c r="BG122" s="176">
        <v>7322.7629999999972</v>
      </c>
      <c r="BH122" s="177">
        <v>7322.7629999999972</v>
      </c>
      <c r="BI122" s="177">
        <v>0</v>
      </c>
      <c r="BJ122" s="177">
        <v>0</v>
      </c>
      <c r="BK122" s="271">
        <v>341.27800000000002</v>
      </c>
      <c r="BL122" s="264">
        <f t="shared" si="275"/>
        <v>0.89567136764023403</v>
      </c>
      <c r="BM122" s="205">
        <f t="shared" si="276"/>
        <v>9.7331221516037195E-2</v>
      </c>
      <c r="BN122" s="206">
        <f t="shared" si="277"/>
        <v>6.7746144098385669E-2</v>
      </c>
      <c r="BO122" s="207">
        <f t="shared" si="278"/>
        <v>6.7746144098385669E-2</v>
      </c>
      <c r="BP122" s="207">
        <f t="shared" si="279"/>
        <v>0</v>
      </c>
      <c r="BQ122" s="208">
        <f t="shared" si="280"/>
        <v>2.9585267306026636E-2</v>
      </c>
      <c r="BR122" s="209">
        <f t="shared" si="281"/>
        <v>2.9585267306026636E-2</v>
      </c>
      <c r="BS122" s="209">
        <f t="shared" si="282"/>
        <v>0</v>
      </c>
      <c r="BT122" s="209">
        <f t="shared" si="283"/>
        <v>0</v>
      </c>
      <c r="BU122" s="256">
        <f t="shared" si="284"/>
        <v>1.3788239296650955E-3</v>
      </c>
      <c r="DV122" s="389"/>
      <c r="DW122" s="130" t="s">
        <v>25</v>
      </c>
      <c r="DX122" s="171">
        <v>8051.364000000035</v>
      </c>
      <c r="DY122" s="172">
        <v>7793.4400000000251</v>
      </c>
      <c r="DZ122" s="173">
        <v>230.11899999999989</v>
      </c>
      <c r="EA122" s="174">
        <v>173.68899999999999</v>
      </c>
      <c r="EB122" s="175">
        <v>173.68899999999999</v>
      </c>
      <c r="EC122" s="175">
        <v>0</v>
      </c>
      <c r="ED122" s="176">
        <v>56.430000000000028</v>
      </c>
      <c r="EE122" s="177">
        <v>56.430000000000028</v>
      </c>
      <c r="EF122" s="177">
        <v>0</v>
      </c>
      <c r="EG122" s="177">
        <v>0</v>
      </c>
      <c r="EH122" s="271">
        <v>7.3969999999999994</v>
      </c>
      <c r="EI122" s="264">
        <f t="shared" si="285"/>
        <v>0.96796517956460437</v>
      </c>
      <c r="EJ122" s="205">
        <f t="shared" si="286"/>
        <v>2.858136832467131E-2</v>
      </c>
      <c r="EK122" s="206">
        <f t="shared" si="287"/>
        <v>2.1572618006091792E-2</v>
      </c>
      <c r="EL122" s="207">
        <f t="shared" si="288"/>
        <v>2.1572618006091792E-2</v>
      </c>
      <c r="EM122" s="207">
        <f t="shared" si="289"/>
        <v>0</v>
      </c>
      <c r="EN122" s="208">
        <f t="shared" si="290"/>
        <v>7.0087503185795328E-3</v>
      </c>
      <c r="EO122" s="209">
        <f t="shared" si="291"/>
        <v>7.0087503185795328E-3</v>
      </c>
      <c r="EP122" s="209">
        <f t="shared" si="292"/>
        <v>0</v>
      </c>
      <c r="EQ122" s="209">
        <f t="shared" si="293"/>
        <v>0</v>
      </c>
      <c r="ER122" s="256">
        <f t="shared" si="294"/>
        <v>9.1872631767734843E-4</v>
      </c>
    </row>
    <row r="123" spans="1:148" ht="14.25" customHeight="1">
      <c r="A123" s="378"/>
      <c r="B123" s="131" t="s">
        <v>26</v>
      </c>
      <c r="C123" s="150">
        <v>1225112.4899999918</v>
      </c>
      <c r="D123" s="151">
        <v>1144541.3150000328</v>
      </c>
      <c r="E123" s="152">
        <v>75406.778999999107</v>
      </c>
      <c r="F123" s="153">
        <v>39311.348000000267</v>
      </c>
      <c r="G123" s="154">
        <v>39311.348000000267</v>
      </c>
      <c r="H123" s="154">
        <v>0</v>
      </c>
      <c r="I123" s="155">
        <v>36095.619000000297</v>
      </c>
      <c r="J123" s="156">
        <v>36095.619000000297</v>
      </c>
      <c r="K123" s="156">
        <v>0</v>
      </c>
      <c r="L123" s="156">
        <v>0</v>
      </c>
      <c r="M123" s="268">
        <v>240.75500000000014</v>
      </c>
      <c r="N123" s="261">
        <f t="shared" si="255"/>
        <v>0.93423365147476412</v>
      </c>
      <c r="O123" s="190">
        <f t="shared" si="256"/>
        <v>6.1550902154298995E-2</v>
      </c>
      <c r="P123" s="191">
        <f t="shared" si="257"/>
        <v>3.2087949735946718E-2</v>
      </c>
      <c r="Q123" s="192">
        <f t="shared" si="258"/>
        <v>3.2087949735946718E-2</v>
      </c>
      <c r="R123" s="192">
        <f t="shared" si="259"/>
        <v>0</v>
      </c>
      <c r="S123" s="193">
        <f t="shared" si="260"/>
        <v>2.9463105873649642E-2</v>
      </c>
      <c r="T123" s="194">
        <f t="shared" si="261"/>
        <v>2.9463105873649642E-2</v>
      </c>
      <c r="U123" s="194">
        <f t="shared" si="262"/>
        <v>0</v>
      </c>
      <c r="V123" s="194">
        <f t="shared" si="263"/>
        <v>0</v>
      </c>
      <c r="W123" s="253">
        <f t="shared" si="264"/>
        <v>1.9651664803450151E-4</v>
      </c>
      <c r="Z123" s="378"/>
      <c r="AA123" s="131" t="s">
        <v>26</v>
      </c>
      <c r="AB123" s="150">
        <v>976141.6340000187</v>
      </c>
      <c r="AC123" s="151">
        <v>912712.22400002298</v>
      </c>
      <c r="AD123" s="152">
        <v>59366.956999999464</v>
      </c>
      <c r="AE123" s="153">
        <v>33209.476000000192</v>
      </c>
      <c r="AF123" s="154">
        <v>33209.476000000192</v>
      </c>
      <c r="AG123" s="154">
        <v>0</v>
      </c>
      <c r="AH123" s="155">
        <v>26157.634000000202</v>
      </c>
      <c r="AI123" s="156">
        <v>26157.634000000202</v>
      </c>
      <c r="AJ123" s="156">
        <v>0</v>
      </c>
      <c r="AK123" s="156">
        <v>0</v>
      </c>
      <c r="AL123" s="268">
        <v>25.743000000000006</v>
      </c>
      <c r="AM123" s="261">
        <f t="shared" si="265"/>
        <v>0.93502028005907745</v>
      </c>
      <c r="AN123" s="190">
        <f t="shared" si="266"/>
        <v>6.0817974494875734E-2</v>
      </c>
      <c r="AO123" s="191">
        <f t="shared" si="267"/>
        <v>3.4021165416246918E-2</v>
      </c>
      <c r="AP123" s="192">
        <f t="shared" si="268"/>
        <v>3.4021165416246918E-2</v>
      </c>
      <c r="AQ123" s="192">
        <f t="shared" si="269"/>
        <v>0</v>
      </c>
      <c r="AR123" s="193">
        <f t="shared" si="270"/>
        <v>2.6796965818179311E-2</v>
      </c>
      <c r="AS123" s="194">
        <f t="shared" si="271"/>
        <v>2.6796965818179311E-2</v>
      </c>
      <c r="AT123" s="194">
        <f t="shared" si="272"/>
        <v>0</v>
      </c>
      <c r="AU123" s="194">
        <f t="shared" si="273"/>
        <v>0</v>
      </c>
      <c r="AV123" s="253">
        <f t="shared" si="274"/>
        <v>2.6372197541160829E-5</v>
      </c>
      <c r="AY123" s="378"/>
      <c r="AZ123" s="131" t="s">
        <v>26</v>
      </c>
      <c r="BA123" s="150">
        <v>248970.85599999892</v>
      </c>
      <c r="BB123" s="151">
        <v>231829.09099999824</v>
      </c>
      <c r="BC123" s="152">
        <v>16039.82200000008</v>
      </c>
      <c r="BD123" s="153">
        <v>6101.8719999999948</v>
      </c>
      <c r="BE123" s="154">
        <v>6101.8719999999948</v>
      </c>
      <c r="BF123" s="154">
        <v>0</v>
      </c>
      <c r="BG123" s="155">
        <v>9937.9850000000388</v>
      </c>
      <c r="BH123" s="156">
        <v>9937.9850000000388</v>
      </c>
      <c r="BI123" s="156">
        <v>0</v>
      </c>
      <c r="BJ123" s="156">
        <v>0</v>
      </c>
      <c r="BK123" s="268">
        <v>215.01200000000026</v>
      </c>
      <c r="BL123" s="261">
        <f t="shared" si="275"/>
        <v>0.93114951173240634</v>
      </c>
      <c r="BM123" s="190">
        <f t="shared" si="276"/>
        <v>6.4424496335427101E-2</v>
      </c>
      <c r="BN123" s="191">
        <f t="shared" si="277"/>
        <v>2.4508378603156755E-2</v>
      </c>
      <c r="BO123" s="192">
        <f t="shared" si="278"/>
        <v>2.4508378603156755E-2</v>
      </c>
      <c r="BP123" s="192">
        <f t="shared" si="279"/>
        <v>0</v>
      </c>
      <c r="BQ123" s="193">
        <f t="shared" si="280"/>
        <v>3.9916258310973077E-2</v>
      </c>
      <c r="BR123" s="194">
        <f t="shared" si="281"/>
        <v>3.9916258310973077E-2</v>
      </c>
      <c r="BS123" s="194">
        <f t="shared" si="282"/>
        <v>0</v>
      </c>
      <c r="BT123" s="194">
        <f t="shared" si="283"/>
        <v>0</v>
      </c>
      <c r="BU123" s="253">
        <f t="shared" si="284"/>
        <v>8.6360308774453983E-4</v>
      </c>
      <c r="DV123" s="389"/>
      <c r="DW123" s="131" t="s">
        <v>26</v>
      </c>
      <c r="DX123" s="150">
        <v>3720.2049999999981</v>
      </c>
      <c r="DY123" s="151">
        <v>3614.5629999999983</v>
      </c>
      <c r="DZ123" s="152">
        <v>95.282999999999973</v>
      </c>
      <c r="EA123" s="153">
        <v>29.817000000000014</v>
      </c>
      <c r="EB123" s="154">
        <v>29.817000000000014</v>
      </c>
      <c r="EC123" s="154">
        <v>0</v>
      </c>
      <c r="ED123" s="155">
        <v>65.46899999999998</v>
      </c>
      <c r="EE123" s="156">
        <v>65.46899999999998</v>
      </c>
      <c r="EF123" s="156">
        <v>0</v>
      </c>
      <c r="EG123" s="156">
        <v>0</v>
      </c>
      <c r="EH123" s="268">
        <v>0</v>
      </c>
      <c r="EI123" s="261">
        <f t="shared" si="285"/>
        <v>0.97160317778186955</v>
      </c>
      <c r="EJ123" s="190">
        <f t="shared" si="286"/>
        <v>2.561229824700521E-2</v>
      </c>
      <c r="EK123" s="191">
        <f t="shared" si="287"/>
        <v>8.0148809003804979E-3</v>
      </c>
      <c r="EL123" s="192">
        <f t="shared" si="288"/>
        <v>8.0148809003804979E-3</v>
      </c>
      <c r="EM123" s="192">
        <f t="shared" si="289"/>
        <v>0</v>
      </c>
      <c r="EN123" s="193">
        <f t="shared" si="290"/>
        <v>1.7598223753798516E-2</v>
      </c>
      <c r="EO123" s="194">
        <f t="shared" si="291"/>
        <v>1.7598223753798516E-2</v>
      </c>
      <c r="EP123" s="194">
        <f t="shared" si="292"/>
        <v>0</v>
      </c>
      <c r="EQ123" s="194">
        <f t="shared" si="293"/>
        <v>0</v>
      </c>
      <c r="ER123" s="253">
        <f t="shared" si="294"/>
        <v>0</v>
      </c>
    </row>
    <row r="124" spans="1:148" ht="14.25" customHeight="1">
      <c r="A124" s="378"/>
      <c r="B124" s="132" t="s">
        <v>27</v>
      </c>
      <c r="C124" s="157">
        <v>1562022.4890000829</v>
      </c>
      <c r="D124" s="158">
        <v>1467364.2470000256</v>
      </c>
      <c r="E124" s="159">
        <v>87641.649999998408</v>
      </c>
      <c r="F124" s="160">
        <v>28424.968000000008</v>
      </c>
      <c r="G124" s="161">
        <v>28424.968000000008</v>
      </c>
      <c r="H124" s="161">
        <v>0</v>
      </c>
      <c r="I124" s="162">
        <v>59216.8329999997</v>
      </c>
      <c r="J124" s="163">
        <v>59216.8329999997</v>
      </c>
      <c r="K124" s="163">
        <v>0</v>
      </c>
      <c r="L124" s="163">
        <v>0</v>
      </c>
      <c r="M124" s="269">
        <v>476.20800000000014</v>
      </c>
      <c r="N124" s="262">
        <f t="shared" si="255"/>
        <v>0.93940020539611302</v>
      </c>
      <c r="O124" s="195">
        <f t="shared" si="256"/>
        <v>5.6107802939573272E-2</v>
      </c>
      <c r="P124" s="196">
        <f t="shared" si="257"/>
        <v>1.8197540816583275E-2</v>
      </c>
      <c r="Q124" s="197">
        <f t="shared" si="258"/>
        <v>1.8197540816583275E-2</v>
      </c>
      <c r="R124" s="197">
        <f t="shared" si="259"/>
        <v>0</v>
      </c>
      <c r="S124" s="198">
        <f t="shared" si="260"/>
        <v>3.7910358792533717E-2</v>
      </c>
      <c r="T124" s="199">
        <f t="shared" si="261"/>
        <v>3.7910358792533717E-2</v>
      </c>
      <c r="U124" s="199">
        <f t="shared" si="262"/>
        <v>0</v>
      </c>
      <c r="V124" s="199">
        <f t="shared" si="263"/>
        <v>0</v>
      </c>
      <c r="W124" s="254">
        <f t="shared" si="264"/>
        <v>3.0486628928424786E-4</v>
      </c>
      <c r="Z124" s="378"/>
      <c r="AA124" s="132" t="s">
        <v>27</v>
      </c>
      <c r="AB124" s="157">
        <v>1281101.7460000485</v>
      </c>
      <c r="AC124" s="158">
        <v>1205683.7840000186</v>
      </c>
      <c r="AD124" s="159">
        <v>69731.004999998433</v>
      </c>
      <c r="AE124" s="160">
        <v>21689.63000000015</v>
      </c>
      <c r="AF124" s="161">
        <v>21689.63000000015</v>
      </c>
      <c r="AG124" s="161">
        <v>0</v>
      </c>
      <c r="AH124" s="162">
        <v>48041.491999999969</v>
      </c>
      <c r="AI124" s="163">
        <v>48041.491999999969</v>
      </c>
      <c r="AJ124" s="163">
        <v>0</v>
      </c>
      <c r="AK124" s="163">
        <v>0</v>
      </c>
      <c r="AL124" s="269">
        <v>19.898</v>
      </c>
      <c r="AM124" s="262">
        <f t="shared" si="265"/>
        <v>0.94113038856163811</v>
      </c>
      <c r="AN124" s="195">
        <f t="shared" si="266"/>
        <v>5.4430497201114418E-2</v>
      </c>
      <c r="AO124" s="196">
        <f t="shared" si="267"/>
        <v>1.6930450737204231E-2</v>
      </c>
      <c r="AP124" s="197">
        <f t="shared" si="268"/>
        <v>1.6930450737204231E-2</v>
      </c>
      <c r="AQ124" s="197">
        <f t="shared" si="269"/>
        <v>0</v>
      </c>
      <c r="AR124" s="198">
        <f t="shared" si="270"/>
        <v>3.7500137791552236E-2</v>
      </c>
      <c r="AS124" s="199">
        <f t="shared" si="271"/>
        <v>3.7500137791552236E-2</v>
      </c>
      <c r="AT124" s="199">
        <f t="shared" si="272"/>
        <v>0</v>
      </c>
      <c r="AU124" s="199">
        <f t="shared" si="273"/>
        <v>0</v>
      </c>
      <c r="AV124" s="254">
        <f t="shared" si="274"/>
        <v>1.553194354946984E-5</v>
      </c>
      <c r="AY124" s="378"/>
      <c r="AZ124" s="132" t="s">
        <v>27</v>
      </c>
      <c r="BA124" s="157">
        <v>280920.7429999981</v>
      </c>
      <c r="BB124" s="158">
        <v>261680.46299999816</v>
      </c>
      <c r="BC124" s="159">
        <v>17910.645000000004</v>
      </c>
      <c r="BD124" s="160">
        <v>6735.3379999999997</v>
      </c>
      <c r="BE124" s="161">
        <v>6735.3379999999997</v>
      </c>
      <c r="BF124" s="161">
        <v>0</v>
      </c>
      <c r="BG124" s="162">
        <v>11175.340999999991</v>
      </c>
      <c r="BH124" s="163">
        <v>11175.340999999991</v>
      </c>
      <c r="BI124" s="163">
        <v>0</v>
      </c>
      <c r="BJ124" s="163">
        <v>0</v>
      </c>
      <c r="BK124" s="269">
        <v>456.31000000000023</v>
      </c>
      <c r="BL124" s="262">
        <f t="shared" si="275"/>
        <v>0.93150993481460331</v>
      </c>
      <c r="BM124" s="195">
        <f t="shared" si="276"/>
        <v>6.3756933036447666E-2</v>
      </c>
      <c r="BN124" s="196">
        <f t="shared" si="277"/>
        <v>2.3975936871276343E-2</v>
      </c>
      <c r="BO124" s="197">
        <f t="shared" si="278"/>
        <v>2.3975936871276343E-2</v>
      </c>
      <c r="BP124" s="197">
        <f t="shared" si="279"/>
        <v>0</v>
      </c>
      <c r="BQ124" s="198">
        <f t="shared" si="280"/>
        <v>3.9781117195749643E-2</v>
      </c>
      <c r="BR124" s="199">
        <f t="shared" si="281"/>
        <v>3.9781117195749643E-2</v>
      </c>
      <c r="BS124" s="199">
        <f t="shared" si="282"/>
        <v>0</v>
      </c>
      <c r="BT124" s="199">
        <f t="shared" si="283"/>
        <v>0</v>
      </c>
      <c r="BU124" s="254">
        <f t="shared" si="284"/>
        <v>1.6243371533443628E-3</v>
      </c>
      <c r="DV124" s="389"/>
      <c r="DW124" s="132" t="s">
        <v>27</v>
      </c>
      <c r="DX124" s="157">
        <v>1725.8209999999922</v>
      </c>
      <c r="DY124" s="158">
        <v>1704.3119999999922</v>
      </c>
      <c r="DZ124" s="159">
        <v>13.954000000000002</v>
      </c>
      <c r="EA124" s="160">
        <v>1.288</v>
      </c>
      <c r="EB124" s="161">
        <v>1.288</v>
      </c>
      <c r="EC124" s="161">
        <v>0</v>
      </c>
      <c r="ED124" s="162">
        <v>12.666000000000002</v>
      </c>
      <c r="EE124" s="163">
        <v>12.666000000000002</v>
      </c>
      <c r="EF124" s="163">
        <v>0</v>
      </c>
      <c r="EG124" s="163">
        <v>0</v>
      </c>
      <c r="EH124" s="269">
        <v>0</v>
      </c>
      <c r="EI124" s="262">
        <f t="shared" si="285"/>
        <v>0.98753694618387411</v>
      </c>
      <c r="EJ124" s="195">
        <f t="shared" si="286"/>
        <v>8.0854271677074652E-3</v>
      </c>
      <c r="EK124" s="196">
        <f t="shared" si="287"/>
        <v>7.4631146567344234E-4</v>
      </c>
      <c r="EL124" s="197">
        <f t="shared" si="288"/>
        <v>7.4631146567344234E-4</v>
      </c>
      <c r="EM124" s="197">
        <f t="shared" si="289"/>
        <v>0</v>
      </c>
      <c r="EN124" s="198">
        <f t="shared" si="290"/>
        <v>7.3391157020340232E-3</v>
      </c>
      <c r="EO124" s="199">
        <f t="shared" si="291"/>
        <v>7.3391157020340232E-3</v>
      </c>
      <c r="EP124" s="199">
        <f t="shared" si="292"/>
        <v>0</v>
      </c>
      <c r="EQ124" s="199">
        <f t="shared" si="293"/>
        <v>0</v>
      </c>
      <c r="ER124" s="254">
        <f t="shared" si="294"/>
        <v>0</v>
      </c>
    </row>
    <row r="125" spans="1:148">
      <c r="A125" s="378"/>
      <c r="B125" s="133" t="s">
        <v>28</v>
      </c>
      <c r="C125" s="164">
        <f t="shared" ref="C125:M125" si="307">IF(COUNT(C122:C124)=0,"",SUM(C122:C124))</f>
        <v>4049869.9560000617</v>
      </c>
      <c r="D125" s="165">
        <f t="shared" si="307"/>
        <v>3761239.4630000759</v>
      </c>
      <c r="E125" s="166">
        <f t="shared" si="307"/>
        <v>268538.37899999786</v>
      </c>
      <c r="F125" s="167">
        <f t="shared" si="307"/>
        <v>134444.45399999974</v>
      </c>
      <c r="G125" s="168">
        <f t="shared" si="307"/>
        <v>134444.45399999974</v>
      </c>
      <c r="H125" s="168">
        <f t="shared" si="307"/>
        <v>0</v>
      </c>
      <c r="I125" s="169">
        <f t="shared" si="307"/>
        <v>134094.39700000049</v>
      </c>
      <c r="J125" s="170">
        <f t="shared" si="307"/>
        <v>134084.40500000049</v>
      </c>
      <c r="K125" s="170">
        <f t="shared" si="307"/>
        <v>9.9919999999999973</v>
      </c>
      <c r="L125" s="170">
        <f t="shared" si="307"/>
        <v>0</v>
      </c>
      <c r="M125" s="270">
        <f t="shared" si="307"/>
        <v>1081.0510000000004</v>
      </c>
      <c r="N125" s="263">
        <f t="shared" si="255"/>
        <v>0.92873092318128214</v>
      </c>
      <c r="O125" s="200">
        <f t="shared" si="256"/>
        <v>6.6307901714756631E-2</v>
      </c>
      <c r="P125" s="201">
        <f t="shared" si="257"/>
        <v>3.3197227432158485E-2</v>
      </c>
      <c r="Q125" s="202">
        <f t="shared" si="258"/>
        <v>3.3197227432158485E-2</v>
      </c>
      <c r="R125" s="202">
        <f t="shared" si="259"/>
        <v>0</v>
      </c>
      <c r="S125" s="203">
        <f t="shared" si="260"/>
        <v>3.3110790829550887E-2</v>
      </c>
      <c r="T125" s="204">
        <f t="shared" si="261"/>
        <v>3.3108323589834905E-2</v>
      </c>
      <c r="U125" s="204">
        <f t="shared" si="262"/>
        <v>2.4672397159806101E-6</v>
      </c>
      <c r="V125" s="204">
        <f t="shared" si="263"/>
        <v>0</v>
      </c>
      <c r="W125" s="255">
        <f t="shared" si="264"/>
        <v>2.6693474401526783E-4</v>
      </c>
      <c r="Z125" s="378"/>
      <c r="AA125" s="133" t="s">
        <v>28</v>
      </c>
      <c r="AB125" s="164">
        <f t="shared" ref="AB125:AL125" si="308">IF(COUNT(AB122:AB124)=0,"",SUM(AB122:AB124))</f>
        <v>3272464.5210000779</v>
      </c>
      <c r="AC125" s="165">
        <f t="shared" si="308"/>
        <v>3046038.8530000467</v>
      </c>
      <c r="AD125" s="166">
        <f t="shared" si="308"/>
        <v>210497.08799999751</v>
      </c>
      <c r="AE125" s="167">
        <f t="shared" si="308"/>
        <v>104839.13599999991</v>
      </c>
      <c r="AF125" s="168">
        <f t="shared" si="308"/>
        <v>104839.13599999991</v>
      </c>
      <c r="AG125" s="168">
        <f t="shared" si="308"/>
        <v>0</v>
      </c>
      <c r="AH125" s="169">
        <f t="shared" si="308"/>
        <v>105658.30800000053</v>
      </c>
      <c r="AI125" s="170">
        <f t="shared" si="308"/>
        <v>105648.31600000053</v>
      </c>
      <c r="AJ125" s="170">
        <f t="shared" si="308"/>
        <v>9.9919999999999973</v>
      </c>
      <c r="AK125" s="170">
        <f t="shared" si="308"/>
        <v>0</v>
      </c>
      <c r="AL125" s="270">
        <f t="shared" si="308"/>
        <v>68.450999999999993</v>
      </c>
      <c r="AM125" s="263">
        <f t="shared" si="265"/>
        <v>0.93080882419136668</v>
      </c>
      <c r="AN125" s="200">
        <f t="shared" si="266"/>
        <v>6.4323718912518202E-2</v>
      </c>
      <c r="AO125" s="201">
        <f t="shared" si="267"/>
        <v>3.203675252312916E-2</v>
      </c>
      <c r="AP125" s="202">
        <f t="shared" si="268"/>
        <v>3.203675252312916E-2</v>
      </c>
      <c r="AQ125" s="202">
        <f t="shared" si="269"/>
        <v>0</v>
      </c>
      <c r="AR125" s="203">
        <f t="shared" si="270"/>
        <v>3.228707517590166E-2</v>
      </c>
      <c r="AS125" s="204">
        <f t="shared" si="271"/>
        <v>3.2284021819651079E-2</v>
      </c>
      <c r="AT125" s="204">
        <f t="shared" si="272"/>
        <v>3.0533562505809547E-6</v>
      </c>
      <c r="AU125" s="204">
        <f t="shared" si="273"/>
        <v>0</v>
      </c>
      <c r="AV125" s="255">
        <f t="shared" si="274"/>
        <v>2.0917262680996492E-5</v>
      </c>
      <c r="AY125" s="378"/>
      <c r="AZ125" s="133" t="s">
        <v>28</v>
      </c>
      <c r="BA125" s="164">
        <f t="shared" ref="BA125:BK125" si="309">IF(COUNT(BA122:BA124)=0,"",SUM(BA122:BA124))</f>
        <v>777405.43499999563</v>
      </c>
      <c r="BB125" s="165">
        <f t="shared" si="309"/>
        <v>715200.60999999568</v>
      </c>
      <c r="BC125" s="166">
        <f t="shared" si="309"/>
        <v>58041.291000000048</v>
      </c>
      <c r="BD125" s="167">
        <f t="shared" si="309"/>
        <v>29605.318000000098</v>
      </c>
      <c r="BE125" s="168">
        <f t="shared" si="309"/>
        <v>29605.318000000098</v>
      </c>
      <c r="BF125" s="168">
        <f t="shared" si="309"/>
        <v>0</v>
      </c>
      <c r="BG125" s="169">
        <f t="shared" si="309"/>
        <v>28436.089000000029</v>
      </c>
      <c r="BH125" s="170">
        <f t="shared" si="309"/>
        <v>28436.089000000029</v>
      </c>
      <c r="BI125" s="170">
        <f t="shared" si="309"/>
        <v>0</v>
      </c>
      <c r="BJ125" s="170">
        <f t="shared" si="309"/>
        <v>0</v>
      </c>
      <c r="BK125" s="270">
        <f t="shared" si="309"/>
        <v>1012.6000000000006</v>
      </c>
      <c r="BL125" s="263">
        <f t="shared" si="275"/>
        <v>0.91998406211296901</v>
      </c>
      <c r="BM125" s="200">
        <f t="shared" si="276"/>
        <v>7.4660258839070723E-2</v>
      </c>
      <c r="BN125" s="201">
        <f t="shared" si="277"/>
        <v>3.8082211246696862E-2</v>
      </c>
      <c r="BO125" s="202">
        <f t="shared" si="278"/>
        <v>3.8082211246696862E-2</v>
      </c>
      <c r="BP125" s="202">
        <f t="shared" si="279"/>
        <v>0</v>
      </c>
      <c r="BQ125" s="203">
        <f t="shared" si="280"/>
        <v>3.6578196806663937E-2</v>
      </c>
      <c r="BR125" s="204">
        <f t="shared" si="281"/>
        <v>3.6578196806663937E-2</v>
      </c>
      <c r="BS125" s="204">
        <f t="shared" si="282"/>
        <v>0</v>
      </c>
      <c r="BT125" s="204">
        <f t="shared" si="283"/>
        <v>0</v>
      </c>
      <c r="BU125" s="255">
        <f t="shared" si="284"/>
        <v>1.3025378450049121E-3</v>
      </c>
      <c r="DV125" s="389"/>
      <c r="DW125" s="133" t="s">
        <v>28</v>
      </c>
      <c r="DX125" s="164">
        <f t="shared" ref="DX125:EH125" si="310">IF(COUNT(DX122:DX124)=0,"",SUM(DX122:DX124))</f>
        <v>13497.390000000025</v>
      </c>
      <c r="DY125" s="165">
        <f t="shared" si="310"/>
        <v>13112.315000000015</v>
      </c>
      <c r="DZ125" s="166">
        <f t="shared" si="310"/>
        <v>339.35599999999988</v>
      </c>
      <c r="EA125" s="167">
        <f t="shared" si="310"/>
        <v>204.79400000000001</v>
      </c>
      <c r="EB125" s="168">
        <f t="shared" si="310"/>
        <v>204.79400000000001</v>
      </c>
      <c r="EC125" s="168">
        <f t="shared" si="310"/>
        <v>0</v>
      </c>
      <c r="ED125" s="169">
        <f t="shared" si="310"/>
        <v>134.565</v>
      </c>
      <c r="EE125" s="170">
        <f t="shared" si="310"/>
        <v>134.565</v>
      </c>
      <c r="EF125" s="170">
        <f t="shared" si="310"/>
        <v>0</v>
      </c>
      <c r="EG125" s="170">
        <f t="shared" si="310"/>
        <v>0</v>
      </c>
      <c r="EH125" s="270">
        <f t="shared" si="310"/>
        <v>7.3969999999999994</v>
      </c>
      <c r="EI125" s="263">
        <f t="shared" si="285"/>
        <v>0.97147041020523162</v>
      </c>
      <c r="EJ125" s="200">
        <f t="shared" si="286"/>
        <v>2.514234233433273E-2</v>
      </c>
      <c r="EK125" s="201">
        <f t="shared" si="287"/>
        <v>1.5172859345399343E-2</v>
      </c>
      <c r="EL125" s="202">
        <f t="shared" si="288"/>
        <v>1.5172859345399343E-2</v>
      </c>
      <c r="EM125" s="202">
        <f t="shared" si="289"/>
        <v>0</v>
      </c>
      <c r="EN125" s="203">
        <f t="shared" si="290"/>
        <v>9.9697052541268903E-3</v>
      </c>
      <c r="EO125" s="204">
        <f t="shared" si="291"/>
        <v>9.9697052541268903E-3</v>
      </c>
      <c r="EP125" s="204">
        <f t="shared" si="292"/>
        <v>0</v>
      </c>
      <c r="EQ125" s="204">
        <f t="shared" si="293"/>
        <v>0</v>
      </c>
      <c r="ER125" s="255">
        <f t="shared" si="294"/>
        <v>5.4803187875581761E-4</v>
      </c>
    </row>
    <row r="126" spans="1:148" ht="14.5" thickBot="1">
      <c r="A126" s="379"/>
      <c r="B126" s="134" t="s">
        <v>55</v>
      </c>
      <c r="C126" s="178">
        <f t="shared" ref="C126:M126" si="311">SUM(C125,C121,C117,C113)</f>
        <v>12695626.926000316</v>
      </c>
      <c r="D126" s="179">
        <f t="shared" si="311"/>
        <v>11694775.784000229</v>
      </c>
      <c r="E126" s="180">
        <f t="shared" si="311"/>
        <v>937621.5559999902</v>
      </c>
      <c r="F126" s="181">
        <f t="shared" si="311"/>
        <v>561002.28200000001</v>
      </c>
      <c r="G126" s="182">
        <f t="shared" si="311"/>
        <v>561002.19199999992</v>
      </c>
      <c r="H126" s="182">
        <f t="shared" si="311"/>
        <v>0.09</v>
      </c>
      <c r="I126" s="183">
        <f t="shared" si="311"/>
        <v>376621.74400000094</v>
      </c>
      <c r="J126" s="184">
        <f t="shared" si="311"/>
        <v>281544.63900000072</v>
      </c>
      <c r="K126" s="184">
        <f t="shared" si="311"/>
        <v>1422.9710000000009</v>
      </c>
      <c r="L126" s="184">
        <f t="shared" si="311"/>
        <v>93657.197999999727</v>
      </c>
      <c r="M126" s="272">
        <f t="shared" si="311"/>
        <v>6064.8250000000016</v>
      </c>
      <c r="N126" s="265">
        <f t="shared" si="255"/>
        <v>0.92116567792722637</v>
      </c>
      <c r="O126" s="210">
        <f t="shared" si="256"/>
        <v>7.3853899572282292E-2</v>
      </c>
      <c r="P126" s="211">
        <f t="shared" si="257"/>
        <v>4.4188623789116067E-2</v>
      </c>
      <c r="Q126" s="212">
        <f t="shared" si="258"/>
        <v>4.4188616700060863E-2</v>
      </c>
      <c r="R126" s="212">
        <f t="shared" si="259"/>
        <v>7.0890551939331431E-9</v>
      </c>
      <c r="S126" s="213">
        <f t="shared" si="260"/>
        <v>2.9665470338348501E-2</v>
      </c>
      <c r="T126" s="214">
        <f t="shared" si="261"/>
        <v>2.2176505393633188E-2</v>
      </c>
      <c r="U126" s="214">
        <f t="shared" si="262"/>
        <v>1.1208355509295827E-4</v>
      </c>
      <c r="V126" s="214">
        <f t="shared" si="263"/>
        <v>7.3771227325680313E-3</v>
      </c>
      <c r="W126" s="257">
        <f t="shared" si="264"/>
        <v>4.7770976851717317E-4</v>
      </c>
      <c r="Z126" s="379"/>
      <c r="AA126" s="134" t="s">
        <v>55</v>
      </c>
      <c r="AB126" s="178">
        <f t="shared" ref="AB126:AL126" si="312">SUM(AB125,AB121,AB117,AB113)</f>
        <v>10326296.086000225</v>
      </c>
      <c r="AC126" s="179">
        <f t="shared" si="312"/>
        <v>9527026.7210001461</v>
      </c>
      <c r="AD126" s="180">
        <f t="shared" si="312"/>
        <v>752376.25199999276</v>
      </c>
      <c r="AE126" s="181">
        <f t="shared" si="312"/>
        <v>460966.39300000033</v>
      </c>
      <c r="AF126" s="182">
        <f t="shared" si="312"/>
        <v>460966.35800000036</v>
      </c>
      <c r="AG126" s="182">
        <f t="shared" si="312"/>
        <v>3.5000000000000003E-2</v>
      </c>
      <c r="AH126" s="183">
        <f t="shared" si="312"/>
        <v>291411.8690000003</v>
      </c>
      <c r="AI126" s="184">
        <f t="shared" si="312"/>
        <v>221823.93200000125</v>
      </c>
      <c r="AJ126" s="184">
        <f t="shared" si="312"/>
        <v>607.80099999999959</v>
      </c>
      <c r="AK126" s="184">
        <f t="shared" si="312"/>
        <v>68982.566000000152</v>
      </c>
      <c r="AL126" s="272">
        <f t="shared" si="312"/>
        <v>340.48099999999999</v>
      </c>
      <c r="AM126" s="265">
        <f t="shared" si="265"/>
        <v>0.9225986395951129</v>
      </c>
      <c r="AN126" s="210">
        <f t="shared" si="266"/>
        <v>7.286022458914572E-2</v>
      </c>
      <c r="AO126" s="211">
        <f t="shared" si="267"/>
        <v>4.4640051879293971E-2</v>
      </c>
      <c r="AP126" s="212">
        <f t="shared" si="268"/>
        <v>4.4640048489888937E-2</v>
      </c>
      <c r="AQ126" s="212">
        <f t="shared" si="269"/>
        <v>3.3894050401528688E-9</v>
      </c>
      <c r="AR126" s="213">
        <f t="shared" si="270"/>
        <v>2.8220367358541956E-2</v>
      </c>
      <c r="AS126" s="214">
        <f t="shared" si="271"/>
        <v>2.1481461518495185E-2</v>
      </c>
      <c r="AT126" s="214">
        <f t="shared" si="272"/>
        <v>5.8859536365998633E-5</v>
      </c>
      <c r="AU126" s="214">
        <f t="shared" si="273"/>
        <v>6.6802816252308122E-3</v>
      </c>
      <c r="AV126" s="257">
        <f t="shared" si="274"/>
        <v>3.2972229070751105E-5</v>
      </c>
      <c r="AY126" s="379"/>
      <c r="AZ126" s="134" t="s">
        <v>55</v>
      </c>
      <c r="BA126" s="178">
        <f t="shared" ref="BA126:BK126" si="313">SUM(BA125,BA121,BA117,BA113)</f>
        <v>2369330.8399999877</v>
      </c>
      <c r="BB126" s="179">
        <f t="shared" si="313"/>
        <v>2167749.0629999894</v>
      </c>
      <c r="BC126" s="180">
        <f t="shared" si="313"/>
        <v>185245.30400000012</v>
      </c>
      <c r="BD126" s="181">
        <f t="shared" si="313"/>
        <v>100035.88900000018</v>
      </c>
      <c r="BE126" s="182">
        <f t="shared" si="313"/>
        <v>100035.83400000018</v>
      </c>
      <c r="BF126" s="182">
        <f t="shared" si="313"/>
        <v>5.5E-2</v>
      </c>
      <c r="BG126" s="183">
        <f t="shared" si="313"/>
        <v>85209.875000000116</v>
      </c>
      <c r="BH126" s="184">
        <f t="shared" si="313"/>
        <v>59720.707000000075</v>
      </c>
      <c r="BI126" s="184">
        <f t="shared" si="313"/>
        <v>815.17000000000166</v>
      </c>
      <c r="BJ126" s="184">
        <f t="shared" si="313"/>
        <v>24674.632000000009</v>
      </c>
      <c r="BK126" s="272">
        <f t="shared" si="313"/>
        <v>5724.344000000001</v>
      </c>
      <c r="BL126" s="265">
        <f t="shared" si="275"/>
        <v>0.91492037599949549</v>
      </c>
      <c r="BM126" s="210">
        <f t="shared" si="276"/>
        <v>7.8184650650139298E-2</v>
      </c>
      <c r="BN126" s="211">
        <f t="shared" si="277"/>
        <v>4.2221156839371873E-2</v>
      </c>
      <c r="BO126" s="212">
        <f t="shared" si="278"/>
        <v>4.222113362606663E-2</v>
      </c>
      <c r="BP126" s="212">
        <f t="shared" si="279"/>
        <v>2.3213305238537427E-8</v>
      </c>
      <c r="BQ126" s="213">
        <f t="shared" si="280"/>
        <v>3.596368795841131E-2</v>
      </c>
      <c r="BR126" s="214">
        <f t="shared" si="281"/>
        <v>2.5205727284586556E-2</v>
      </c>
      <c r="BS126" s="214">
        <f t="shared" si="282"/>
        <v>3.4405072784179263E-4</v>
      </c>
      <c r="BT126" s="214">
        <f t="shared" si="283"/>
        <v>1.0414177532083336E-2</v>
      </c>
      <c r="BU126" s="257">
        <f t="shared" si="284"/>
        <v>2.416017173861642E-3</v>
      </c>
      <c r="DV126" s="390"/>
      <c r="DW126" s="134" t="s">
        <v>55</v>
      </c>
      <c r="DX126" s="178">
        <f t="shared" ref="DX126:EH126" si="314">SUM(DX125,DX121,DX117,DX113)</f>
        <v>138557.86300000042</v>
      </c>
      <c r="DY126" s="179">
        <f t="shared" si="314"/>
        <v>134042.45000000039</v>
      </c>
      <c r="DZ126" s="180">
        <f t="shared" si="314"/>
        <v>3956.3439999999991</v>
      </c>
      <c r="EA126" s="181">
        <f t="shared" si="314"/>
        <v>3198.3359999999993</v>
      </c>
      <c r="EB126" s="182">
        <f t="shared" si="314"/>
        <v>3198.3359999999993</v>
      </c>
      <c r="EC126" s="182">
        <f t="shared" si="314"/>
        <v>0</v>
      </c>
      <c r="ED126" s="183">
        <f t="shared" si="314"/>
        <v>758.01700000000017</v>
      </c>
      <c r="EE126" s="184">
        <f t="shared" si="314"/>
        <v>465.024</v>
      </c>
      <c r="EF126" s="184">
        <f t="shared" si="314"/>
        <v>2E-3</v>
      </c>
      <c r="EG126" s="184">
        <f t="shared" si="314"/>
        <v>292.99099999999981</v>
      </c>
      <c r="EH126" s="272">
        <f t="shared" si="314"/>
        <v>121.494</v>
      </c>
      <c r="EI126" s="265">
        <f t="shared" si="285"/>
        <v>0.96741135506687181</v>
      </c>
      <c r="EJ126" s="210">
        <f t="shared" si="286"/>
        <v>2.8553731375028403E-2</v>
      </c>
      <c r="EK126" s="211">
        <f t="shared" si="287"/>
        <v>2.3083034991669794E-2</v>
      </c>
      <c r="EL126" s="212">
        <f t="shared" si="288"/>
        <v>2.3083034991669794E-2</v>
      </c>
      <c r="EM126" s="212">
        <f t="shared" si="289"/>
        <v>0</v>
      </c>
      <c r="EN126" s="213">
        <f t="shared" si="290"/>
        <v>5.470761338171027E-3</v>
      </c>
      <c r="EO126" s="214">
        <f t="shared" si="291"/>
        <v>3.3561718543537191E-3</v>
      </c>
      <c r="EP126" s="214">
        <f t="shared" si="292"/>
        <v>1.4434402759228425E-8</v>
      </c>
      <c r="EQ126" s="214">
        <f t="shared" si="293"/>
        <v>2.1145750494145463E-3</v>
      </c>
      <c r="ER126" s="257">
        <f t="shared" si="294"/>
        <v>8.7684666441484901E-4</v>
      </c>
    </row>
    <row r="128" spans="1:148" ht="14.5" thickBot="1"/>
    <row r="129" spans="1:148" ht="16.399999999999999" customHeight="1" thickBot="1">
      <c r="A129" s="382" t="s">
        <v>63</v>
      </c>
      <c r="B129" s="383"/>
      <c r="C129" s="386" t="s">
        <v>61</v>
      </c>
      <c r="D129" s="380"/>
      <c r="E129" s="380"/>
      <c r="F129" s="380"/>
      <c r="G129" s="380"/>
      <c r="H129" s="380"/>
      <c r="I129" s="380"/>
      <c r="J129" s="380"/>
      <c r="K129" s="380"/>
      <c r="L129" s="380"/>
      <c r="M129" s="387"/>
      <c r="N129" s="380" t="s">
        <v>62</v>
      </c>
      <c r="O129" s="380"/>
      <c r="P129" s="380"/>
      <c r="Q129" s="380"/>
      <c r="R129" s="380"/>
      <c r="S129" s="380"/>
      <c r="T129" s="380"/>
      <c r="U129" s="380"/>
      <c r="V129" s="380"/>
      <c r="W129" s="381"/>
      <c r="Z129" s="382" t="s">
        <v>64</v>
      </c>
      <c r="AA129" s="383"/>
      <c r="AB129" s="386" t="s">
        <v>61</v>
      </c>
      <c r="AC129" s="380"/>
      <c r="AD129" s="380"/>
      <c r="AE129" s="380"/>
      <c r="AF129" s="380"/>
      <c r="AG129" s="380"/>
      <c r="AH129" s="380"/>
      <c r="AI129" s="380"/>
      <c r="AJ129" s="380"/>
      <c r="AK129" s="380"/>
      <c r="AL129" s="387"/>
      <c r="AM129" s="380" t="s">
        <v>62</v>
      </c>
      <c r="AN129" s="380"/>
      <c r="AO129" s="380"/>
      <c r="AP129" s="380"/>
      <c r="AQ129" s="380"/>
      <c r="AR129" s="380"/>
      <c r="AS129" s="380"/>
      <c r="AT129" s="380"/>
      <c r="AU129" s="380"/>
      <c r="AV129" s="381"/>
      <c r="AY129" s="382" t="s">
        <v>65</v>
      </c>
      <c r="AZ129" s="383"/>
      <c r="BA129" s="386" t="s">
        <v>61</v>
      </c>
      <c r="BB129" s="380"/>
      <c r="BC129" s="380"/>
      <c r="BD129" s="380"/>
      <c r="BE129" s="380"/>
      <c r="BF129" s="380"/>
      <c r="BG129" s="380"/>
      <c r="BH129" s="380"/>
      <c r="BI129" s="380"/>
      <c r="BJ129" s="380"/>
      <c r="BK129" s="387"/>
      <c r="BL129" s="380" t="s">
        <v>62</v>
      </c>
      <c r="BM129" s="380"/>
      <c r="BN129" s="380"/>
      <c r="BO129" s="380"/>
      <c r="BP129" s="380"/>
      <c r="BQ129" s="380"/>
      <c r="BR129" s="380"/>
      <c r="BS129" s="380"/>
      <c r="BT129" s="380"/>
      <c r="BU129" s="381"/>
      <c r="DV129" s="391" t="s">
        <v>66</v>
      </c>
      <c r="DW129" s="392"/>
      <c r="DX129" s="398" t="s">
        <v>61</v>
      </c>
      <c r="DY129" s="399"/>
      <c r="DZ129" s="399"/>
      <c r="EA129" s="399"/>
      <c r="EB129" s="399"/>
      <c r="EC129" s="399"/>
      <c r="ED129" s="399"/>
      <c r="EE129" s="399"/>
      <c r="EF129" s="399"/>
      <c r="EG129" s="399"/>
      <c r="EH129" s="400"/>
      <c r="EI129" s="401" t="s">
        <v>62</v>
      </c>
      <c r="EJ129" s="399"/>
      <c r="EK129" s="399"/>
      <c r="EL129" s="399"/>
      <c r="EM129" s="399"/>
      <c r="EN129" s="399"/>
      <c r="EO129" s="399"/>
      <c r="EP129" s="399"/>
      <c r="EQ129" s="399"/>
      <c r="ER129" s="402"/>
    </row>
    <row r="130" spans="1:148" ht="65.5" thickBot="1">
      <c r="A130" s="384"/>
      <c r="B130" s="385"/>
      <c r="C130" s="136" t="s">
        <v>52</v>
      </c>
      <c r="D130" s="137" t="s">
        <v>53</v>
      </c>
      <c r="E130" s="138" t="s">
        <v>51</v>
      </c>
      <c r="F130" s="139" t="s">
        <v>30</v>
      </c>
      <c r="G130" s="140" t="s">
        <v>59</v>
      </c>
      <c r="H130" s="140" t="s">
        <v>56</v>
      </c>
      <c r="I130" s="141" t="s">
        <v>31</v>
      </c>
      <c r="J130" s="142" t="s">
        <v>57</v>
      </c>
      <c r="K130" s="142" t="s">
        <v>58</v>
      </c>
      <c r="L130" s="142" t="s">
        <v>54</v>
      </c>
      <c r="M130" s="266" t="s">
        <v>60</v>
      </c>
      <c r="N130" s="259" t="s">
        <v>53</v>
      </c>
      <c r="O130" s="138" t="s">
        <v>51</v>
      </c>
      <c r="P130" s="139" t="s">
        <v>30</v>
      </c>
      <c r="Q130" s="140" t="s">
        <v>59</v>
      </c>
      <c r="R130" s="140" t="s">
        <v>56</v>
      </c>
      <c r="S130" s="141" t="s">
        <v>31</v>
      </c>
      <c r="T130" s="142" t="s">
        <v>57</v>
      </c>
      <c r="U130" s="142" t="s">
        <v>58</v>
      </c>
      <c r="V130" s="142" t="s">
        <v>54</v>
      </c>
      <c r="W130" s="251" t="s">
        <v>60</v>
      </c>
      <c r="Z130" s="384"/>
      <c r="AA130" s="385"/>
      <c r="AB130" s="136" t="s">
        <v>52</v>
      </c>
      <c r="AC130" s="137" t="s">
        <v>53</v>
      </c>
      <c r="AD130" s="138" t="s">
        <v>51</v>
      </c>
      <c r="AE130" s="139" t="s">
        <v>30</v>
      </c>
      <c r="AF130" s="140" t="s">
        <v>59</v>
      </c>
      <c r="AG130" s="140" t="s">
        <v>56</v>
      </c>
      <c r="AH130" s="141" t="s">
        <v>31</v>
      </c>
      <c r="AI130" s="142" t="s">
        <v>57</v>
      </c>
      <c r="AJ130" s="142" t="s">
        <v>58</v>
      </c>
      <c r="AK130" s="142" t="s">
        <v>54</v>
      </c>
      <c r="AL130" s="266" t="s">
        <v>60</v>
      </c>
      <c r="AM130" s="259" t="s">
        <v>53</v>
      </c>
      <c r="AN130" s="138" t="s">
        <v>51</v>
      </c>
      <c r="AO130" s="139" t="s">
        <v>30</v>
      </c>
      <c r="AP130" s="140" t="s">
        <v>59</v>
      </c>
      <c r="AQ130" s="140" t="s">
        <v>56</v>
      </c>
      <c r="AR130" s="141" t="s">
        <v>31</v>
      </c>
      <c r="AS130" s="142" t="s">
        <v>57</v>
      </c>
      <c r="AT130" s="142" t="s">
        <v>58</v>
      </c>
      <c r="AU130" s="142" t="s">
        <v>54</v>
      </c>
      <c r="AV130" s="251" t="s">
        <v>60</v>
      </c>
      <c r="AY130" s="384"/>
      <c r="AZ130" s="385"/>
      <c r="BA130" s="136" t="s">
        <v>52</v>
      </c>
      <c r="BB130" s="137" t="s">
        <v>53</v>
      </c>
      <c r="BC130" s="138" t="s">
        <v>51</v>
      </c>
      <c r="BD130" s="139" t="s">
        <v>30</v>
      </c>
      <c r="BE130" s="140" t="s">
        <v>59</v>
      </c>
      <c r="BF130" s="140" t="s">
        <v>56</v>
      </c>
      <c r="BG130" s="141" t="s">
        <v>31</v>
      </c>
      <c r="BH130" s="142" t="s">
        <v>57</v>
      </c>
      <c r="BI130" s="142" t="s">
        <v>58</v>
      </c>
      <c r="BJ130" s="142" t="s">
        <v>54</v>
      </c>
      <c r="BK130" s="266" t="s">
        <v>60</v>
      </c>
      <c r="BL130" s="259" t="s">
        <v>53</v>
      </c>
      <c r="BM130" s="138" t="s">
        <v>51</v>
      </c>
      <c r="BN130" s="139" t="s">
        <v>30</v>
      </c>
      <c r="BO130" s="140" t="s">
        <v>59</v>
      </c>
      <c r="BP130" s="140" t="s">
        <v>56</v>
      </c>
      <c r="BQ130" s="141" t="s">
        <v>31</v>
      </c>
      <c r="BR130" s="142" t="s">
        <v>57</v>
      </c>
      <c r="BS130" s="142" t="s">
        <v>58</v>
      </c>
      <c r="BT130" s="142" t="s">
        <v>54</v>
      </c>
      <c r="BU130" s="251" t="s">
        <v>60</v>
      </c>
      <c r="DV130" s="393"/>
      <c r="DW130" s="394"/>
      <c r="DX130" s="136" t="s">
        <v>52</v>
      </c>
      <c r="DY130" s="137" t="s">
        <v>53</v>
      </c>
      <c r="DZ130" s="138" t="s">
        <v>51</v>
      </c>
      <c r="EA130" s="139" t="s">
        <v>30</v>
      </c>
      <c r="EB130" s="140" t="s">
        <v>59</v>
      </c>
      <c r="EC130" s="140" t="s">
        <v>56</v>
      </c>
      <c r="ED130" s="141" t="s">
        <v>31</v>
      </c>
      <c r="EE130" s="142" t="s">
        <v>57</v>
      </c>
      <c r="EF130" s="142" t="s">
        <v>58</v>
      </c>
      <c r="EG130" s="142" t="s">
        <v>54</v>
      </c>
      <c r="EH130" s="266" t="s">
        <v>60</v>
      </c>
      <c r="EI130" s="259" t="s">
        <v>53</v>
      </c>
      <c r="EJ130" s="138" t="s">
        <v>51</v>
      </c>
      <c r="EK130" s="139" t="s">
        <v>30</v>
      </c>
      <c r="EL130" s="140" t="s">
        <v>59</v>
      </c>
      <c r="EM130" s="140" t="s">
        <v>56</v>
      </c>
      <c r="EN130" s="141" t="s">
        <v>31</v>
      </c>
      <c r="EO130" s="142" t="s">
        <v>57</v>
      </c>
      <c r="EP130" s="142" t="s">
        <v>58</v>
      </c>
      <c r="EQ130" s="142" t="s">
        <v>54</v>
      </c>
      <c r="ER130" s="251" t="s">
        <v>60</v>
      </c>
    </row>
    <row r="131" spans="1:148" ht="14.25" customHeight="1">
      <c r="A131" s="377">
        <v>2022</v>
      </c>
      <c r="B131" s="135" t="s">
        <v>13</v>
      </c>
      <c r="C131" s="143">
        <v>1382207.6090000994</v>
      </c>
      <c r="D131" s="144">
        <v>1253471.9740000789</v>
      </c>
      <c r="E131" s="145">
        <v>123662.34799999917</v>
      </c>
      <c r="F131" s="146">
        <v>22349.414000000037</v>
      </c>
      <c r="G131" s="147">
        <v>22349.414000000037</v>
      </c>
      <c r="H131" s="147">
        <v>0</v>
      </c>
      <c r="I131" s="148">
        <v>101313.07400000007</v>
      </c>
      <c r="J131" s="149">
        <v>101290.83000000012</v>
      </c>
      <c r="K131" s="149">
        <v>20.893999999999998</v>
      </c>
      <c r="L131" s="149">
        <v>1.3469999999999986</v>
      </c>
      <c r="M131" s="267">
        <v>696.90300000000002</v>
      </c>
      <c r="N131" s="260">
        <f t="shared" ref="N131:N147" si="315">IF(AND(ISNUMBER($C131),ISNUMBER(D131)),IF($C131=0,0,D131/$C131),"")</f>
        <v>0.90686230189895356</v>
      </c>
      <c r="O131" s="185">
        <f t="shared" ref="O131:O147" si="316">IF(AND(ISNUMBER($C131),ISNUMBER(E131)),IF($C131=0,0,E131/$C131),"")</f>
        <v>8.9467274810806144E-2</v>
      </c>
      <c r="P131" s="186">
        <f t="shared" ref="P131:P147" si="317">IF(AND(ISNUMBER($C131),ISNUMBER(F131)),IF($C131=0,0,F131/$C131),"")</f>
        <v>1.6169361139726175E-2</v>
      </c>
      <c r="Q131" s="187">
        <f t="shared" ref="Q131:Q147" si="318">IF(AND(ISNUMBER($C131),ISNUMBER(G131)),IF($C131=0,0,G131/$C131),"")</f>
        <v>1.6169361139726175E-2</v>
      </c>
      <c r="R131" s="187">
        <f t="shared" ref="R131:R147" si="319">IF(AND(ISNUMBER($C131),ISNUMBER(H131)),IF($C131=0,0,H131/$C131),"")</f>
        <v>0</v>
      </c>
      <c r="S131" s="188">
        <f t="shared" ref="S131:S147" si="320">IF(AND(ISNUMBER($C131),ISNUMBER(I131)),IF($C131=0,0,I131/$C131),"")</f>
        <v>7.3298014958325108E-2</v>
      </c>
      <c r="T131" s="189">
        <f t="shared" ref="T131:T147" si="321">IF(AND(ISNUMBER($C131),ISNUMBER(J131)),IF($C131=0,0,J131/$C131),"")</f>
        <v>7.3281921862139623E-2</v>
      </c>
      <c r="U131" s="189">
        <f t="shared" ref="U131:U147" si="322">IF(AND(ISNUMBER($C131),ISNUMBER(K131)),IF($C131=0,0,K131/$C131),"")</f>
        <v>1.5116397756712462E-5</v>
      </c>
      <c r="V131" s="189">
        <f t="shared" ref="V131:V147" si="323">IF(AND(ISNUMBER($C131),ISNUMBER(L131)),IF($C131=0,0,L131/$C131),"")</f>
        <v>9.7452798785735948E-7</v>
      </c>
      <c r="W131" s="252">
        <f t="shared" ref="W131:W147" si="324">IF(AND(ISNUMBER($C131),ISNUMBER(M131)),IF($C131=0,0,M131/$C131),"")</f>
        <v>5.0419560380234453E-4</v>
      </c>
      <c r="Z131" s="377">
        <v>2022</v>
      </c>
      <c r="AA131" s="135" t="s">
        <v>13</v>
      </c>
      <c r="AB131" s="143">
        <v>1070975.379000067</v>
      </c>
      <c r="AC131" s="144">
        <v>970442.86800004903</v>
      </c>
      <c r="AD131" s="145">
        <v>96926.942999998661</v>
      </c>
      <c r="AE131" s="146">
        <v>18533.613000000008</v>
      </c>
      <c r="AF131" s="147">
        <v>18533.613000000008</v>
      </c>
      <c r="AG131" s="147">
        <v>0</v>
      </c>
      <c r="AH131" s="148">
        <v>78393.456999999282</v>
      </c>
      <c r="AI131" s="149">
        <v>78374.431999999331</v>
      </c>
      <c r="AJ131" s="149">
        <v>17.675999999999998</v>
      </c>
      <c r="AK131" s="149">
        <v>1.3469999999999986</v>
      </c>
      <c r="AL131" s="267">
        <v>24.574999999999999</v>
      </c>
      <c r="AM131" s="260">
        <f t="shared" ref="AM131:AM147" si="325">IF(AND(ISNUMBER($AB131),ISNUMBER(AC131)),IF($AB131=0,0,AC131/$AB131),"")</f>
        <v>0.90612995128433138</v>
      </c>
      <c r="AN131" s="185">
        <f t="shared" ref="AN131:AN147" si="326">IF(AND(ISNUMBER($AB131),ISNUMBER(AD131)),IF($AB131=0,0,AD131/$AB131),"")</f>
        <v>9.0503427903726438E-2</v>
      </c>
      <c r="AO131" s="186">
        <f t="shared" ref="AO131:AO147" si="327">IF(AND(ISNUMBER($AB131),ISNUMBER(AE131)),IF($AB131=0,0,AE131/$AB131),"")</f>
        <v>1.730535861366319E-2</v>
      </c>
      <c r="AP131" s="187">
        <f t="shared" ref="AP131:AP147" si="328">IF(AND(ISNUMBER($AB131),ISNUMBER(AF131)),IF($AB131=0,0,AF131/$AB131),"")</f>
        <v>1.730535861366319E-2</v>
      </c>
      <c r="AQ131" s="187">
        <f t="shared" ref="AQ131:AQ147" si="329">IF(AND(ISNUMBER($AB131),ISNUMBER(AG131)),IF($AB131=0,0,AG131/$AB131),"")</f>
        <v>0</v>
      </c>
      <c r="AR131" s="188">
        <f t="shared" ref="AR131:AR147" si="330">IF(AND(ISNUMBER($AB131),ISNUMBER(AH131)),IF($AB131=0,0,AH131/$AB131),"")</f>
        <v>7.3198187873555573E-2</v>
      </c>
      <c r="AS131" s="189">
        <f t="shared" ref="AS131:AS147" si="331">IF(AND(ISNUMBER($AB131),ISNUMBER(AI131)),IF($AB131=0,0,AI131/$AB131),"")</f>
        <v>7.3180423693002969E-2</v>
      </c>
      <c r="AT131" s="189">
        <f t="shared" ref="AT131:AT147" si="332">IF(AND(ISNUMBER($AB131),ISNUMBER(AJ131)),IF($AB131=0,0,AJ131/$AB131),"")</f>
        <v>1.6504581101111281E-5</v>
      </c>
      <c r="AU131" s="189">
        <f t="shared" ref="AU131:AU147" si="333">IF(AND(ISNUMBER($AB131),ISNUMBER(AK131)),IF($AB131=0,0,AK131/$AB131),"")</f>
        <v>1.2577319949760622E-6</v>
      </c>
      <c r="AV131" s="252">
        <f t="shared" ref="AV131:AV147" si="334">IF(AND(ISNUMBER($AB131),ISNUMBER(AL131)),IF($AB131=0,0,AL131/$AB131),"")</f>
        <v>2.294637251413271E-5</v>
      </c>
      <c r="AY131" s="377">
        <v>2022</v>
      </c>
      <c r="AZ131" s="135" t="s">
        <v>13</v>
      </c>
      <c r="BA131" s="143">
        <v>311232.2299999973</v>
      </c>
      <c r="BB131" s="144">
        <v>283029.10599999561</v>
      </c>
      <c r="BC131" s="145">
        <v>26735.405000000137</v>
      </c>
      <c r="BD131" s="146">
        <v>3815.8009999999999</v>
      </c>
      <c r="BE131" s="147">
        <v>3815.8009999999999</v>
      </c>
      <c r="BF131" s="147">
        <v>0</v>
      </c>
      <c r="BG131" s="148">
        <v>22919.617000000144</v>
      </c>
      <c r="BH131" s="149">
        <v>22916.398000000143</v>
      </c>
      <c r="BI131" s="149">
        <v>3.2179999999999995</v>
      </c>
      <c r="BJ131" s="149">
        <v>0</v>
      </c>
      <c r="BK131" s="267">
        <v>672.32799999999997</v>
      </c>
      <c r="BL131" s="260">
        <f t="shared" ref="BL131:BL147" si="335">IF(AND(ISNUMBER($BA131),ISNUMBER(BB131)),IF($BA131=0,0,BB131/$BA131),"")</f>
        <v>0.90938237983899695</v>
      </c>
      <c r="BM131" s="185">
        <f t="shared" ref="BM131:BM147" si="336">IF(AND(ISNUMBER($BA131),ISNUMBER(BC131)),IF($BA131=0,0,BC131/$BA131),"")</f>
        <v>8.590178787074966E-2</v>
      </c>
      <c r="BN131" s="186">
        <f t="shared" ref="BN131:BN147" si="337">IF(AND(ISNUMBER($BA131),ISNUMBER(BD131)),IF($BA131=0,0,BD131/$BA131),"")</f>
        <v>1.2260301576093301E-2</v>
      </c>
      <c r="BO131" s="187">
        <f t="shared" ref="BO131:BO147" si="338">IF(AND(ISNUMBER($BA131),ISNUMBER(BE131)),IF($BA131=0,0,BE131/$BA131),"")</f>
        <v>1.2260301576093301E-2</v>
      </c>
      <c r="BP131" s="187">
        <f t="shared" ref="BP131:BP147" si="339">IF(AND(ISNUMBER($BA131),ISNUMBER(BF131)),IF($BA131=0,0,BF131/$BA131),"")</f>
        <v>0</v>
      </c>
      <c r="BQ131" s="188">
        <f t="shared" ref="BQ131:BQ147" si="340">IF(AND(ISNUMBER($BA131),ISNUMBER(BG131)),IF($BA131=0,0,BG131/$BA131),"")</f>
        <v>7.3641528064109368E-2</v>
      </c>
      <c r="BR131" s="189">
        <f t="shared" ref="BR131:BR147" si="341">IF(AND(ISNUMBER($BA131),ISNUMBER(BH131)),IF($BA131=0,0,BH131/$BA131),"")</f>
        <v>7.3631185304942046E-2</v>
      </c>
      <c r="BS131" s="189">
        <f t="shared" ref="BS131:BS147" si="342">IF(AND(ISNUMBER($BA131),ISNUMBER(BI131)),IF($BA131=0,0,BI131/$BA131),"")</f>
        <v>1.033954613248129E-5</v>
      </c>
      <c r="BT131" s="189">
        <f t="shared" ref="BT131:BT147" si="343">IF(AND(ISNUMBER($BA131),ISNUMBER(BJ131)),IF($BA131=0,0,BJ131/$BA131),"")</f>
        <v>0</v>
      </c>
      <c r="BU131" s="252">
        <f t="shared" ref="BU131:BU147" si="344">IF(AND(ISNUMBER($BA131),ISNUMBER(BK131)),IF($BA131=0,0,BK131/$BA131),"")</f>
        <v>2.1602132915347675E-3</v>
      </c>
      <c r="DV131" s="388">
        <v>2022</v>
      </c>
      <c r="DW131" s="135" t="s">
        <v>13</v>
      </c>
      <c r="DX131" s="143">
        <v>2823.380000000011</v>
      </c>
      <c r="DY131" s="144">
        <v>2708.5120000000124</v>
      </c>
      <c r="DZ131" s="145">
        <v>98.023999999999958</v>
      </c>
      <c r="EA131" s="146">
        <v>17.928000000000001</v>
      </c>
      <c r="EB131" s="147">
        <v>17.928000000000001</v>
      </c>
      <c r="EC131" s="147">
        <v>0</v>
      </c>
      <c r="ED131" s="148">
        <v>80.095999999999989</v>
      </c>
      <c r="EE131" s="149">
        <v>79.998999999999981</v>
      </c>
      <c r="EF131" s="149">
        <v>9.7000000000000003E-2</v>
      </c>
      <c r="EG131" s="149">
        <v>0</v>
      </c>
      <c r="EH131" s="267">
        <v>0</v>
      </c>
      <c r="EI131" s="260">
        <f t="shared" ref="EI131:EI147" si="345">IF(AND(ISNUMBER($DX131),ISNUMBER(DY131)),IF($DX131=0,0,DY131/$DX131),"")</f>
        <v>0.95931543044152823</v>
      </c>
      <c r="EJ131" s="185">
        <f t="shared" ref="EJ131:EJ147" si="346">IF(AND(ISNUMBER($DX131),ISNUMBER(DZ131)),IF($DX131=0,0,DZ131/$DX131),"")</f>
        <v>3.4718670529648707E-2</v>
      </c>
      <c r="EK131" s="186">
        <f t="shared" ref="EK131:EK147" si="347">IF(AND(ISNUMBER($DX131),ISNUMBER(EA131)),IF($DX131=0,0,EA131/$DX131),"")</f>
        <v>6.3498360121556187E-3</v>
      </c>
      <c r="EL131" s="187">
        <f t="shared" ref="EL131:EL147" si="348">IF(AND(ISNUMBER($DX131),ISNUMBER(EB131)),IF($DX131=0,0,EB131/$DX131),"")</f>
        <v>6.3498360121556187E-3</v>
      </c>
      <c r="EM131" s="187">
        <f t="shared" ref="EM131:EM147" si="349">IF(AND(ISNUMBER($DX131),ISNUMBER(EC131)),IF($DX131=0,0,EC131/$DX131),"")</f>
        <v>0</v>
      </c>
      <c r="EN131" s="188">
        <f t="shared" ref="EN131:EN147" si="350">IF(AND(ISNUMBER($DX131),ISNUMBER(ED131)),IF($DX131=0,0,ED131/$DX131),"")</f>
        <v>2.8368834517493103E-2</v>
      </c>
      <c r="EO131" s="189">
        <f t="shared" ref="EO131:EO147" si="351">IF(AND(ISNUMBER($DX131),ISNUMBER(EE131)),IF($DX131=0,0,EE131/$DX131),"")</f>
        <v>2.8334478532822244E-2</v>
      </c>
      <c r="EP131" s="189">
        <f t="shared" ref="EP131:EP147" si="352">IF(AND(ISNUMBER($DX131),ISNUMBER(EF131)),IF($DX131=0,0,EF131/$DX131),"")</f>
        <v>3.4355984670855363E-5</v>
      </c>
      <c r="EQ131" s="189">
        <f t="shared" ref="EQ131:EQ147" si="353">IF(AND(ISNUMBER($DX131),ISNUMBER(EG131)),IF($DX131=0,0,EG131/$DX131),"")</f>
        <v>0</v>
      </c>
      <c r="ER131" s="252">
        <f t="shared" ref="ER131:ER147" si="354">IF(AND(ISNUMBER($DX131),ISNUMBER(EH131)),IF($DX131=0,0,EH131/$DX131),"")</f>
        <v>0</v>
      </c>
    </row>
    <row r="132" spans="1:148" ht="14.25" customHeight="1">
      <c r="A132" s="378"/>
      <c r="B132" s="131" t="s">
        <v>14</v>
      </c>
      <c r="C132" s="150">
        <v>2041463.9630000894</v>
      </c>
      <c r="D132" s="151">
        <v>1866118.679000122</v>
      </c>
      <c r="E132" s="152">
        <v>165338.50599999985</v>
      </c>
      <c r="F132" s="153">
        <v>82824.755999999543</v>
      </c>
      <c r="G132" s="154">
        <v>82824.755999999543</v>
      </c>
      <c r="H132" s="154">
        <v>0</v>
      </c>
      <c r="I132" s="155">
        <v>82514.197999999087</v>
      </c>
      <c r="J132" s="156">
        <v>72407.990999999252</v>
      </c>
      <c r="K132" s="156">
        <v>0</v>
      </c>
      <c r="L132" s="156">
        <v>10106.674000000163</v>
      </c>
      <c r="M132" s="268">
        <v>1104.1499999999996</v>
      </c>
      <c r="N132" s="261">
        <f t="shared" si="315"/>
        <v>0.91410806794635557</v>
      </c>
      <c r="O132" s="190">
        <f t="shared" si="316"/>
        <v>8.0990166369149186E-2</v>
      </c>
      <c r="P132" s="191">
        <f t="shared" si="317"/>
        <v>4.0571255481915119E-2</v>
      </c>
      <c r="Q132" s="192">
        <f t="shared" si="318"/>
        <v>4.0571255481915119E-2</v>
      </c>
      <c r="R132" s="192">
        <f t="shared" si="319"/>
        <v>0</v>
      </c>
      <c r="S132" s="193">
        <f t="shared" si="320"/>
        <v>4.0419130337592674E-2</v>
      </c>
      <c r="T132" s="194">
        <f t="shared" si="321"/>
        <v>3.546865989913929E-2</v>
      </c>
      <c r="U132" s="194">
        <f t="shared" si="322"/>
        <v>0</v>
      </c>
      <c r="V132" s="194">
        <f t="shared" si="323"/>
        <v>4.9506991958592414E-3</v>
      </c>
      <c r="W132" s="253">
        <f t="shared" si="324"/>
        <v>5.4086186188531378E-4</v>
      </c>
      <c r="Z132" s="378"/>
      <c r="AA132" s="131" t="s">
        <v>14</v>
      </c>
      <c r="AB132" s="150">
        <v>1611380.8380000431</v>
      </c>
      <c r="AC132" s="151">
        <v>1473057.1790000519</v>
      </c>
      <c r="AD132" s="152">
        <v>130851.45400000017</v>
      </c>
      <c r="AE132" s="153">
        <v>70159.467999999761</v>
      </c>
      <c r="AF132" s="154">
        <v>70159.467999999761</v>
      </c>
      <c r="AG132" s="154">
        <v>0</v>
      </c>
      <c r="AH132" s="155">
        <v>60692.279999999031</v>
      </c>
      <c r="AI132" s="156">
        <v>54178.241999999656</v>
      </c>
      <c r="AJ132" s="156">
        <v>0</v>
      </c>
      <c r="AK132" s="156">
        <v>6514.4200000000683</v>
      </c>
      <c r="AL132" s="268">
        <v>48.281999999999996</v>
      </c>
      <c r="AM132" s="261">
        <f t="shared" si="325"/>
        <v>0.91415830712516677</v>
      </c>
      <c r="AN132" s="190">
        <f t="shared" si="326"/>
        <v>8.1204548865310935E-2</v>
      </c>
      <c r="AO132" s="191">
        <f t="shared" si="327"/>
        <v>4.3539966682908937E-2</v>
      </c>
      <c r="AP132" s="192">
        <f t="shared" si="328"/>
        <v>4.3539966682908937E-2</v>
      </c>
      <c r="AQ132" s="192">
        <f t="shared" si="329"/>
        <v>0</v>
      </c>
      <c r="AR132" s="193">
        <f t="shared" si="330"/>
        <v>3.7664764634614212E-2</v>
      </c>
      <c r="AS132" s="194">
        <f t="shared" si="331"/>
        <v>3.3622245419799517E-2</v>
      </c>
      <c r="AT132" s="194">
        <f t="shared" si="332"/>
        <v>0</v>
      </c>
      <c r="AU132" s="194">
        <f t="shared" si="333"/>
        <v>4.0427562785749684E-3</v>
      </c>
      <c r="AV132" s="253">
        <f t="shared" si="334"/>
        <v>2.9963121604402936E-5</v>
      </c>
      <c r="AY132" s="378"/>
      <c r="AZ132" s="131" t="s">
        <v>14</v>
      </c>
      <c r="BA132" s="150">
        <v>430083.12500000058</v>
      </c>
      <c r="BB132" s="151">
        <v>393061.4999999979</v>
      </c>
      <c r="BC132" s="152">
        <v>34487.051999999916</v>
      </c>
      <c r="BD132" s="153">
        <v>12665.288000000066</v>
      </c>
      <c r="BE132" s="154">
        <v>12665.288000000066</v>
      </c>
      <c r="BF132" s="154">
        <v>0</v>
      </c>
      <c r="BG132" s="155">
        <v>21821.918000000023</v>
      </c>
      <c r="BH132" s="156">
        <v>18229.749000000065</v>
      </c>
      <c r="BI132" s="156">
        <v>0</v>
      </c>
      <c r="BJ132" s="156">
        <v>3592.2540000000049</v>
      </c>
      <c r="BK132" s="268">
        <v>1055.8679999999997</v>
      </c>
      <c r="BL132" s="261">
        <f t="shared" si="335"/>
        <v>0.91391983817081257</v>
      </c>
      <c r="BM132" s="190">
        <f t="shared" si="336"/>
        <v>8.018694525622197E-2</v>
      </c>
      <c r="BN132" s="191">
        <f t="shared" si="337"/>
        <v>2.9448465340275905E-2</v>
      </c>
      <c r="BO132" s="192">
        <f t="shared" si="338"/>
        <v>2.9448465340275905E-2</v>
      </c>
      <c r="BP132" s="192">
        <f t="shared" si="339"/>
        <v>0</v>
      </c>
      <c r="BQ132" s="193">
        <f t="shared" si="340"/>
        <v>5.0738837986261359E-2</v>
      </c>
      <c r="BR132" s="194">
        <f t="shared" si="341"/>
        <v>4.2386571200625556E-2</v>
      </c>
      <c r="BS132" s="194">
        <f t="shared" si="342"/>
        <v>0</v>
      </c>
      <c r="BT132" s="194">
        <f t="shared" si="343"/>
        <v>8.3524644218486831E-3</v>
      </c>
      <c r="BU132" s="253">
        <f t="shared" si="344"/>
        <v>2.4550323847279485E-3</v>
      </c>
      <c r="DV132" s="389"/>
      <c r="DW132" s="131" t="s">
        <v>14</v>
      </c>
      <c r="DX132" s="150">
        <v>5184.5950000000239</v>
      </c>
      <c r="DY132" s="151">
        <v>4996.7860000000155</v>
      </c>
      <c r="DZ132" s="152">
        <v>145.55700000000016</v>
      </c>
      <c r="EA132" s="153">
        <v>92.369000000000028</v>
      </c>
      <c r="EB132" s="154">
        <v>92.369000000000028</v>
      </c>
      <c r="EC132" s="154">
        <v>0</v>
      </c>
      <c r="ED132" s="155">
        <v>53.189</v>
      </c>
      <c r="EE132" s="156">
        <v>15.588000000000008</v>
      </c>
      <c r="EF132" s="156">
        <v>0</v>
      </c>
      <c r="EG132" s="156">
        <v>37.600999999999999</v>
      </c>
      <c r="EH132" s="268">
        <v>0</v>
      </c>
      <c r="EI132" s="261">
        <f t="shared" si="345"/>
        <v>0.96377556974074008</v>
      </c>
      <c r="EJ132" s="190">
        <f t="shared" si="346"/>
        <v>2.8074902668385762E-2</v>
      </c>
      <c r="EK132" s="191">
        <f t="shared" si="347"/>
        <v>1.7816049276751532E-2</v>
      </c>
      <c r="EL132" s="192">
        <f t="shared" si="348"/>
        <v>1.7816049276751532E-2</v>
      </c>
      <c r="EM132" s="192">
        <f t="shared" si="349"/>
        <v>0</v>
      </c>
      <c r="EN132" s="193">
        <f t="shared" si="350"/>
        <v>1.025904627073084E-2</v>
      </c>
      <c r="EO132" s="194">
        <f t="shared" si="351"/>
        <v>3.006599358291233E-3</v>
      </c>
      <c r="EP132" s="194">
        <f t="shared" si="352"/>
        <v>0</v>
      </c>
      <c r="EQ132" s="194">
        <f t="shared" si="353"/>
        <v>7.2524469124396074E-3</v>
      </c>
      <c r="ER132" s="253">
        <f t="shared" si="354"/>
        <v>0</v>
      </c>
    </row>
    <row r="133" spans="1:148" ht="14.25" customHeight="1">
      <c r="A133" s="378"/>
      <c r="B133" s="132" t="s">
        <v>15</v>
      </c>
      <c r="C133" s="157">
        <v>1262010.0629999756</v>
      </c>
      <c r="D133" s="158">
        <v>1165361.6019999692</v>
      </c>
      <c r="E133" s="159">
        <v>90140.636999999275</v>
      </c>
      <c r="F133" s="160">
        <v>55561.742999999435</v>
      </c>
      <c r="G133" s="161">
        <v>55561.742999999435</v>
      </c>
      <c r="H133" s="161">
        <v>0</v>
      </c>
      <c r="I133" s="162">
        <v>34579.255000000237</v>
      </c>
      <c r="J133" s="163">
        <v>34579.037000000237</v>
      </c>
      <c r="K133" s="163">
        <v>0.218</v>
      </c>
      <c r="L133" s="163">
        <v>0</v>
      </c>
      <c r="M133" s="269">
        <v>300.49599999999992</v>
      </c>
      <c r="N133" s="262">
        <f t="shared" si="315"/>
        <v>0.92341704410006098</v>
      </c>
      <c r="O133" s="195">
        <f t="shared" si="316"/>
        <v>7.1426242660634798E-2</v>
      </c>
      <c r="P133" s="196">
        <f t="shared" si="317"/>
        <v>4.4026386658059878E-2</v>
      </c>
      <c r="Q133" s="197">
        <f t="shared" si="318"/>
        <v>4.4026386658059878E-2</v>
      </c>
      <c r="R133" s="197">
        <f t="shared" si="319"/>
        <v>0</v>
      </c>
      <c r="S133" s="198">
        <f t="shared" si="320"/>
        <v>2.7400142054177033E-2</v>
      </c>
      <c r="T133" s="199">
        <f t="shared" si="321"/>
        <v>2.7399969313874565E-2</v>
      </c>
      <c r="U133" s="199">
        <f t="shared" si="322"/>
        <v>1.7274030246778168E-7</v>
      </c>
      <c r="V133" s="199">
        <f t="shared" si="323"/>
        <v>0</v>
      </c>
      <c r="W133" s="254">
        <f t="shared" si="324"/>
        <v>2.3810903637779132E-4</v>
      </c>
      <c r="Z133" s="378"/>
      <c r="AA133" s="132" t="s">
        <v>15</v>
      </c>
      <c r="AB133" s="157">
        <v>993214.00700003665</v>
      </c>
      <c r="AC133" s="158">
        <v>914804.9390000269</v>
      </c>
      <c r="AD133" s="159">
        <v>73889.630999999368</v>
      </c>
      <c r="AE133" s="160">
        <v>47797.433999999885</v>
      </c>
      <c r="AF133" s="161">
        <v>47797.433999999885</v>
      </c>
      <c r="AG133" s="161">
        <v>0</v>
      </c>
      <c r="AH133" s="162">
        <v>26092.485000000106</v>
      </c>
      <c r="AI133" s="163">
        <v>26092.485000000106</v>
      </c>
      <c r="AJ133" s="163">
        <v>0</v>
      </c>
      <c r="AK133" s="163">
        <v>0</v>
      </c>
      <c r="AL133" s="269">
        <v>15.748000000000001</v>
      </c>
      <c r="AM133" s="262">
        <f t="shared" si="325"/>
        <v>0.92105521322958261</v>
      </c>
      <c r="AN133" s="195">
        <f t="shared" si="326"/>
        <v>7.4394471361897183E-2</v>
      </c>
      <c r="AO133" s="196">
        <f t="shared" si="327"/>
        <v>4.8124003148495791E-2</v>
      </c>
      <c r="AP133" s="197">
        <f t="shared" si="328"/>
        <v>4.8124003148495791E-2</v>
      </c>
      <c r="AQ133" s="197">
        <f t="shared" si="329"/>
        <v>0</v>
      </c>
      <c r="AR133" s="198">
        <f t="shared" si="330"/>
        <v>2.6270758181120922E-2</v>
      </c>
      <c r="AS133" s="199">
        <f t="shared" si="331"/>
        <v>2.6270758181120922E-2</v>
      </c>
      <c r="AT133" s="199">
        <f t="shared" si="332"/>
        <v>0</v>
      </c>
      <c r="AU133" s="199">
        <f t="shared" si="333"/>
        <v>0</v>
      </c>
      <c r="AV133" s="254">
        <f t="shared" si="334"/>
        <v>1.5855595963216636E-5</v>
      </c>
      <c r="AY133" s="378"/>
      <c r="AZ133" s="132" t="s">
        <v>15</v>
      </c>
      <c r="BA133" s="157">
        <v>268796.05599999713</v>
      </c>
      <c r="BB133" s="158">
        <v>250556.66299999796</v>
      </c>
      <c r="BC133" s="159">
        <v>16251.006000000076</v>
      </c>
      <c r="BD133" s="160">
        <v>7764.3090000000357</v>
      </c>
      <c r="BE133" s="161">
        <v>7764.3090000000357</v>
      </c>
      <c r="BF133" s="161">
        <v>0</v>
      </c>
      <c r="BG133" s="162">
        <v>8486.7699999999968</v>
      </c>
      <c r="BH133" s="163">
        <v>8486.5519999999942</v>
      </c>
      <c r="BI133" s="163">
        <v>0.218</v>
      </c>
      <c r="BJ133" s="163">
        <v>0</v>
      </c>
      <c r="BK133" s="269">
        <v>284.74799999999999</v>
      </c>
      <c r="BL133" s="262">
        <f t="shared" si="335"/>
        <v>0.93214411970390165</v>
      </c>
      <c r="BM133" s="195">
        <f t="shared" si="336"/>
        <v>6.0458498691663282E-2</v>
      </c>
      <c r="BN133" s="196">
        <f t="shared" si="337"/>
        <v>2.8885501950966567E-2</v>
      </c>
      <c r="BO133" s="197">
        <f t="shared" si="338"/>
        <v>2.8885501950966567E-2</v>
      </c>
      <c r="BP133" s="197">
        <f t="shared" si="339"/>
        <v>0</v>
      </c>
      <c r="BQ133" s="198">
        <f t="shared" si="340"/>
        <v>3.1573268322062316E-2</v>
      </c>
      <c r="BR133" s="199">
        <f t="shared" si="341"/>
        <v>3.1572457298257695E-2</v>
      </c>
      <c r="BS133" s="199">
        <f t="shared" si="342"/>
        <v>8.1102380460523691E-7</v>
      </c>
      <c r="BT133" s="199">
        <f t="shared" si="343"/>
        <v>0</v>
      </c>
      <c r="BU133" s="254">
        <f t="shared" si="344"/>
        <v>1.0593459005217064E-3</v>
      </c>
      <c r="DV133" s="389"/>
      <c r="DW133" s="132" t="s">
        <v>15</v>
      </c>
      <c r="DX133" s="157">
        <v>15768.021000000017</v>
      </c>
      <c r="DY133" s="158">
        <v>14987.530000000037</v>
      </c>
      <c r="DZ133" s="159">
        <v>705.64099999999996</v>
      </c>
      <c r="EA133" s="160">
        <v>401.08399999999978</v>
      </c>
      <c r="EB133" s="161">
        <v>401.08399999999978</v>
      </c>
      <c r="EC133" s="161">
        <v>0</v>
      </c>
      <c r="ED133" s="162">
        <v>304.5569999999999</v>
      </c>
      <c r="EE133" s="163">
        <v>304.5569999999999</v>
      </c>
      <c r="EF133" s="163">
        <v>0</v>
      </c>
      <c r="EG133" s="163">
        <v>0</v>
      </c>
      <c r="EH133" s="269">
        <v>24.254000000000001</v>
      </c>
      <c r="EI133" s="262">
        <f t="shared" si="345"/>
        <v>0.95050165141205867</v>
      </c>
      <c r="EJ133" s="195">
        <f t="shared" si="346"/>
        <v>4.47513990500139E-2</v>
      </c>
      <c r="EK133" s="196">
        <f t="shared" si="347"/>
        <v>2.5436546539353247E-2</v>
      </c>
      <c r="EL133" s="197">
        <f t="shared" si="348"/>
        <v>2.5436546539353247E-2</v>
      </c>
      <c r="EM133" s="197">
        <f t="shared" si="349"/>
        <v>0</v>
      </c>
      <c r="EN133" s="198">
        <f t="shared" si="350"/>
        <v>1.9314852510660632E-2</v>
      </c>
      <c r="EO133" s="199">
        <f t="shared" si="351"/>
        <v>1.9314852510660632E-2</v>
      </c>
      <c r="EP133" s="199">
        <f t="shared" si="352"/>
        <v>0</v>
      </c>
      <c r="EQ133" s="199">
        <f t="shared" si="353"/>
        <v>0</v>
      </c>
      <c r="ER133" s="254">
        <f t="shared" si="354"/>
        <v>1.5381765409876087E-3</v>
      </c>
    </row>
    <row r="134" spans="1:148">
      <c r="A134" s="378"/>
      <c r="B134" s="133" t="s">
        <v>16</v>
      </c>
      <c r="C134" s="164">
        <f t="shared" ref="C134:M134" si="355">IF(COUNT(C131:C133)=0,"",SUM(C131:C133))</f>
        <v>4685681.6350001646</v>
      </c>
      <c r="D134" s="165">
        <f t="shared" si="355"/>
        <v>4284952.2550001703</v>
      </c>
      <c r="E134" s="166">
        <f t="shared" si="355"/>
        <v>379141.49099999829</v>
      </c>
      <c r="F134" s="167">
        <f t="shared" si="355"/>
        <v>160735.91299999901</v>
      </c>
      <c r="G134" s="168">
        <f t="shared" si="355"/>
        <v>160735.91299999901</v>
      </c>
      <c r="H134" s="168">
        <f t="shared" si="355"/>
        <v>0</v>
      </c>
      <c r="I134" s="169">
        <f t="shared" si="355"/>
        <v>218406.52699999939</v>
      </c>
      <c r="J134" s="170">
        <f t="shared" si="355"/>
        <v>208277.8579999996</v>
      </c>
      <c r="K134" s="170">
        <f t="shared" si="355"/>
        <v>21.111999999999998</v>
      </c>
      <c r="L134" s="170">
        <f t="shared" si="355"/>
        <v>10108.021000000163</v>
      </c>
      <c r="M134" s="270">
        <f t="shared" si="355"/>
        <v>2101.5489999999995</v>
      </c>
      <c r="N134" s="263">
        <f t="shared" si="315"/>
        <v>0.91447789004555791</v>
      </c>
      <c r="O134" s="200">
        <f t="shared" si="316"/>
        <v>8.0914906417875951E-2</v>
      </c>
      <c r="P134" s="201">
        <f t="shared" si="317"/>
        <v>3.4303635099612005E-2</v>
      </c>
      <c r="Q134" s="202">
        <f t="shared" si="318"/>
        <v>3.4303635099612005E-2</v>
      </c>
      <c r="R134" s="202">
        <f t="shared" si="319"/>
        <v>0</v>
      </c>
      <c r="S134" s="203">
        <f t="shared" si="320"/>
        <v>4.6611473850163045E-2</v>
      </c>
      <c r="T134" s="204">
        <f t="shared" si="321"/>
        <v>4.4449852598658739E-2</v>
      </c>
      <c r="U134" s="204">
        <f t="shared" si="322"/>
        <v>4.5056411520368382E-6</v>
      </c>
      <c r="V134" s="204">
        <f t="shared" si="323"/>
        <v>2.1572146354326112E-3</v>
      </c>
      <c r="W134" s="255">
        <f t="shared" si="324"/>
        <v>4.4850443621740547E-4</v>
      </c>
      <c r="Z134" s="378"/>
      <c r="AA134" s="133" t="s">
        <v>16</v>
      </c>
      <c r="AB134" s="164">
        <f t="shared" ref="AB134:AL134" si="356">IF(COUNT(AB131:AB133)=0,"",SUM(AB131:AB133))</f>
        <v>3675570.2240001466</v>
      </c>
      <c r="AC134" s="165">
        <f t="shared" si="356"/>
        <v>3358304.9860001276</v>
      </c>
      <c r="AD134" s="166">
        <f t="shared" si="356"/>
        <v>301668.02799999819</v>
      </c>
      <c r="AE134" s="167">
        <f t="shared" si="356"/>
        <v>136490.51499999966</v>
      </c>
      <c r="AF134" s="168">
        <f t="shared" si="356"/>
        <v>136490.51499999966</v>
      </c>
      <c r="AG134" s="168">
        <f t="shared" si="356"/>
        <v>0</v>
      </c>
      <c r="AH134" s="169">
        <f t="shared" si="356"/>
        <v>165178.22199999841</v>
      </c>
      <c r="AI134" s="170">
        <f t="shared" si="356"/>
        <v>158645.15899999908</v>
      </c>
      <c r="AJ134" s="170">
        <f t="shared" si="356"/>
        <v>17.675999999999998</v>
      </c>
      <c r="AK134" s="170">
        <f t="shared" si="356"/>
        <v>6515.767000000068</v>
      </c>
      <c r="AL134" s="270">
        <f t="shared" si="356"/>
        <v>88.605000000000004</v>
      </c>
      <c r="AM134" s="263">
        <f t="shared" si="325"/>
        <v>0.91368271624130826</v>
      </c>
      <c r="AN134" s="200">
        <f t="shared" si="326"/>
        <v>8.207380341428791E-2</v>
      </c>
      <c r="AO134" s="201">
        <f t="shared" si="327"/>
        <v>3.7134514288086749E-2</v>
      </c>
      <c r="AP134" s="202">
        <f t="shared" si="328"/>
        <v>3.7134514288086749E-2</v>
      </c>
      <c r="AQ134" s="202">
        <f t="shared" si="329"/>
        <v>0</v>
      </c>
      <c r="AR134" s="203">
        <f t="shared" si="330"/>
        <v>4.4939482021440984E-2</v>
      </c>
      <c r="AS134" s="204">
        <f t="shared" si="331"/>
        <v>4.3162053594869028E-2</v>
      </c>
      <c r="AT134" s="204">
        <f t="shared" si="332"/>
        <v>4.8090497318163315E-6</v>
      </c>
      <c r="AU134" s="204">
        <f t="shared" si="333"/>
        <v>1.772722762159314E-3</v>
      </c>
      <c r="AV134" s="255">
        <f t="shared" si="334"/>
        <v>2.4106463650576268E-5</v>
      </c>
      <c r="AY134" s="378"/>
      <c r="AZ134" s="133" t="s">
        <v>16</v>
      </c>
      <c r="BA134" s="164">
        <f t="shared" ref="BA134:BK134" si="357">IF(COUNT(BA131:BA133)=0,"",SUM(BA131:BA133))</f>
        <v>1010111.410999995</v>
      </c>
      <c r="BB134" s="165">
        <f t="shared" si="357"/>
        <v>926647.26899999147</v>
      </c>
      <c r="BC134" s="166">
        <f t="shared" si="357"/>
        <v>77473.463000000134</v>
      </c>
      <c r="BD134" s="167">
        <f t="shared" si="357"/>
        <v>24245.398000000103</v>
      </c>
      <c r="BE134" s="168">
        <f t="shared" si="357"/>
        <v>24245.398000000103</v>
      </c>
      <c r="BF134" s="168">
        <f t="shared" si="357"/>
        <v>0</v>
      </c>
      <c r="BG134" s="169">
        <f t="shared" si="357"/>
        <v>53228.30500000016</v>
      </c>
      <c r="BH134" s="170">
        <f t="shared" si="357"/>
        <v>49632.699000000204</v>
      </c>
      <c r="BI134" s="170">
        <f t="shared" si="357"/>
        <v>3.4359999999999995</v>
      </c>
      <c r="BJ134" s="170">
        <f t="shared" si="357"/>
        <v>3592.2540000000049</v>
      </c>
      <c r="BK134" s="270">
        <f t="shared" si="357"/>
        <v>2012.9439999999997</v>
      </c>
      <c r="BL134" s="263">
        <f t="shared" si="335"/>
        <v>0.91737135023811356</v>
      </c>
      <c r="BM134" s="200">
        <f t="shared" si="336"/>
        <v>7.6697938619763317E-2</v>
      </c>
      <c r="BN134" s="201">
        <f t="shared" si="337"/>
        <v>2.4002696866870881E-2</v>
      </c>
      <c r="BO134" s="202">
        <f t="shared" si="338"/>
        <v>2.4002696866870881E-2</v>
      </c>
      <c r="BP134" s="202">
        <f t="shared" si="339"/>
        <v>0</v>
      </c>
      <c r="BQ134" s="203">
        <f t="shared" si="340"/>
        <v>5.2695479350446051E-2</v>
      </c>
      <c r="BR134" s="204">
        <f t="shared" si="341"/>
        <v>4.9135866063392535E-2</v>
      </c>
      <c r="BS134" s="204">
        <f t="shared" si="342"/>
        <v>3.4016049740477754E-6</v>
      </c>
      <c r="BT134" s="204">
        <f t="shared" si="343"/>
        <v>3.5562948412232349E-3</v>
      </c>
      <c r="BU134" s="255">
        <f t="shared" si="344"/>
        <v>1.9927940404189828E-3</v>
      </c>
      <c r="DV134" s="389"/>
      <c r="DW134" s="133" t="s">
        <v>16</v>
      </c>
      <c r="DX134" s="164">
        <f t="shared" ref="DX134:EH134" si="358">IF(COUNT(DX131:DX133)=0,"",SUM(DX131:DX133))</f>
        <v>23775.99600000005</v>
      </c>
      <c r="DY134" s="165">
        <f t="shared" si="358"/>
        <v>22692.828000000067</v>
      </c>
      <c r="DZ134" s="166">
        <f t="shared" si="358"/>
        <v>949.22200000000009</v>
      </c>
      <c r="EA134" s="167">
        <f t="shared" si="358"/>
        <v>511.3809999999998</v>
      </c>
      <c r="EB134" s="168">
        <f t="shared" si="358"/>
        <v>511.3809999999998</v>
      </c>
      <c r="EC134" s="168">
        <f t="shared" si="358"/>
        <v>0</v>
      </c>
      <c r="ED134" s="169">
        <f t="shared" si="358"/>
        <v>437.84199999999987</v>
      </c>
      <c r="EE134" s="170">
        <f t="shared" si="358"/>
        <v>400.14399999999989</v>
      </c>
      <c r="EF134" s="170">
        <f t="shared" si="358"/>
        <v>9.7000000000000003E-2</v>
      </c>
      <c r="EG134" s="170">
        <f t="shared" si="358"/>
        <v>37.600999999999999</v>
      </c>
      <c r="EH134" s="270">
        <f t="shared" si="358"/>
        <v>24.254000000000001</v>
      </c>
      <c r="EI134" s="263">
        <f t="shared" si="345"/>
        <v>0.95444279179724034</v>
      </c>
      <c r="EJ134" s="200">
        <f t="shared" si="346"/>
        <v>3.9923543055777687E-2</v>
      </c>
      <c r="EK134" s="201">
        <f t="shared" si="347"/>
        <v>2.1508289284705412E-2</v>
      </c>
      <c r="EL134" s="202">
        <f t="shared" si="348"/>
        <v>2.1508289284705412E-2</v>
      </c>
      <c r="EM134" s="202">
        <f t="shared" si="349"/>
        <v>0</v>
      </c>
      <c r="EN134" s="203">
        <f t="shared" si="350"/>
        <v>1.8415295830298717E-2</v>
      </c>
      <c r="EO134" s="204">
        <f t="shared" si="351"/>
        <v>1.6829747111330229E-2</v>
      </c>
      <c r="EP134" s="204">
        <f t="shared" si="352"/>
        <v>4.0797449663097099E-6</v>
      </c>
      <c r="EQ134" s="204">
        <f t="shared" si="353"/>
        <v>1.5814689740021794E-3</v>
      </c>
      <c r="ER134" s="255">
        <f t="shared" si="354"/>
        <v>1.0201044784832547E-3</v>
      </c>
    </row>
    <row r="135" spans="1:148" ht="14.25" customHeight="1">
      <c r="A135" s="378"/>
      <c r="B135" s="130" t="s">
        <v>17</v>
      </c>
      <c r="C135" s="171">
        <v>1096949.8110000463</v>
      </c>
      <c r="D135" s="172">
        <v>1028958.9870000547</v>
      </c>
      <c r="E135" s="173">
        <v>62498.648999999314</v>
      </c>
      <c r="F135" s="174">
        <v>36875.863999999936</v>
      </c>
      <c r="G135" s="175">
        <v>36875.863999999936</v>
      </c>
      <c r="H135" s="175">
        <v>0</v>
      </c>
      <c r="I135" s="176">
        <v>25623.011000000246</v>
      </c>
      <c r="J135" s="177">
        <v>21277.303000000149</v>
      </c>
      <c r="K135" s="177">
        <v>0</v>
      </c>
      <c r="L135" s="177">
        <v>4345.8650000000016</v>
      </c>
      <c r="M135" s="271">
        <v>948.00599999999986</v>
      </c>
      <c r="N135" s="264">
        <f t="shared" si="315"/>
        <v>0.9380182909754029</v>
      </c>
      <c r="O135" s="205">
        <f t="shared" si="316"/>
        <v>5.6974939394010868E-2</v>
      </c>
      <c r="P135" s="206">
        <f t="shared" si="317"/>
        <v>3.3616728523232664E-2</v>
      </c>
      <c r="Q135" s="207">
        <f t="shared" si="318"/>
        <v>3.3616728523232664E-2</v>
      </c>
      <c r="R135" s="207">
        <f t="shared" si="319"/>
        <v>0</v>
      </c>
      <c r="S135" s="208">
        <f t="shared" si="320"/>
        <v>2.3358416896613297E-2</v>
      </c>
      <c r="T135" s="209">
        <f t="shared" si="321"/>
        <v>1.9396788063259215E-2</v>
      </c>
      <c r="U135" s="209">
        <f t="shared" si="322"/>
        <v>0</v>
      </c>
      <c r="V135" s="209">
        <f t="shared" si="323"/>
        <v>3.9617719574955267E-3</v>
      </c>
      <c r="W135" s="256">
        <f t="shared" si="324"/>
        <v>8.6422003130274465E-4</v>
      </c>
      <c r="Z135" s="378"/>
      <c r="AA135" s="130" t="s">
        <v>17</v>
      </c>
      <c r="AB135" s="171">
        <v>872815.98500002502</v>
      </c>
      <c r="AC135" s="172">
        <v>821097.06600003014</v>
      </c>
      <c r="AD135" s="173">
        <v>48018.799999999857</v>
      </c>
      <c r="AE135" s="174">
        <v>26992.822000000015</v>
      </c>
      <c r="AF135" s="175">
        <v>26992.822000000015</v>
      </c>
      <c r="AG135" s="175">
        <v>0</v>
      </c>
      <c r="AH135" s="176">
        <v>21026.194000000101</v>
      </c>
      <c r="AI135" s="177">
        <v>17484.152000000075</v>
      </c>
      <c r="AJ135" s="177">
        <v>0</v>
      </c>
      <c r="AK135" s="177">
        <v>3542.1899999999991</v>
      </c>
      <c r="AL135" s="271">
        <v>181.69600000000008</v>
      </c>
      <c r="AM135" s="264">
        <f t="shared" si="325"/>
        <v>0.94074476190993062</v>
      </c>
      <c r="AN135" s="205">
        <f t="shared" si="326"/>
        <v>5.5015949324070272E-2</v>
      </c>
      <c r="AO135" s="206">
        <f t="shared" si="327"/>
        <v>3.0926131583164394E-2</v>
      </c>
      <c r="AP135" s="207">
        <f t="shared" si="328"/>
        <v>3.0926131583164394E-2</v>
      </c>
      <c r="AQ135" s="207">
        <f t="shared" si="329"/>
        <v>0</v>
      </c>
      <c r="AR135" s="208">
        <f t="shared" si="330"/>
        <v>2.4090065215750488E-2</v>
      </c>
      <c r="AS135" s="209">
        <f t="shared" si="331"/>
        <v>2.003188793569079E-2</v>
      </c>
      <c r="AT135" s="209">
        <f t="shared" si="332"/>
        <v>0</v>
      </c>
      <c r="AU135" s="209">
        <f t="shared" si="333"/>
        <v>4.0583468461566933E-3</v>
      </c>
      <c r="AV135" s="256">
        <f t="shared" si="334"/>
        <v>2.0817217274039142E-4</v>
      </c>
      <c r="AY135" s="378"/>
      <c r="AZ135" s="130" t="s">
        <v>17</v>
      </c>
      <c r="BA135" s="171">
        <v>224133.82599999852</v>
      </c>
      <c r="BB135" s="172">
        <v>207861.92099999794</v>
      </c>
      <c r="BC135" s="173">
        <v>14479.849000000067</v>
      </c>
      <c r="BD135" s="174">
        <v>9883.0420000000158</v>
      </c>
      <c r="BE135" s="175">
        <v>9883.0420000000158</v>
      </c>
      <c r="BF135" s="175">
        <v>0</v>
      </c>
      <c r="BG135" s="176">
        <v>4596.8169999999918</v>
      </c>
      <c r="BH135" s="177">
        <v>3793.1509999999998</v>
      </c>
      <c r="BI135" s="177">
        <v>0</v>
      </c>
      <c r="BJ135" s="177">
        <v>803.67500000000007</v>
      </c>
      <c r="BK135" s="271">
        <v>766.30999999999904</v>
      </c>
      <c r="BL135" s="264">
        <f t="shared" si="335"/>
        <v>0.92740094036497334</v>
      </c>
      <c r="BM135" s="205">
        <f t="shared" si="336"/>
        <v>6.4603586430546908E-2</v>
      </c>
      <c r="BN135" s="206">
        <f t="shared" si="337"/>
        <v>4.4094379578386717E-2</v>
      </c>
      <c r="BO135" s="207">
        <f t="shared" si="338"/>
        <v>4.4094379578386717E-2</v>
      </c>
      <c r="BP135" s="207">
        <f t="shared" si="339"/>
        <v>0</v>
      </c>
      <c r="BQ135" s="208">
        <f t="shared" si="340"/>
        <v>2.0509251468361685E-2</v>
      </c>
      <c r="BR135" s="209">
        <f t="shared" si="341"/>
        <v>1.6923599028733954E-2</v>
      </c>
      <c r="BS135" s="209">
        <f t="shared" si="342"/>
        <v>0</v>
      </c>
      <c r="BT135" s="209">
        <f t="shared" si="343"/>
        <v>3.5856925942093425E-3</v>
      </c>
      <c r="BU135" s="256">
        <f t="shared" si="344"/>
        <v>3.4189841563673842E-3</v>
      </c>
      <c r="DV135" s="389"/>
      <c r="DW135" s="130" t="s">
        <v>17</v>
      </c>
      <c r="DX135" s="171">
        <v>17417.409000000014</v>
      </c>
      <c r="DY135" s="172">
        <v>16205.84599999996</v>
      </c>
      <c r="DZ135" s="173">
        <v>1123.1089999999999</v>
      </c>
      <c r="EA135" s="174">
        <v>1103.7580000000003</v>
      </c>
      <c r="EB135" s="175">
        <v>1103.7580000000003</v>
      </c>
      <c r="EC135" s="175">
        <v>0</v>
      </c>
      <c r="ED135" s="176">
        <v>19.350000000000001</v>
      </c>
      <c r="EE135" s="177">
        <v>19.242000000000001</v>
      </c>
      <c r="EF135" s="177">
        <v>0</v>
      </c>
      <c r="EG135" s="177">
        <v>0.108</v>
      </c>
      <c r="EH135" s="271">
        <v>30.570999999999998</v>
      </c>
      <c r="EI135" s="264">
        <f t="shared" si="345"/>
        <v>0.93043953896931209</v>
      </c>
      <c r="EJ135" s="205">
        <f t="shared" si="346"/>
        <v>6.448197892120458E-2</v>
      </c>
      <c r="EK135" s="206">
        <f t="shared" si="347"/>
        <v>6.3370964073933125E-2</v>
      </c>
      <c r="EL135" s="207">
        <f t="shared" si="348"/>
        <v>6.3370964073933125E-2</v>
      </c>
      <c r="EM135" s="207">
        <f t="shared" si="349"/>
        <v>0</v>
      </c>
      <c r="EN135" s="208">
        <f t="shared" si="350"/>
        <v>1.1109574334506346E-3</v>
      </c>
      <c r="EO135" s="209">
        <f t="shared" si="351"/>
        <v>1.1047567407988172E-3</v>
      </c>
      <c r="EP135" s="209">
        <f t="shared" si="352"/>
        <v>0</v>
      </c>
      <c r="EQ135" s="209">
        <f t="shared" si="353"/>
        <v>6.2006926518174955E-6</v>
      </c>
      <c r="ER135" s="256">
        <f t="shared" si="354"/>
        <v>1.7551979172103023E-3</v>
      </c>
    </row>
    <row r="136" spans="1:148" ht="14.25" customHeight="1">
      <c r="A136" s="378"/>
      <c r="B136" s="131" t="s">
        <v>18</v>
      </c>
      <c r="C136" s="150">
        <v>1180365.1150000028</v>
      </c>
      <c r="D136" s="151">
        <v>1063992.300000018</v>
      </c>
      <c r="E136" s="152">
        <v>111270.38699999875</v>
      </c>
      <c r="F136" s="153">
        <v>91393.772999999434</v>
      </c>
      <c r="G136" s="154">
        <v>91393.772999999434</v>
      </c>
      <c r="H136" s="154">
        <v>0</v>
      </c>
      <c r="I136" s="155">
        <v>19876.805000000022</v>
      </c>
      <c r="J136" s="156">
        <v>19876.805000000022</v>
      </c>
      <c r="K136" s="156">
        <v>0</v>
      </c>
      <c r="L136" s="156">
        <v>0</v>
      </c>
      <c r="M136" s="268">
        <v>465.00600000000003</v>
      </c>
      <c r="N136" s="261">
        <f t="shared" si="315"/>
        <v>0.90140947616874922</v>
      </c>
      <c r="O136" s="190">
        <f t="shared" si="316"/>
        <v>9.4267769850177666E-2</v>
      </c>
      <c r="P136" s="191">
        <f t="shared" si="317"/>
        <v>7.7428392146271813E-2</v>
      </c>
      <c r="Q136" s="192">
        <f t="shared" si="318"/>
        <v>7.7428392146271813E-2</v>
      </c>
      <c r="R136" s="192">
        <f t="shared" si="319"/>
        <v>0</v>
      </c>
      <c r="S136" s="193">
        <f t="shared" si="320"/>
        <v>1.6839539518244722E-2</v>
      </c>
      <c r="T136" s="194">
        <f t="shared" si="321"/>
        <v>1.6839539518244722E-2</v>
      </c>
      <c r="U136" s="194">
        <f t="shared" si="322"/>
        <v>0</v>
      </c>
      <c r="V136" s="194">
        <f t="shared" si="323"/>
        <v>0</v>
      </c>
      <c r="W136" s="253">
        <f t="shared" si="324"/>
        <v>3.9395098524239164E-4</v>
      </c>
      <c r="Z136" s="378"/>
      <c r="AA136" s="131" t="s">
        <v>18</v>
      </c>
      <c r="AB136" s="150">
        <v>932884.97800002282</v>
      </c>
      <c r="AC136" s="151">
        <v>834316.11900002125</v>
      </c>
      <c r="AD136" s="152">
        <v>94752.879999999146</v>
      </c>
      <c r="AE136" s="153">
        <v>80020.416999999958</v>
      </c>
      <c r="AF136" s="154">
        <v>80020.416999999958</v>
      </c>
      <c r="AG136" s="154">
        <v>0</v>
      </c>
      <c r="AH136" s="155">
        <v>14732.613000000085</v>
      </c>
      <c r="AI136" s="156">
        <v>14732.613000000085</v>
      </c>
      <c r="AJ136" s="156">
        <v>0</v>
      </c>
      <c r="AK136" s="156">
        <v>0</v>
      </c>
      <c r="AL136" s="268">
        <v>18.187999999999999</v>
      </c>
      <c r="AM136" s="261">
        <f t="shared" si="325"/>
        <v>0.89433975106843322</v>
      </c>
      <c r="AN136" s="190">
        <f t="shared" si="326"/>
        <v>0.10156973499898808</v>
      </c>
      <c r="AO136" s="191">
        <f t="shared" si="327"/>
        <v>8.5777366864190199E-2</v>
      </c>
      <c r="AP136" s="192">
        <f t="shared" si="328"/>
        <v>8.5777366864190199E-2</v>
      </c>
      <c r="AQ136" s="192">
        <f t="shared" si="329"/>
        <v>0</v>
      </c>
      <c r="AR136" s="193">
        <f t="shared" si="330"/>
        <v>1.5792528926325711E-2</v>
      </c>
      <c r="AS136" s="194">
        <f t="shared" si="331"/>
        <v>1.5792528926325711E-2</v>
      </c>
      <c r="AT136" s="194">
        <f t="shared" si="332"/>
        <v>0</v>
      </c>
      <c r="AU136" s="194">
        <f t="shared" si="333"/>
        <v>0</v>
      </c>
      <c r="AV136" s="253">
        <f t="shared" si="334"/>
        <v>1.9496508603871585E-5</v>
      </c>
      <c r="AY136" s="378"/>
      <c r="AZ136" s="131" t="s">
        <v>18</v>
      </c>
      <c r="BA136" s="150">
        <v>247480.13700000019</v>
      </c>
      <c r="BB136" s="151">
        <v>229676.18099999937</v>
      </c>
      <c r="BC136" s="152">
        <v>16517.50700000002</v>
      </c>
      <c r="BD136" s="153">
        <v>11373.356000000022</v>
      </c>
      <c r="BE136" s="154">
        <v>11373.356000000022</v>
      </c>
      <c r="BF136" s="154">
        <v>0</v>
      </c>
      <c r="BG136" s="155">
        <v>5144.1920000000009</v>
      </c>
      <c r="BH136" s="156">
        <v>5144.1920000000009</v>
      </c>
      <c r="BI136" s="156">
        <v>0</v>
      </c>
      <c r="BJ136" s="156">
        <v>0</v>
      </c>
      <c r="BK136" s="268">
        <v>446.81799999999998</v>
      </c>
      <c r="BL136" s="261">
        <f t="shared" si="335"/>
        <v>0.92805905065423167</v>
      </c>
      <c r="BM136" s="190">
        <f t="shared" si="336"/>
        <v>6.674275842994222E-2</v>
      </c>
      <c r="BN136" s="191">
        <f t="shared" si="337"/>
        <v>4.5956641764749034E-2</v>
      </c>
      <c r="BO136" s="192">
        <f t="shared" si="338"/>
        <v>4.5956641764749034E-2</v>
      </c>
      <c r="BP136" s="192">
        <f t="shared" si="339"/>
        <v>0</v>
      </c>
      <c r="BQ136" s="193">
        <f t="shared" si="340"/>
        <v>2.0786282335054619E-2</v>
      </c>
      <c r="BR136" s="194">
        <f t="shared" si="341"/>
        <v>2.0786282335054619E-2</v>
      </c>
      <c r="BS136" s="194">
        <f t="shared" si="342"/>
        <v>0</v>
      </c>
      <c r="BT136" s="194">
        <f t="shared" si="343"/>
        <v>0</v>
      </c>
      <c r="BU136" s="253">
        <f t="shared" si="344"/>
        <v>1.8054701497114479E-3</v>
      </c>
      <c r="DV136" s="389"/>
      <c r="DW136" s="131" t="s">
        <v>18</v>
      </c>
      <c r="DX136" s="150">
        <v>18272.520999999993</v>
      </c>
      <c r="DY136" s="151">
        <v>17415.417000000001</v>
      </c>
      <c r="DZ136" s="152">
        <v>625.24099999999987</v>
      </c>
      <c r="EA136" s="153">
        <v>567.4430000000001</v>
      </c>
      <c r="EB136" s="154">
        <v>567.4430000000001</v>
      </c>
      <c r="EC136" s="154">
        <v>0</v>
      </c>
      <c r="ED136" s="155">
        <v>57.806999999999995</v>
      </c>
      <c r="EE136" s="156">
        <v>57.806999999999995</v>
      </c>
      <c r="EF136" s="156">
        <v>0</v>
      </c>
      <c r="EG136" s="156">
        <v>0</v>
      </c>
      <c r="EH136" s="268">
        <v>122.13499999999999</v>
      </c>
      <c r="EI136" s="261">
        <f t="shared" si="345"/>
        <v>0.95309328143609784</v>
      </c>
      <c r="EJ136" s="190">
        <f t="shared" si="346"/>
        <v>3.4217555421060954E-2</v>
      </c>
      <c r="EK136" s="191">
        <f t="shared" si="347"/>
        <v>3.1054445087243313E-2</v>
      </c>
      <c r="EL136" s="192">
        <f t="shared" si="348"/>
        <v>3.1054445087243313E-2</v>
      </c>
      <c r="EM136" s="192">
        <f t="shared" si="349"/>
        <v>0</v>
      </c>
      <c r="EN136" s="193">
        <f t="shared" si="350"/>
        <v>3.1636028766911812E-3</v>
      </c>
      <c r="EO136" s="194">
        <f t="shared" si="351"/>
        <v>3.1636028766911812E-3</v>
      </c>
      <c r="EP136" s="194">
        <f t="shared" si="352"/>
        <v>0</v>
      </c>
      <c r="EQ136" s="194">
        <f t="shared" si="353"/>
        <v>0</v>
      </c>
      <c r="ER136" s="253">
        <f t="shared" si="354"/>
        <v>6.6840804287487225E-3</v>
      </c>
    </row>
    <row r="137" spans="1:148" ht="14.25" customHeight="1">
      <c r="A137" s="378"/>
      <c r="B137" s="132" t="s">
        <v>19</v>
      </c>
      <c r="C137" s="157">
        <v>1011698.9080000013</v>
      </c>
      <c r="D137" s="158">
        <v>898025.92899999337</v>
      </c>
      <c r="E137" s="159">
        <v>108749.88299999984</v>
      </c>
      <c r="F137" s="160">
        <v>102806.10300000024</v>
      </c>
      <c r="G137" s="161">
        <v>102806.10300000024</v>
      </c>
      <c r="H137" s="161">
        <v>0</v>
      </c>
      <c r="I137" s="162">
        <v>5943.930000000013</v>
      </c>
      <c r="J137" s="163">
        <v>5943.930000000013</v>
      </c>
      <c r="K137" s="163">
        <v>0</v>
      </c>
      <c r="L137" s="163">
        <v>0</v>
      </c>
      <c r="M137" s="269">
        <v>59.880999999999993</v>
      </c>
      <c r="N137" s="262">
        <f t="shared" si="315"/>
        <v>0.8876414928382943</v>
      </c>
      <c r="O137" s="195">
        <f t="shared" si="316"/>
        <v>0.10749234000359295</v>
      </c>
      <c r="P137" s="196">
        <f t="shared" si="317"/>
        <v>0.1016172916537339</v>
      </c>
      <c r="Q137" s="197">
        <f t="shared" si="318"/>
        <v>0.1016172916537339</v>
      </c>
      <c r="R137" s="197">
        <f t="shared" si="319"/>
        <v>0</v>
      </c>
      <c r="S137" s="198">
        <f t="shared" si="320"/>
        <v>5.8751966153155174E-3</v>
      </c>
      <c r="T137" s="199">
        <f t="shared" si="321"/>
        <v>5.8751966153155174E-3</v>
      </c>
      <c r="U137" s="199">
        <f t="shared" si="322"/>
        <v>0</v>
      </c>
      <c r="V137" s="199">
        <f t="shared" si="323"/>
        <v>0</v>
      </c>
      <c r="W137" s="254">
        <f t="shared" si="324"/>
        <v>5.9188558499462088E-5</v>
      </c>
      <c r="Z137" s="378"/>
      <c r="AA137" s="132" t="s">
        <v>19</v>
      </c>
      <c r="AB137" s="157">
        <v>796002.44199997373</v>
      </c>
      <c r="AC137" s="158">
        <v>711697.52299998223</v>
      </c>
      <c r="AD137" s="159">
        <v>80521.887999999366</v>
      </c>
      <c r="AE137" s="160">
        <v>76443.163999999902</v>
      </c>
      <c r="AF137" s="161">
        <v>76443.163999999902</v>
      </c>
      <c r="AG137" s="161">
        <v>0</v>
      </c>
      <c r="AH137" s="162">
        <v>4078.7970000000109</v>
      </c>
      <c r="AI137" s="163">
        <v>4078.7970000000109</v>
      </c>
      <c r="AJ137" s="163">
        <v>0</v>
      </c>
      <c r="AK137" s="163">
        <v>0</v>
      </c>
      <c r="AL137" s="269">
        <v>1.3280000000000001</v>
      </c>
      <c r="AM137" s="262">
        <f t="shared" si="325"/>
        <v>0.89408962265470748</v>
      </c>
      <c r="AN137" s="195">
        <f t="shared" si="326"/>
        <v>0.10115784041778357</v>
      </c>
      <c r="AO137" s="196">
        <f t="shared" si="327"/>
        <v>9.6033831011792831E-2</v>
      </c>
      <c r="AP137" s="197">
        <f t="shared" si="328"/>
        <v>9.6033831011792831E-2</v>
      </c>
      <c r="AQ137" s="197">
        <f t="shared" si="329"/>
        <v>0</v>
      </c>
      <c r="AR137" s="198">
        <f t="shared" si="330"/>
        <v>5.1241011142527946E-3</v>
      </c>
      <c r="AS137" s="199">
        <f t="shared" si="331"/>
        <v>5.1241011142527946E-3</v>
      </c>
      <c r="AT137" s="199">
        <f t="shared" si="332"/>
        <v>0</v>
      </c>
      <c r="AU137" s="199">
        <f t="shared" si="333"/>
        <v>0</v>
      </c>
      <c r="AV137" s="254">
        <f t="shared" si="334"/>
        <v>1.6683365903543848E-6</v>
      </c>
      <c r="AY137" s="378"/>
      <c r="AZ137" s="132" t="s">
        <v>19</v>
      </c>
      <c r="BA137" s="157">
        <v>215696.46599999987</v>
      </c>
      <c r="BB137" s="158">
        <v>186328.40599999999</v>
      </c>
      <c r="BC137" s="159">
        <v>28227.99499999997</v>
      </c>
      <c r="BD137" s="160">
        <v>26362.938999999937</v>
      </c>
      <c r="BE137" s="161">
        <v>26362.938999999937</v>
      </c>
      <c r="BF137" s="161">
        <v>0</v>
      </c>
      <c r="BG137" s="162">
        <v>1865.1329999999989</v>
      </c>
      <c r="BH137" s="163">
        <v>1865.1329999999989</v>
      </c>
      <c r="BI137" s="163">
        <v>0</v>
      </c>
      <c r="BJ137" s="163">
        <v>0</v>
      </c>
      <c r="BK137" s="269">
        <v>58.55299999999999</v>
      </c>
      <c r="BL137" s="262">
        <f t="shared" si="335"/>
        <v>0.8638454280470228</v>
      </c>
      <c r="BM137" s="195">
        <f t="shared" si="336"/>
        <v>0.13086906579174082</v>
      </c>
      <c r="BN137" s="196">
        <f t="shared" si="337"/>
        <v>0.1222223965412579</v>
      </c>
      <c r="BO137" s="197">
        <f t="shared" si="338"/>
        <v>0.1222223965412579</v>
      </c>
      <c r="BP137" s="197">
        <f t="shared" si="339"/>
        <v>0</v>
      </c>
      <c r="BQ137" s="198">
        <f t="shared" si="340"/>
        <v>8.6470262336147876E-3</v>
      </c>
      <c r="BR137" s="199">
        <f t="shared" si="341"/>
        <v>8.6470262336147876E-3</v>
      </c>
      <c r="BS137" s="199">
        <f t="shared" si="342"/>
        <v>0</v>
      </c>
      <c r="BT137" s="199">
        <f t="shared" si="343"/>
        <v>0</v>
      </c>
      <c r="BU137" s="254">
        <f t="shared" si="344"/>
        <v>2.7146017311196943E-4</v>
      </c>
      <c r="DV137" s="389"/>
      <c r="DW137" s="132" t="s">
        <v>19</v>
      </c>
      <c r="DX137" s="157">
        <v>18063.014000000065</v>
      </c>
      <c r="DY137" s="158">
        <v>16807.009000000024</v>
      </c>
      <c r="DZ137" s="159">
        <v>1137.8379999999981</v>
      </c>
      <c r="EA137" s="160">
        <v>1085.9629999999979</v>
      </c>
      <c r="EB137" s="161">
        <v>1085.9629999999979</v>
      </c>
      <c r="EC137" s="161">
        <v>0</v>
      </c>
      <c r="ED137" s="162">
        <v>51.873000000000012</v>
      </c>
      <c r="EE137" s="163">
        <v>51.873000000000012</v>
      </c>
      <c r="EF137" s="163">
        <v>0</v>
      </c>
      <c r="EG137" s="163">
        <v>0</v>
      </c>
      <c r="EH137" s="269">
        <v>34.39</v>
      </c>
      <c r="EI137" s="262">
        <f t="shared" si="345"/>
        <v>0.93046536973286753</v>
      </c>
      <c r="EJ137" s="195">
        <f t="shared" si="346"/>
        <v>6.2992698782163042E-2</v>
      </c>
      <c r="EK137" s="196">
        <f t="shared" si="347"/>
        <v>6.0120808188489146E-2</v>
      </c>
      <c r="EL137" s="197">
        <f t="shared" si="348"/>
        <v>6.0120808188489146E-2</v>
      </c>
      <c r="EM137" s="197">
        <f t="shared" si="349"/>
        <v>0</v>
      </c>
      <c r="EN137" s="198">
        <f t="shared" si="350"/>
        <v>2.8717798701811239E-3</v>
      </c>
      <c r="EO137" s="199">
        <f t="shared" si="351"/>
        <v>2.8717798701811239E-3</v>
      </c>
      <c r="EP137" s="199">
        <f t="shared" si="352"/>
        <v>0</v>
      </c>
      <c r="EQ137" s="199">
        <f t="shared" si="353"/>
        <v>0</v>
      </c>
      <c r="ER137" s="254">
        <f t="shared" si="354"/>
        <v>1.9038904581483399E-3</v>
      </c>
    </row>
    <row r="138" spans="1:148">
      <c r="A138" s="378"/>
      <c r="B138" s="133" t="s">
        <v>20</v>
      </c>
      <c r="C138" s="164">
        <f t="shared" ref="C138:M138" si="359">IF(COUNT(C135:C137)=0,"",SUM(C135:C137))</f>
        <v>3289013.8340000506</v>
      </c>
      <c r="D138" s="165">
        <f t="shared" si="359"/>
        <v>2990977.2160000661</v>
      </c>
      <c r="E138" s="166">
        <f t="shared" si="359"/>
        <v>282518.9189999979</v>
      </c>
      <c r="F138" s="167">
        <f t="shared" si="359"/>
        <v>231075.73999999961</v>
      </c>
      <c r="G138" s="168">
        <f t="shared" si="359"/>
        <v>231075.73999999961</v>
      </c>
      <c r="H138" s="168">
        <f t="shared" si="359"/>
        <v>0</v>
      </c>
      <c r="I138" s="169">
        <f t="shared" si="359"/>
        <v>51443.746000000283</v>
      </c>
      <c r="J138" s="170">
        <f t="shared" si="359"/>
        <v>47098.038000000182</v>
      </c>
      <c r="K138" s="170">
        <f t="shared" si="359"/>
        <v>0</v>
      </c>
      <c r="L138" s="170">
        <f t="shared" si="359"/>
        <v>4345.8650000000016</v>
      </c>
      <c r="M138" s="270">
        <f t="shared" si="359"/>
        <v>1472.893</v>
      </c>
      <c r="N138" s="263">
        <f t="shared" si="315"/>
        <v>0.90938420054089086</v>
      </c>
      <c r="O138" s="200">
        <f t="shared" si="316"/>
        <v>8.5897759407233182E-2</v>
      </c>
      <c r="P138" s="201">
        <f t="shared" si="317"/>
        <v>7.0256846478194551E-2</v>
      </c>
      <c r="Q138" s="202">
        <f t="shared" si="318"/>
        <v>7.0256846478194551E-2</v>
      </c>
      <c r="R138" s="202">
        <f t="shared" si="319"/>
        <v>0</v>
      </c>
      <c r="S138" s="203">
        <f t="shared" si="320"/>
        <v>1.5641085321138691E-2</v>
      </c>
      <c r="T138" s="204">
        <f t="shared" si="321"/>
        <v>1.4319805381517729E-2</v>
      </c>
      <c r="U138" s="204">
        <f t="shared" si="322"/>
        <v>0</v>
      </c>
      <c r="V138" s="204">
        <f t="shared" si="323"/>
        <v>1.3213276742939765E-3</v>
      </c>
      <c r="W138" s="255">
        <f t="shared" si="324"/>
        <v>4.4782207504694171E-4</v>
      </c>
      <c r="Z138" s="378"/>
      <c r="AA138" s="133" t="s">
        <v>20</v>
      </c>
      <c r="AB138" s="164">
        <f t="shared" ref="AB138:AL138" si="360">IF(COUNT(AB135:AB137)=0,"",SUM(AB135:AB137))</f>
        <v>2601703.4050000217</v>
      </c>
      <c r="AC138" s="165">
        <f t="shared" si="360"/>
        <v>2367110.7080000336</v>
      </c>
      <c r="AD138" s="166">
        <f t="shared" si="360"/>
        <v>223293.56799999837</v>
      </c>
      <c r="AE138" s="167">
        <f t="shared" si="360"/>
        <v>183456.40299999987</v>
      </c>
      <c r="AF138" s="168">
        <f t="shared" si="360"/>
        <v>183456.40299999987</v>
      </c>
      <c r="AG138" s="168">
        <f t="shared" si="360"/>
        <v>0</v>
      </c>
      <c r="AH138" s="169">
        <f t="shared" si="360"/>
        <v>39837.604000000203</v>
      </c>
      <c r="AI138" s="170">
        <f t="shared" si="360"/>
        <v>36295.562000000173</v>
      </c>
      <c r="AJ138" s="170">
        <f t="shared" si="360"/>
        <v>0</v>
      </c>
      <c r="AK138" s="170">
        <f t="shared" si="360"/>
        <v>3542.1899999999991</v>
      </c>
      <c r="AL138" s="270">
        <f t="shared" si="360"/>
        <v>201.21200000000007</v>
      </c>
      <c r="AM138" s="263">
        <f t="shared" si="325"/>
        <v>0.90983111428107377</v>
      </c>
      <c r="AN138" s="200">
        <f t="shared" si="326"/>
        <v>8.5825912196934875E-2</v>
      </c>
      <c r="AO138" s="201">
        <f t="shared" si="327"/>
        <v>7.0513957374014488E-2</v>
      </c>
      <c r="AP138" s="202">
        <f t="shared" si="328"/>
        <v>7.0513957374014488E-2</v>
      </c>
      <c r="AQ138" s="202">
        <f t="shared" si="329"/>
        <v>0</v>
      </c>
      <c r="AR138" s="203">
        <f t="shared" si="330"/>
        <v>1.5312123558526791E-2</v>
      </c>
      <c r="AS138" s="204">
        <f t="shared" si="331"/>
        <v>1.3950691662334151E-2</v>
      </c>
      <c r="AT138" s="204">
        <f t="shared" si="332"/>
        <v>0</v>
      </c>
      <c r="AU138" s="204">
        <f t="shared" si="333"/>
        <v>1.361488782000487E-3</v>
      </c>
      <c r="AV138" s="255">
        <f t="shared" si="334"/>
        <v>7.7338561964175319E-5</v>
      </c>
      <c r="AY138" s="378"/>
      <c r="AZ138" s="133" t="s">
        <v>20</v>
      </c>
      <c r="BA138" s="164">
        <f t="shared" ref="BA138:BK138" si="361">IF(COUNT(BA135:BA137)=0,"",SUM(BA135:BA137))</f>
        <v>687310.42899999861</v>
      </c>
      <c r="BB138" s="165">
        <f t="shared" si="361"/>
        <v>623866.50799999724</v>
      </c>
      <c r="BC138" s="166">
        <f t="shared" si="361"/>
        <v>59225.351000000053</v>
      </c>
      <c r="BD138" s="167">
        <f t="shared" si="361"/>
        <v>47619.33699999997</v>
      </c>
      <c r="BE138" s="168">
        <f t="shared" si="361"/>
        <v>47619.33699999997</v>
      </c>
      <c r="BF138" s="168">
        <f t="shared" si="361"/>
        <v>0</v>
      </c>
      <c r="BG138" s="169">
        <f t="shared" si="361"/>
        <v>11606.141999999993</v>
      </c>
      <c r="BH138" s="170">
        <f t="shared" si="361"/>
        <v>10802.475999999999</v>
      </c>
      <c r="BI138" s="170">
        <f t="shared" si="361"/>
        <v>0</v>
      </c>
      <c r="BJ138" s="170">
        <f t="shared" si="361"/>
        <v>803.67500000000007</v>
      </c>
      <c r="BK138" s="270">
        <f t="shared" si="361"/>
        <v>1271.6809999999989</v>
      </c>
      <c r="BL138" s="263">
        <f t="shared" si="335"/>
        <v>0.90769248024897708</v>
      </c>
      <c r="BM138" s="200">
        <f t="shared" si="336"/>
        <v>8.6169725499684185E-2</v>
      </c>
      <c r="BN138" s="201">
        <f t="shared" si="337"/>
        <v>6.9283594414948219E-2</v>
      </c>
      <c r="BO138" s="202">
        <f t="shared" si="338"/>
        <v>6.9283594414948219E-2</v>
      </c>
      <c r="BP138" s="202">
        <f t="shared" si="339"/>
        <v>0</v>
      </c>
      <c r="BQ138" s="203">
        <f t="shared" si="340"/>
        <v>1.6886317317905873E-2</v>
      </c>
      <c r="BR138" s="204">
        <f t="shared" si="341"/>
        <v>1.5717026170717425E-2</v>
      </c>
      <c r="BS138" s="204">
        <f t="shared" si="342"/>
        <v>0</v>
      </c>
      <c r="BT138" s="204">
        <f t="shared" si="343"/>
        <v>1.1693042417082278E-3</v>
      </c>
      <c r="BU138" s="255">
        <f t="shared" si="344"/>
        <v>1.8502279993775584E-3</v>
      </c>
      <c r="DV138" s="389"/>
      <c r="DW138" s="133" t="s">
        <v>20</v>
      </c>
      <c r="DX138" s="164">
        <f t="shared" ref="DX138:EH138" si="362">IF(COUNT(DX135:DX137)=0,"",SUM(DX135:DX137))</f>
        <v>53752.944000000076</v>
      </c>
      <c r="DY138" s="165">
        <f t="shared" si="362"/>
        <v>50428.271999999983</v>
      </c>
      <c r="DZ138" s="166">
        <f t="shared" si="362"/>
        <v>2886.1879999999983</v>
      </c>
      <c r="EA138" s="167">
        <f t="shared" si="362"/>
        <v>2757.1639999999984</v>
      </c>
      <c r="EB138" s="168">
        <f t="shared" si="362"/>
        <v>2757.1639999999984</v>
      </c>
      <c r="EC138" s="168">
        <f t="shared" si="362"/>
        <v>0</v>
      </c>
      <c r="ED138" s="169">
        <f t="shared" si="362"/>
        <v>129.03</v>
      </c>
      <c r="EE138" s="170">
        <f t="shared" si="362"/>
        <v>128.922</v>
      </c>
      <c r="EF138" s="170">
        <f t="shared" si="362"/>
        <v>0</v>
      </c>
      <c r="EG138" s="170">
        <f t="shared" si="362"/>
        <v>0.108</v>
      </c>
      <c r="EH138" s="270">
        <f t="shared" si="362"/>
        <v>187.096</v>
      </c>
      <c r="EI138" s="263">
        <f t="shared" si="345"/>
        <v>0.93814902491666152</v>
      </c>
      <c r="EJ138" s="200">
        <f t="shared" si="346"/>
        <v>5.3693580020472816E-2</v>
      </c>
      <c r="EK138" s="201">
        <f t="shared" si="347"/>
        <v>5.1293264979123648E-2</v>
      </c>
      <c r="EL138" s="202">
        <f t="shared" si="348"/>
        <v>5.1293264979123648E-2</v>
      </c>
      <c r="EM138" s="202">
        <f t="shared" si="349"/>
        <v>0</v>
      </c>
      <c r="EN138" s="203">
        <f t="shared" si="350"/>
        <v>2.400426663142391E-3</v>
      </c>
      <c r="EO138" s="204">
        <f t="shared" si="351"/>
        <v>2.3984174708644762E-3</v>
      </c>
      <c r="EP138" s="204">
        <f t="shared" si="352"/>
        <v>0</v>
      </c>
      <c r="EQ138" s="204">
        <f t="shared" si="353"/>
        <v>2.009192277915045E-6</v>
      </c>
      <c r="ER138" s="255">
        <f t="shared" si="354"/>
        <v>3.4806651706369746E-3</v>
      </c>
    </row>
    <row r="139" spans="1:148" ht="14.25" customHeight="1">
      <c r="A139" s="378"/>
      <c r="B139" s="130" t="s">
        <v>21</v>
      </c>
      <c r="C139" s="171">
        <v>670540.34199999587</v>
      </c>
      <c r="D139" s="172">
        <v>635022.63999999349</v>
      </c>
      <c r="E139" s="173">
        <v>33301.145000000339</v>
      </c>
      <c r="F139" s="174">
        <v>30911.254000000412</v>
      </c>
      <c r="G139" s="175">
        <v>30911.254000000412</v>
      </c>
      <c r="H139" s="175">
        <v>0</v>
      </c>
      <c r="I139" s="176">
        <v>2389.9209999999944</v>
      </c>
      <c r="J139" s="177">
        <v>2389.9209999999944</v>
      </c>
      <c r="K139" s="177">
        <v>0</v>
      </c>
      <c r="L139" s="177">
        <v>0</v>
      </c>
      <c r="M139" s="271">
        <v>69.699000000000012</v>
      </c>
      <c r="N139" s="264">
        <f t="shared" si="315"/>
        <v>0.94703122276869267</v>
      </c>
      <c r="O139" s="205">
        <f t="shared" si="316"/>
        <v>4.9663149126381041E-2</v>
      </c>
      <c r="P139" s="206">
        <f t="shared" si="317"/>
        <v>4.6099022033189767E-2</v>
      </c>
      <c r="Q139" s="207">
        <f t="shared" si="318"/>
        <v>4.6099022033189767E-2</v>
      </c>
      <c r="R139" s="207">
        <f t="shared" si="319"/>
        <v>0</v>
      </c>
      <c r="S139" s="208">
        <f t="shared" si="320"/>
        <v>3.5641718332288038E-3</v>
      </c>
      <c r="T139" s="209">
        <f t="shared" si="321"/>
        <v>3.5641718332288038E-3</v>
      </c>
      <c r="U139" s="209">
        <f t="shared" si="322"/>
        <v>0</v>
      </c>
      <c r="V139" s="209">
        <f t="shared" si="323"/>
        <v>0</v>
      </c>
      <c r="W139" s="256">
        <f t="shared" si="324"/>
        <v>1.0394452896318122E-4</v>
      </c>
      <c r="Z139" s="378"/>
      <c r="AA139" s="130" t="s">
        <v>21</v>
      </c>
      <c r="AB139" s="171">
        <v>523292.52099995484</v>
      </c>
      <c r="AC139" s="172">
        <v>505534.14399995538</v>
      </c>
      <c r="AD139" s="173">
        <v>16532.479000000021</v>
      </c>
      <c r="AE139" s="174">
        <v>14221.903000000029</v>
      </c>
      <c r="AF139" s="175">
        <v>14221.903000000029</v>
      </c>
      <c r="AG139" s="175">
        <v>0</v>
      </c>
      <c r="AH139" s="176">
        <v>2310.5949999999953</v>
      </c>
      <c r="AI139" s="177">
        <v>2310.5949999999953</v>
      </c>
      <c r="AJ139" s="177">
        <v>0</v>
      </c>
      <c r="AK139" s="177">
        <v>0</v>
      </c>
      <c r="AL139" s="271">
        <v>0</v>
      </c>
      <c r="AM139" s="264">
        <f t="shared" si="325"/>
        <v>0.96606414904217408</v>
      </c>
      <c r="AN139" s="205">
        <f t="shared" si="326"/>
        <v>3.1593188009659032E-2</v>
      </c>
      <c r="AO139" s="206">
        <f t="shared" si="327"/>
        <v>2.7177730292845627E-2</v>
      </c>
      <c r="AP139" s="207">
        <f t="shared" si="328"/>
        <v>2.7177730292845627E-2</v>
      </c>
      <c r="AQ139" s="207">
        <f t="shared" si="329"/>
        <v>0</v>
      </c>
      <c r="AR139" s="208">
        <f t="shared" si="330"/>
        <v>4.4154940253774326E-3</v>
      </c>
      <c r="AS139" s="209">
        <f t="shared" si="331"/>
        <v>4.4154940253774326E-3</v>
      </c>
      <c r="AT139" s="209">
        <f t="shared" si="332"/>
        <v>0</v>
      </c>
      <c r="AU139" s="209">
        <f t="shared" si="333"/>
        <v>0</v>
      </c>
      <c r="AV139" s="256">
        <f t="shared" si="334"/>
        <v>0</v>
      </c>
      <c r="AY139" s="378"/>
      <c r="AZ139" s="130" t="s">
        <v>21</v>
      </c>
      <c r="BA139" s="171">
        <v>147247.82099999717</v>
      </c>
      <c r="BB139" s="172">
        <v>129488.49599999689</v>
      </c>
      <c r="BC139" s="173">
        <v>16768.665999999899</v>
      </c>
      <c r="BD139" s="174">
        <v>16689.350999999908</v>
      </c>
      <c r="BE139" s="175">
        <v>16689.350999999908</v>
      </c>
      <c r="BF139" s="175">
        <v>0</v>
      </c>
      <c r="BG139" s="176">
        <v>79.326000000000036</v>
      </c>
      <c r="BH139" s="177">
        <v>79.326000000000036</v>
      </c>
      <c r="BI139" s="177">
        <v>0</v>
      </c>
      <c r="BJ139" s="177">
        <v>0</v>
      </c>
      <c r="BK139" s="271">
        <v>69.699000000000012</v>
      </c>
      <c r="BL139" s="264">
        <f t="shared" si="335"/>
        <v>0.87939159384911625</v>
      </c>
      <c r="BM139" s="205">
        <f t="shared" si="336"/>
        <v>0.11388057144832195</v>
      </c>
      <c r="BN139" s="206">
        <f t="shared" si="337"/>
        <v>0.11334192171169873</v>
      </c>
      <c r="BO139" s="207">
        <f t="shared" si="338"/>
        <v>0.11334192171169873</v>
      </c>
      <c r="BP139" s="207">
        <f t="shared" si="339"/>
        <v>0</v>
      </c>
      <c r="BQ139" s="208">
        <f t="shared" si="340"/>
        <v>5.387244406149926E-4</v>
      </c>
      <c r="BR139" s="209">
        <f t="shared" si="341"/>
        <v>5.387244406149926E-4</v>
      </c>
      <c r="BS139" s="209">
        <f t="shared" si="342"/>
        <v>0</v>
      </c>
      <c r="BT139" s="209">
        <f t="shared" si="343"/>
        <v>0</v>
      </c>
      <c r="BU139" s="256">
        <f t="shared" si="344"/>
        <v>4.733448653206308E-4</v>
      </c>
      <c r="DV139" s="389"/>
      <c r="DW139" s="130" t="s">
        <v>21</v>
      </c>
      <c r="DX139" s="171">
        <v>17378.139000000054</v>
      </c>
      <c r="DY139" s="172">
        <v>16589.518000000047</v>
      </c>
      <c r="DZ139" s="173">
        <v>712.40799999999979</v>
      </c>
      <c r="EA139" s="174">
        <v>712.40799999999979</v>
      </c>
      <c r="EB139" s="175">
        <v>712.40799999999979</v>
      </c>
      <c r="EC139" s="175">
        <v>0</v>
      </c>
      <c r="ED139" s="176">
        <v>0</v>
      </c>
      <c r="EE139" s="177">
        <v>0</v>
      </c>
      <c r="EF139" s="177">
        <v>0</v>
      </c>
      <c r="EG139" s="177">
        <v>0</v>
      </c>
      <c r="EH139" s="271">
        <v>29.141999999999996</v>
      </c>
      <c r="EI139" s="264">
        <f t="shared" si="345"/>
        <v>0.95461993945381585</v>
      </c>
      <c r="EJ139" s="205">
        <f t="shared" si="346"/>
        <v>4.0994493138764604E-2</v>
      </c>
      <c r="EK139" s="206">
        <f t="shared" si="347"/>
        <v>4.0994493138764604E-2</v>
      </c>
      <c r="EL139" s="207">
        <f t="shared" si="348"/>
        <v>4.0994493138764604E-2</v>
      </c>
      <c r="EM139" s="207">
        <f t="shared" si="349"/>
        <v>0</v>
      </c>
      <c r="EN139" s="208">
        <f t="shared" si="350"/>
        <v>0</v>
      </c>
      <c r="EO139" s="209">
        <f t="shared" si="351"/>
        <v>0</v>
      </c>
      <c r="EP139" s="209">
        <f t="shared" si="352"/>
        <v>0</v>
      </c>
      <c r="EQ139" s="209">
        <f t="shared" si="353"/>
        <v>0</v>
      </c>
      <c r="ER139" s="256">
        <f t="shared" si="354"/>
        <v>1.6769344519571344E-3</v>
      </c>
    </row>
    <row r="140" spans="1:148" ht="14.25" customHeight="1">
      <c r="A140" s="378"/>
      <c r="B140" s="131" t="s">
        <v>22</v>
      </c>
      <c r="C140" s="150">
        <v>649376.80199998152</v>
      </c>
      <c r="D140" s="151">
        <v>616518.17499998922</v>
      </c>
      <c r="E140" s="152">
        <v>30183.117000000475</v>
      </c>
      <c r="F140" s="153">
        <v>29015.732000000458</v>
      </c>
      <c r="G140" s="154">
        <v>29015.732000000458</v>
      </c>
      <c r="H140" s="154">
        <v>0</v>
      </c>
      <c r="I140" s="155">
        <v>1167.4009999999982</v>
      </c>
      <c r="J140" s="156">
        <v>1167.4009999999982</v>
      </c>
      <c r="K140" s="156">
        <v>0</v>
      </c>
      <c r="L140" s="156">
        <v>0</v>
      </c>
      <c r="M140" s="268">
        <v>238.00999999999991</v>
      </c>
      <c r="N140" s="261">
        <f t="shared" si="315"/>
        <v>0.94939975234903262</v>
      </c>
      <c r="O140" s="190">
        <f t="shared" si="316"/>
        <v>4.6480128189120826E-2</v>
      </c>
      <c r="P140" s="191">
        <f t="shared" si="317"/>
        <v>4.46824276916521E-2</v>
      </c>
      <c r="Q140" s="192">
        <f t="shared" si="318"/>
        <v>4.46824276916521E-2</v>
      </c>
      <c r="R140" s="192">
        <f t="shared" si="319"/>
        <v>0</v>
      </c>
      <c r="S140" s="193">
        <f t="shared" si="320"/>
        <v>1.7977251364763589E-3</v>
      </c>
      <c r="T140" s="194">
        <f t="shared" si="321"/>
        <v>1.7977251364763589E-3</v>
      </c>
      <c r="U140" s="194">
        <f t="shared" si="322"/>
        <v>0</v>
      </c>
      <c r="V140" s="194">
        <f t="shared" si="323"/>
        <v>0</v>
      </c>
      <c r="W140" s="253">
        <f t="shared" si="324"/>
        <v>3.6652063835197903E-4</v>
      </c>
      <c r="Z140" s="378"/>
      <c r="AA140" s="131" t="s">
        <v>22</v>
      </c>
      <c r="AB140" s="150">
        <v>514672.88799996488</v>
      </c>
      <c r="AC140" s="151">
        <v>494482.68999997189</v>
      </c>
      <c r="AD140" s="152">
        <v>18205.021000000317</v>
      </c>
      <c r="AE140" s="153">
        <v>17120.020000000321</v>
      </c>
      <c r="AF140" s="154">
        <v>17120.020000000321</v>
      </c>
      <c r="AG140" s="154">
        <v>0</v>
      </c>
      <c r="AH140" s="155">
        <v>1085.0170000000001</v>
      </c>
      <c r="AI140" s="156">
        <v>1085.0170000000001</v>
      </c>
      <c r="AJ140" s="156">
        <v>0</v>
      </c>
      <c r="AK140" s="156">
        <v>0</v>
      </c>
      <c r="AL140" s="268">
        <v>0</v>
      </c>
      <c r="AM140" s="261">
        <f t="shared" si="325"/>
        <v>0.960770814879228</v>
      </c>
      <c r="AN140" s="190">
        <f t="shared" si="326"/>
        <v>3.5372022549595733E-2</v>
      </c>
      <c r="AO140" s="191">
        <f t="shared" si="327"/>
        <v>3.3263885468164563E-2</v>
      </c>
      <c r="AP140" s="192">
        <f t="shared" si="328"/>
        <v>3.3263885468164563E-2</v>
      </c>
      <c r="AQ140" s="192">
        <f t="shared" si="329"/>
        <v>0</v>
      </c>
      <c r="AR140" s="193">
        <f t="shared" si="330"/>
        <v>2.108168169138286E-3</v>
      </c>
      <c r="AS140" s="194">
        <f t="shared" si="331"/>
        <v>2.108168169138286E-3</v>
      </c>
      <c r="AT140" s="194">
        <f t="shared" si="332"/>
        <v>0</v>
      </c>
      <c r="AU140" s="194">
        <f t="shared" si="333"/>
        <v>0</v>
      </c>
      <c r="AV140" s="253">
        <f t="shared" si="334"/>
        <v>0</v>
      </c>
      <c r="AY140" s="378"/>
      <c r="AZ140" s="131" t="s">
        <v>22</v>
      </c>
      <c r="BA140" s="150">
        <v>134703.91399999679</v>
      </c>
      <c r="BB140" s="151">
        <v>122035.4849999983</v>
      </c>
      <c r="BC140" s="152">
        <v>11978.09600000006</v>
      </c>
      <c r="BD140" s="153">
        <v>11895.71200000005</v>
      </c>
      <c r="BE140" s="154">
        <v>11895.71200000005</v>
      </c>
      <c r="BF140" s="154">
        <v>0</v>
      </c>
      <c r="BG140" s="155">
        <v>82.384000000000057</v>
      </c>
      <c r="BH140" s="156">
        <v>82.384000000000057</v>
      </c>
      <c r="BI140" s="156">
        <v>0</v>
      </c>
      <c r="BJ140" s="156">
        <v>0</v>
      </c>
      <c r="BK140" s="268">
        <v>238.00999999999991</v>
      </c>
      <c r="BL140" s="261">
        <f t="shared" si="335"/>
        <v>0.90595351965794557</v>
      </c>
      <c r="BM140" s="190">
        <f t="shared" si="336"/>
        <v>8.89216626623065E-2</v>
      </c>
      <c r="BN140" s="191">
        <f t="shared" si="337"/>
        <v>8.8310069446091474E-2</v>
      </c>
      <c r="BO140" s="192">
        <f t="shared" si="338"/>
        <v>8.8310069446091474E-2</v>
      </c>
      <c r="BP140" s="192">
        <f t="shared" si="339"/>
        <v>0</v>
      </c>
      <c r="BQ140" s="193">
        <f t="shared" si="340"/>
        <v>6.1159321621494993E-4</v>
      </c>
      <c r="BR140" s="194">
        <f t="shared" si="341"/>
        <v>6.1159321621494993E-4</v>
      </c>
      <c r="BS140" s="194">
        <f t="shared" si="342"/>
        <v>0</v>
      </c>
      <c r="BT140" s="194">
        <f t="shared" si="343"/>
        <v>0</v>
      </c>
      <c r="BU140" s="253">
        <f t="shared" si="344"/>
        <v>1.7669122814056137E-3</v>
      </c>
      <c r="DV140" s="389"/>
      <c r="DW140" s="131" t="s">
        <v>22</v>
      </c>
      <c r="DX140" s="150">
        <v>18810.509000000064</v>
      </c>
      <c r="DY140" s="151">
        <v>17961.570000000069</v>
      </c>
      <c r="DZ140" s="152">
        <v>783.74100000000055</v>
      </c>
      <c r="EA140" s="153">
        <v>783.61600000000055</v>
      </c>
      <c r="EB140" s="154">
        <v>782.65000000000055</v>
      </c>
      <c r="EC140" s="154">
        <v>0.96599999999999997</v>
      </c>
      <c r="ED140" s="155">
        <v>0.125</v>
      </c>
      <c r="EE140" s="156">
        <v>0.125</v>
      </c>
      <c r="EF140" s="156">
        <v>0</v>
      </c>
      <c r="EG140" s="156">
        <v>0</v>
      </c>
      <c r="EH140" s="268">
        <v>28.475999999999999</v>
      </c>
      <c r="EI140" s="261">
        <f t="shared" si="345"/>
        <v>0.95486889801865582</v>
      </c>
      <c r="EJ140" s="190">
        <f t="shared" si="346"/>
        <v>4.1665060738122393E-2</v>
      </c>
      <c r="EK140" s="191">
        <f t="shared" si="347"/>
        <v>4.165841551656034E-2</v>
      </c>
      <c r="EL140" s="192">
        <f t="shared" si="348"/>
        <v>4.1607061244328787E-2</v>
      </c>
      <c r="EM140" s="192">
        <f t="shared" si="349"/>
        <v>5.1354272231548688E-5</v>
      </c>
      <c r="EN140" s="193">
        <f t="shared" si="350"/>
        <v>6.6452215620534016E-6</v>
      </c>
      <c r="EO140" s="194">
        <f t="shared" si="351"/>
        <v>6.6452215620534016E-6</v>
      </c>
      <c r="EP140" s="194">
        <f t="shared" si="352"/>
        <v>0</v>
      </c>
      <c r="EQ140" s="194">
        <f t="shared" si="353"/>
        <v>0</v>
      </c>
      <c r="ER140" s="253">
        <f t="shared" si="354"/>
        <v>1.5138346336082613E-3</v>
      </c>
    </row>
    <row r="141" spans="1:148" ht="14.25" customHeight="1">
      <c r="A141" s="378"/>
      <c r="B141" s="132" t="s">
        <v>23</v>
      </c>
      <c r="C141" s="157">
        <v>845062.00300000852</v>
      </c>
      <c r="D141" s="158">
        <v>780616.07100000489</v>
      </c>
      <c r="E141" s="159">
        <v>61071.601999999839</v>
      </c>
      <c r="F141" s="160">
        <v>47122.70300000038</v>
      </c>
      <c r="G141" s="161">
        <v>47122.70300000038</v>
      </c>
      <c r="H141" s="161">
        <v>0</v>
      </c>
      <c r="I141" s="162">
        <v>13949.033000000061</v>
      </c>
      <c r="J141" s="163">
        <v>13949.033000000061</v>
      </c>
      <c r="K141" s="163">
        <v>0</v>
      </c>
      <c r="L141" s="163">
        <v>0</v>
      </c>
      <c r="M141" s="269">
        <v>88.63000000000001</v>
      </c>
      <c r="N141" s="262">
        <f t="shared" si="315"/>
        <v>0.92373822066165834</v>
      </c>
      <c r="O141" s="195">
        <f t="shared" si="316"/>
        <v>7.2268782388976049E-2</v>
      </c>
      <c r="P141" s="196">
        <f t="shared" si="317"/>
        <v>5.5762420784170444E-2</v>
      </c>
      <c r="Q141" s="197">
        <f t="shared" si="318"/>
        <v>5.5762420784170444E-2</v>
      </c>
      <c r="R141" s="197">
        <f t="shared" si="319"/>
        <v>0</v>
      </c>
      <c r="S141" s="198">
        <f t="shared" si="320"/>
        <v>1.6506520173052819E-2</v>
      </c>
      <c r="T141" s="199">
        <f t="shared" si="321"/>
        <v>1.6506520173052819E-2</v>
      </c>
      <c r="U141" s="199">
        <f t="shared" si="322"/>
        <v>0</v>
      </c>
      <c r="V141" s="199">
        <f t="shared" si="323"/>
        <v>0</v>
      </c>
      <c r="W141" s="254">
        <f t="shared" si="324"/>
        <v>1.0487987826379541E-4</v>
      </c>
      <c r="Z141" s="378"/>
      <c r="AA141" s="132" t="s">
        <v>23</v>
      </c>
      <c r="AB141" s="157">
        <v>682706.99699997413</v>
      </c>
      <c r="AC141" s="158">
        <v>632033.785999969</v>
      </c>
      <c r="AD141" s="159">
        <v>47988.226000000184</v>
      </c>
      <c r="AE141" s="160">
        <v>35953.140000000261</v>
      </c>
      <c r="AF141" s="161">
        <v>35953.140000000261</v>
      </c>
      <c r="AG141" s="161">
        <v>0</v>
      </c>
      <c r="AH141" s="162">
        <v>12035.206000000013</v>
      </c>
      <c r="AI141" s="163">
        <v>12035.206000000013</v>
      </c>
      <c r="AJ141" s="163">
        <v>0</v>
      </c>
      <c r="AK141" s="163">
        <v>0</v>
      </c>
      <c r="AL141" s="269">
        <v>2.5309999999999997</v>
      </c>
      <c r="AM141" s="262">
        <f t="shared" si="325"/>
        <v>0.92577604854984807</v>
      </c>
      <c r="AN141" s="195">
        <f t="shared" si="326"/>
        <v>7.0291100297602493E-2</v>
      </c>
      <c r="AO141" s="196">
        <f t="shared" si="327"/>
        <v>5.266262123867118E-2</v>
      </c>
      <c r="AP141" s="197">
        <f t="shared" si="328"/>
        <v>5.266262123867118E-2</v>
      </c>
      <c r="AQ141" s="197">
        <f t="shared" si="329"/>
        <v>0</v>
      </c>
      <c r="AR141" s="198">
        <f t="shared" si="330"/>
        <v>1.7628654829797311E-2</v>
      </c>
      <c r="AS141" s="199">
        <f t="shared" si="331"/>
        <v>1.7628654829797311E-2</v>
      </c>
      <c r="AT141" s="199">
        <f t="shared" si="332"/>
        <v>0</v>
      </c>
      <c r="AU141" s="199">
        <f t="shared" si="333"/>
        <v>0</v>
      </c>
      <c r="AV141" s="254">
        <f t="shared" si="334"/>
        <v>3.7073005126972439E-6</v>
      </c>
      <c r="AY141" s="378"/>
      <c r="AZ141" s="132" t="s">
        <v>23</v>
      </c>
      <c r="BA141" s="157">
        <v>162355.00599999941</v>
      </c>
      <c r="BB141" s="158">
        <v>148582.2849999984</v>
      </c>
      <c r="BC141" s="159">
        <v>13083.376000000029</v>
      </c>
      <c r="BD141" s="160">
        <v>11169.563000000002</v>
      </c>
      <c r="BE141" s="161">
        <v>11169.563000000002</v>
      </c>
      <c r="BF141" s="161">
        <v>0</v>
      </c>
      <c r="BG141" s="162">
        <v>1913.8269999999977</v>
      </c>
      <c r="BH141" s="163">
        <v>1913.8269999999977</v>
      </c>
      <c r="BI141" s="163">
        <v>0</v>
      </c>
      <c r="BJ141" s="163">
        <v>0</v>
      </c>
      <c r="BK141" s="269">
        <v>86.099000000000018</v>
      </c>
      <c r="BL141" s="262">
        <f t="shared" si="335"/>
        <v>0.91516910171528032</v>
      </c>
      <c r="BM141" s="195">
        <f t="shared" si="336"/>
        <v>8.0584986704999265E-2</v>
      </c>
      <c r="BN141" s="196">
        <f t="shared" si="337"/>
        <v>6.8797158000782815E-2</v>
      </c>
      <c r="BO141" s="197">
        <f t="shared" si="338"/>
        <v>6.8797158000782815E-2</v>
      </c>
      <c r="BP141" s="197">
        <f t="shared" si="339"/>
        <v>0</v>
      </c>
      <c r="BQ141" s="198">
        <f t="shared" si="340"/>
        <v>1.1787914935003634E-2</v>
      </c>
      <c r="BR141" s="199">
        <f t="shared" si="341"/>
        <v>1.1787914935003634E-2</v>
      </c>
      <c r="BS141" s="199">
        <f t="shared" si="342"/>
        <v>0</v>
      </c>
      <c r="BT141" s="199">
        <f t="shared" si="343"/>
        <v>0</v>
      </c>
      <c r="BU141" s="254">
        <f t="shared" si="344"/>
        <v>5.3031318295168758E-4</v>
      </c>
      <c r="DV141" s="389"/>
      <c r="DW141" s="132" t="s">
        <v>23</v>
      </c>
      <c r="DX141" s="157">
        <v>11908.268000000096</v>
      </c>
      <c r="DY141" s="158">
        <v>11568.420000000111</v>
      </c>
      <c r="DZ141" s="159">
        <v>296.66999999999973</v>
      </c>
      <c r="EA141" s="160">
        <v>296.47699999999975</v>
      </c>
      <c r="EB141" s="161">
        <v>296.47699999999975</v>
      </c>
      <c r="EC141" s="161">
        <v>0</v>
      </c>
      <c r="ED141" s="162">
        <v>0.193</v>
      </c>
      <c r="EE141" s="163">
        <v>0.193</v>
      </c>
      <c r="EF141" s="163">
        <v>0</v>
      </c>
      <c r="EG141" s="163">
        <v>0</v>
      </c>
      <c r="EH141" s="269">
        <v>0.79</v>
      </c>
      <c r="EI141" s="262">
        <f t="shared" si="345"/>
        <v>0.97146117302701096</v>
      </c>
      <c r="EJ141" s="195">
        <f t="shared" si="346"/>
        <v>2.4912942839378265E-2</v>
      </c>
      <c r="EK141" s="196">
        <f t="shared" si="347"/>
        <v>2.4896735612601039E-2</v>
      </c>
      <c r="EL141" s="197">
        <f t="shared" si="348"/>
        <v>2.4896735612601039E-2</v>
      </c>
      <c r="EM141" s="197">
        <f t="shared" si="349"/>
        <v>0</v>
      </c>
      <c r="EN141" s="198">
        <f t="shared" si="350"/>
        <v>1.6207226777227255E-5</v>
      </c>
      <c r="EO141" s="199">
        <f t="shared" si="351"/>
        <v>1.6207226777227255E-5</v>
      </c>
      <c r="EP141" s="199">
        <f t="shared" si="352"/>
        <v>0</v>
      </c>
      <c r="EQ141" s="199">
        <f t="shared" si="353"/>
        <v>0</v>
      </c>
      <c r="ER141" s="254">
        <f t="shared" si="354"/>
        <v>6.6340461937873212E-5</v>
      </c>
    </row>
    <row r="142" spans="1:148">
      <c r="A142" s="378"/>
      <c r="B142" s="133" t="s">
        <v>24</v>
      </c>
      <c r="C142" s="164">
        <f t="shared" ref="C142:M142" si="363">IF(COUNT(C139:C141)=0,"",SUM(C139:C141))</f>
        <v>2164979.1469999859</v>
      </c>
      <c r="D142" s="165">
        <f t="shared" si="363"/>
        <v>2032156.8859999876</v>
      </c>
      <c r="E142" s="166">
        <f t="shared" si="363"/>
        <v>124555.86400000066</v>
      </c>
      <c r="F142" s="167">
        <f t="shared" si="363"/>
        <v>107049.68900000125</v>
      </c>
      <c r="G142" s="168">
        <f t="shared" si="363"/>
        <v>107049.68900000125</v>
      </c>
      <c r="H142" s="168">
        <f t="shared" si="363"/>
        <v>0</v>
      </c>
      <c r="I142" s="169">
        <f t="shared" si="363"/>
        <v>17506.355000000054</v>
      </c>
      <c r="J142" s="170">
        <f t="shared" si="363"/>
        <v>17506.355000000054</v>
      </c>
      <c r="K142" s="170">
        <f t="shared" si="363"/>
        <v>0</v>
      </c>
      <c r="L142" s="170">
        <f t="shared" si="363"/>
        <v>0</v>
      </c>
      <c r="M142" s="270">
        <f t="shared" si="363"/>
        <v>396.33899999999994</v>
      </c>
      <c r="N142" s="263">
        <f t="shared" si="315"/>
        <v>0.9386496349472695</v>
      </c>
      <c r="O142" s="200">
        <f t="shared" si="316"/>
        <v>5.7532131047358062E-2</v>
      </c>
      <c r="P142" s="201">
        <f t="shared" si="317"/>
        <v>4.9446060091775074E-2</v>
      </c>
      <c r="Q142" s="202">
        <f t="shared" si="318"/>
        <v>4.9446060091775074E-2</v>
      </c>
      <c r="R142" s="202">
        <f t="shared" si="319"/>
        <v>0</v>
      </c>
      <c r="S142" s="203">
        <f t="shared" si="320"/>
        <v>8.0861540972616899E-3</v>
      </c>
      <c r="T142" s="204">
        <f t="shared" si="321"/>
        <v>8.0861540972616899E-3</v>
      </c>
      <c r="U142" s="204">
        <f t="shared" si="322"/>
        <v>0</v>
      </c>
      <c r="V142" s="204">
        <f t="shared" si="323"/>
        <v>0</v>
      </c>
      <c r="W142" s="255">
        <f t="shared" si="324"/>
        <v>1.8306827599203778E-4</v>
      </c>
      <c r="Z142" s="378"/>
      <c r="AA142" s="133" t="s">
        <v>24</v>
      </c>
      <c r="AB142" s="164">
        <f t="shared" ref="AB142:AL142" si="364">IF(COUNT(AB139:AB141)=0,"",SUM(AB139:AB141))</f>
        <v>1720672.4059998938</v>
      </c>
      <c r="AC142" s="165">
        <f t="shared" si="364"/>
        <v>1632050.6199998963</v>
      </c>
      <c r="AD142" s="166">
        <f t="shared" si="364"/>
        <v>82725.726000000519</v>
      </c>
      <c r="AE142" s="167">
        <f t="shared" si="364"/>
        <v>67295.063000000606</v>
      </c>
      <c r="AF142" s="168">
        <f t="shared" si="364"/>
        <v>67295.063000000606</v>
      </c>
      <c r="AG142" s="168">
        <f t="shared" si="364"/>
        <v>0</v>
      </c>
      <c r="AH142" s="169">
        <f t="shared" si="364"/>
        <v>15430.818000000008</v>
      </c>
      <c r="AI142" s="170">
        <f t="shared" si="364"/>
        <v>15430.818000000008</v>
      </c>
      <c r="AJ142" s="170">
        <f t="shared" si="364"/>
        <v>0</v>
      </c>
      <c r="AK142" s="170">
        <f t="shared" si="364"/>
        <v>0</v>
      </c>
      <c r="AL142" s="270">
        <f t="shared" si="364"/>
        <v>2.5309999999999997</v>
      </c>
      <c r="AM142" s="263">
        <f t="shared" si="325"/>
        <v>0.94849584052665803</v>
      </c>
      <c r="AN142" s="200">
        <f t="shared" si="326"/>
        <v>4.8077557187260214E-2</v>
      </c>
      <c r="AO142" s="201">
        <f t="shared" si="327"/>
        <v>3.9109747308869645E-2</v>
      </c>
      <c r="AP142" s="202">
        <f t="shared" si="328"/>
        <v>3.9109747308869645E-2</v>
      </c>
      <c r="AQ142" s="202">
        <f t="shared" si="329"/>
        <v>0</v>
      </c>
      <c r="AR142" s="203">
        <f t="shared" si="330"/>
        <v>8.9678999594539673E-3</v>
      </c>
      <c r="AS142" s="204">
        <f t="shared" si="331"/>
        <v>8.9678999594539673E-3</v>
      </c>
      <c r="AT142" s="204">
        <f t="shared" si="332"/>
        <v>0</v>
      </c>
      <c r="AU142" s="204">
        <f t="shared" si="333"/>
        <v>0</v>
      </c>
      <c r="AV142" s="255">
        <f t="shared" si="334"/>
        <v>1.4709365891930018E-6</v>
      </c>
      <c r="AY142" s="378"/>
      <c r="AZ142" s="133" t="s">
        <v>24</v>
      </c>
      <c r="BA142" s="164">
        <f t="shared" ref="BA142:BK142" si="365">IF(COUNT(BA139:BA141)=0,"",SUM(BA139:BA141))</f>
        <v>444306.74099999334</v>
      </c>
      <c r="BB142" s="165">
        <f t="shared" si="365"/>
        <v>400106.2659999936</v>
      </c>
      <c r="BC142" s="166">
        <f t="shared" si="365"/>
        <v>41830.137999999992</v>
      </c>
      <c r="BD142" s="167">
        <f t="shared" si="365"/>
        <v>39754.62599999996</v>
      </c>
      <c r="BE142" s="168">
        <f t="shared" si="365"/>
        <v>39754.62599999996</v>
      </c>
      <c r="BF142" s="168">
        <f t="shared" si="365"/>
        <v>0</v>
      </c>
      <c r="BG142" s="169">
        <f t="shared" si="365"/>
        <v>2075.536999999998</v>
      </c>
      <c r="BH142" s="170">
        <f t="shared" si="365"/>
        <v>2075.536999999998</v>
      </c>
      <c r="BI142" s="170">
        <f t="shared" si="365"/>
        <v>0</v>
      </c>
      <c r="BJ142" s="170">
        <f t="shared" si="365"/>
        <v>0</v>
      </c>
      <c r="BK142" s="270">
        <f t="shared" si="365"/>
        <v>393.80799999999999</v>
      </c>
      <c r="BL142" s="263">
        <f t="shared" si="335"/>
        <v>0.90051810850198111</v>
      </c>
      <c r="BM142" s="200">
        <f t="shared" si="336"/>
        <v>9.4146980317817458E-2</v>
      </c>
      <c r="BN142" s="201">
        <f t="shared" si="337"/>
        <v>8.947563098080602E-2</v>
      </c>
      <c r="BO142" s="202">
        <f t="shared" si="338"/>
        <v>8.947563098080602E-2</v>
      </c>
      <c r="BP142" s="202">
        <f t="shared" si="339"/>
        <v>0</v>
      </c>
      <c r="BQ142" s="203">
        <f t="shared" si="340"/>
        <v>4.6714056044448561E-3</v>
      </c>
      <c r="BR142" s="204">
        <f t="shared" si="341"/>
        <v>4.6714056044448561E-3</v>
      </c>
      <c r="BS142" s="204">
        <f t="shared" si="342"/>
        <v>0</v>
      </c>
      <c r="BT142" s="204">
        <f t="shared" si="343"/>
        <v>0</v>
      </c>
      <c r="BU142" s="255">
        <f t="shared" si="344"/>
        <v>8.8634261797078135E-4</v>
      </c>
      <c r="DV142" s="389"/>
      <c r="DW142" s="133" t="s">
        <v>24</v>
      </c>
      <c r="DX142" s="164">
        <f t="shared" ref="DX142:EH142" si="366">IF(COUNT(DX139:DX141)=0,"",SUM(DX139:DX141))</f>
        <v>48096.916000000216</v>
      </c>
      <c r="DY142" s="165">
        <f t="shared" si="366"/>
        <v>46119.508000000234</v>
      </c>
      <c r="DZ142" s="166">
        <f t="shared" si="366"/>
        <v>1792.819</v>
      </c>
      <c r="EA142" s="167">
        <f t="shared" si="366"/>
        <v>1792.5010000000002</v>
      </c>
      <c r="EB142" s="168">
        <f t="shared" si="366"/>
        <v>1791.5350000000003</v>
      </c>
      <c r="EC142" s="168">
        <f t="shared" si="366"/>
        <v>0.96599999999999997</v>
      </c>
      <c r="ED142" s="169">
        <f t="shared" si="366"/>
        <v>0.318</v>
      </c>
      <c r="EE142" s="170">
        <f t="shared" si="366"/>
        <v>0.318</v>
      </c>
      <c r="EF142" s="170">
        <f t="shared" si="366"/>
        <v>0</v>
      </c>
      <c r="EG142" s="170">
        <f t="shared" si="366"/>
        <v>0</v>
      </c>
      <c r="EH142" s="270">
        <f t="shared" si="366"/>
        <v>58.407999999999994</v>
      </c>
      <c r="EI142" s="263">
        <f t="shared" si="345"/>
        <v>0.95888701055177894</v>
      </c>
      <c r="EJ142" s="200">
        <f t="shared" si="346"/>
        <v>3.7275134231059472E-2</v>
      </c>
      <c r="EK142" s="201">
        <f t="shared" si="347"/>
        <v>3.7268522580532856E-2</v>
      </c>
      <c r="EL142" s="202">
        <f t="shared" si="348"/>
        <v>3.7248438132706729E-2</v>
      </c>
      <c r="EM142" s="202">
        <f t="shared" si="349"/>
        <v>2.0084447826134956E-5</v>
      </c>
      <c r="EN142" s="203">
        <f t="shared" si="350"/>
        <v>6.6116505266158557E-6</v>
      </c>
      <c r="EO142" s="204">
        <f t="shared" si="351"/>
        <v>6.6116505266158557E-6</v>
      </c>
      <c r="EP142" s="204">
        <f t="shared" si="352"/>
        <v>0</v>
      </c>
      <c r="EQ142" s="204">
        <f t="shared" si="353"/>
        <v>0</v>
      </c>
      <c r="ER142" s="255">
        <f t="shared" si="354"/>
        <v>1.2143813960961598E-3</v>
      </c>
    </row>
    <row r="143" spans="1:148" ht="14.25" customHeight="1">
      <c r="A143" s="378"/>
      <c r="B143" s="130" t="s">
        <v>25</v>
      </c>
      <c r="C143" s="171">
        <v>1750204.0140000093</v>
      </c>
      <c r="D143" s="172">
        <v>1526152.1590000039</v>
      </c>
      <c r="E143" s="173">
        <v>213699.02000000025</v>
      </c>
      <c r="F143" s="174">
        <v>112362.73499999951</v>
      </c>
      <c r="G143" s="175">
        <v>112353.51599999951</v>
      </c>
      <c r="H143" s="175">
        <v>9.2190000000000012</v>
      </c>
      <c r="I143" s="176">
        <v>101336.69399999949</v>
      </c>
      <c r="J143" s="177">
        <v>101336.69399999949</v>
      </c>
      <c r="K143" s="177">
        <v>0</v>
      </c>
      <c r="L143" s="177">
        <v>0</v>
      </c>
      <c r="M143" s="271">
        <v>839.26100000000008</v>
      </c>
      <c r="N143" s="264">
        <f t="shared" si="315"/>
        <v>0.87198529245288081</v>
      </c>
      <c r="O143" s="205">
        <f t="shared" si="316"/>
        <v>0.12209949142534599</v>
      </c>
      <c r="P143" s="206">
        <f t="shared" si="317"/>
        <v>6.4199792767701255E-2</v>
      </c>
      <c r="Q143" s="207">
        <f t="shared" si="318"/>
        <v>6.4194525381770104E-2</v>
      </c>
      <c r="R143" s="207">
        <f t="shared" si="319"/>
        <v>5.2673859311580534E-6</v>
      </c>
      <c r="S143" s="208">
        <f t="shared" si="320"/>
        <v>5.7899932344686621E-2</v>
      </c>
      <c r="T143" s="209">
        <f t="shared" si="321"/>
        <v>5.7899932344686621E-2</v>
      </c>
      <c r="U143" s="209">
        <f t="shared" si="322"/>
        <v>0</v>
      </c>
      <c r="V143" s="209">
        <f t="shared" si="323"/>
        <v>0</v>
      </c>
      <c r="W143" s="256">
        <f t="shared" si="324"/>
        <v>4.7952181190689215E-4</v>
      </c>
      <c r="Z143" s="378"/>
      <c r="AA143" s="130" t="s">
        <v>25</v>
      </c>
      <c r="AB143" s="171">
        <v>1399193.7770000056</v>
      </c>
      <c r="AC143" s="172">
        <v>1226830.8050000069</v>
      </c>
      <c r="AD143" s="173">
        <v>165210.32900000078</v>
      </c>
      <c r="AE143" s="174">
        <v>84945.243999999657</v>
      </c>
      <c r="AF143" s="175">
        <v>84936.024999999659</v>
      </c>
      <c r="AG143" s="175">
        <v>9.2190000000000012</v>
      </c>
      <c r="AH143" s="176">
        <v>80265.451999999175</v>
      </c>
      <c r="AI143" s="177">
        <v>80265.451999999175</v>
      </c>
      <c r="AJ143" s="177">
        <v>0</v>
      </c>
      <c r="AK143" s="177">
        <v>0</v>
      </c>
      <c r="AL143" s="271">
        <v>50.811999999999962</v>
      </c>
      <c r="AM143" s="264">
        <f t="shared" si="325"/>
        <v>0.87681265109000128</v>
      </c>
      <c r="AN143" s="205">
        <f t="shared" si="326"/>
        <v>0.11807537434466457</v>
      </c>
      <c r="AO143" s="206">
        <f t="shared" si="327"/>
        <v>6.0710135648351531E-2</v>
      </c>
      <c r="AP143" s="207">
        <f t="shared" si="328"/>
        <v>6.0703546854039017E-2</v>
      </c>
      <c r="AQ143" s="207">
        <f t="shared" si="329"/>
        <v>6.5887943125121289E-6</v>
      </c>
      <c r="AR143" s="208">
        <f t="shared" si="330"/>
        <v>5.7365500990216922E-2</v>
      </c>
      <c r="AS143" s="209">
        <f t="shared" si="331"/>
        <v>5.7365500990216922E-2</v>
      </c>
      <c r="AT143" s="209">
        <f t="shared" si="332"/>
        <v>0</v>
      </c>
      <c r="AU143" s="209">
        <f t="shared" si="333"/>
        <v>0</v>
      </c>
      <c r="AV143" s="256">
        <f t="shared" si="334"/>
        <v>3.6315198677445061E-5</v>
      </c>
      <c r="AY143" s="378"/>
      <c r="AZ143" s="130" t="s">
        <v>25</v>
      </c>
      <c r="BA143" s="171">
        <v>351010.2369999963</v>
      </c>
      <c r="BB143" s="172">
        <v>299321.35399999731</v>
      </c>
      <c r="BC143" s="173">
        <v>48488.690999999635</v>
      </c>
      <c r="BD143" s="174">
        <v>27417.491000000216</v>
      </c>
      <c r="BE143" s="175">
        <v>27417.491000000216</v>
      </c>
      <c r="BF143" s="175">
        <v>0</v>
      </c>
      <c r="BG143" s="176">
        <v>21071.241999999944</v>
      </c>
      <c r="BH143" s="177">
        <v>21071.241999999944</v>
      </c>
      <c r="BI143" s="177">
        <v>0</v>
      </c>
      <c r="BJ143" s="177">
        <v>0</v>
      </c>
      <c r="BK143" s="271">
        <v>788.4490000000003</v>
      </c>
      <c r="BL143" s="264">
        <f t="shared" si="335"/>
        <v>0.85274251987129501</v>
      </c>
      <c r="BM143" s="205">
        <f t="shared" si="336"/>
        <v>0.13814038990549482</v>
      </c>
      <c r="BN143" s="206">
        <f t="shared" si="337"/>
        <v>7.8110231867683413E-2</v>
      </c>
      <c r="BO143" s="207">
        <f t="shared" si="338"/>
        <v>7.8110231867683413E-2</v>
      </c>
      <c r="BP143" s="207">
        <f t="shared" si="339"/>
        <v>0</v>
      </c>
      <c r="BQ143" s="208">
        <f t="shared" si="340"/>
        <v>6.0030277692442818E-2</v>
      </c>
      <c r="BR143" s="209">
        <f t="shared" si="341"/>
        <v>6.0030277692442818E-2</v>
      </c>
      <c r="BS143" s="209">
        <f t="shared" si="342"/>
        <v>0</v>
      </c>
      <c r="BT143" s="209">
        <f t="shared" si="343"/>
        <v>0</v>
      </c>
      <c r="BU143" s="256">
        <f t="shared" si="344"/>
        <v>2.2462279355117743E-3</v>
      </c>
      <c r="DV143" s="389"/>
      <c r="DW143" s="130" t="s">
        <v>25</v>
      </c>
      <c r="DX143" s="171">
        <v>7407.763999999991</v>
      </c>
      <c r="DY143" s="172">
        <v>6780.6240000000016</v>
      </c>
      <c r="DZ143" s="173">
        <v>600.5679999999993</v>
      </c>
      <c r="EA143" s="174">
        <v>446.76700000000005</v>
      </c>
      <c r="EB143" s="175">
        <v>446.76700000000005</v>
      </c>
      <c r="EC143" s="175">
        <v>0</v>
      </c>
      <c r="ED143" s="176">
        <v>153.80000000000007</v>
      </c>
      <c r="EE143" s="177">
        <v>153.80000000000007</v>
      </c>
      <c r="EF143" s="177">
        <v>0</v>
      </c>
      <c r="EG143" s="177">
        <v>0</v>
      </c>
      <c r="EH143" s="271">
        <v>0</v>
      </c>
      <c r="EI143" s="264">
        <f t="shared" si="345"/>
        <v>0.91534017552395164</v>
      </c>
      <c r="EJ143" s="205">
        <f t="shared" si="346"/>
        <v>8.1072777156507694E-2</v>
      </c>
      <c r="EK143" s="206">
        <f t="shared" si="347"/>
        <v>6.0310641645711253E-2</v>
      </c>
      <c r="EL143" s="207">
        <f t="shared" si="348"/>
        <v>6.0310641645711253E-2</v>
      </c>
      <c r="EM143" s="207">
        <f t="shared" si="349"/>
        <v>0</v>
      </c>
      <c r="EN143" s="208">
        <f t="shared" si="350"/>
        <v>2.0762000517295133E-2</v>
      </c>
      <c r="EO143" s="209">
        <f t="shared" si="351"/>
        <v>2.0762000517295133E-2</v>
      </c>
      <c r="EP143" s="209">
        <f t="shared" si="352"/>
        <v>0</v>
      </c>
      <c r="EQ143" s="209">
        <f t="shared" si="353"/>
        <v>0</v>
      </c>
      <c r="ER143" s="256">
        <f t="shared" si="354"/>
        <v>0</v>
      </c>
    </row>
    <row r="144" spans="1:148" ht="14.25" customHeight="1">
      <c r="A144" s="378"/>
      <c r="B144" s="131" t="s">
        <v>26</v>
      </c>
      <c r="C144" s="150">
        <v>1798835.5320000316</v>
      </c>
      <c r="D144" s="151">
        <v>1615356.8660000123</v>
      </c>
      <c r="E144" s="152">
        <v>173879.82099999816</v>
      </c>
      <c r="F144" s="153">
        <v>114497.91299999939</v>
      </c>
      <c r="G144" s="154">
        <v>114490.83699999939</v>
      </c>
      <c r="H144" s="154">
        <v>7.077</v>
      </c>
      <c r="I144" s="155">
        <v>59382.610999998222</v>
      </c>
      <c r="J144" s="156">
        <v>58317.193999998337</v>
      </c>
      <c r="K144" s="156">
        <v>6.7769999999999992</v>
      </c>
      <c r="L144" s="156">
        <v>1058.6410000000003</v>
      </c>
      <c r="M144" s="268">
        <v>974.6799999999995</v>
      </c>
      <c r="N144" s="261">
        <f t="shared" si="315"/>
        <v>0.89800142217781365</v>
      </c>
      <c r="O144" s="190">
        <f t="shared" si="316"/>
        <v>9.6662434061812338E-2</v>
      </c>
      <c r="P144" s="191">
        <f t="shared" si="317"/>
        <v>6.3651129279559612E-2</v>
      </c>
      <c r="Q144" s="192">
        <f t="shared" si="318"/>
        <v>6.3647195623661598E-2</v>
      </c>
      <c r="R144" s="192">
        <f t="shared" si="319"/>
        <v>3.9342118132008721E-6</v>
      </c>
      <c r="S144" s="193">
        <f t="shared" si="320"/>
        <v>3.3011695590632342E-2</v>
      </c>
      <c r="T144" s="194">
        <f t="shared" si="321"/>
        <v>3.241941409460513E-2</v>
      </c>
      <c r="U144" s="194">
        <f t="shared" si="322"/>
        <v>3.7674372556255913E-6</v>
      </c>
      <c r="V144" s="194">
        <f t="shared" si="323"/>
        <v>5.8851461468684271E-4</v>
      </c>
      <c r="W144" s="253">
        <f t="shared" si="324"/>
        <v>5.4183941925824847E-4</v>
      </c>
      <c r="Z144" s="378"/>
      <c r="AA144" s="131" t="s">
        <v>26</v>
      </c>
      <c r="AB144" s="150">
        <v>1448555.7520000318</v>
      </c>
      <c r="AC144" s="151">
        <v>1307303.4670000128</v>
      </c>
      <c r="AD144" s="152">
        <v>134420.79399999883</v>
      </c>
      <c r="AE144" s="153">
        <v>85159.07999999958</v>
      </c>
      <c r="AF144" s="154">
        <v>85152.003999999579</v>
      </c>
      <c r="AG144" s="154">
        <v>7.077</v>
      </c>
      <c r="AH144" s="155">
        <v>49262.186999998354</v>
      </c>
      <c r="AI144" s="156">
        <v>48942.904999998471</v>
      </c>
      <c r="AJ144" s="156">
        <v>0</v>
      </c>
      <c r="AK144" s="156">
        <v>319.28199999999947</v>
      </c>
      <c r="AL144" s="268">
        <v>51.848999999999997</v>
      </c>
      <c r="AM144" s="261">
        <f t="shared" si="325"/>
        <v>0.90248750536181233</v>
      </c>
      <c r="AN144" s="190">
        <f t="shared" si="326"/>
        <v>9.2796424172423495E-2</v>
      </c>
      <c r="AO144" s="191">
        <f t="shared" si="327"/>
        <v>5.8788955746038631E-2</v>
      </c>
      <c r="AP144" s="192">
        <f t="shared" si="328"/>
        <v>5.8784070880550904E-2</v>
      </c>
      <c r="AQ144" s="192">
        <f t="shared" si="329"/>
        <v>4.8855558305082379E-6</v>
      </c>
      <c r="AR144" s="193">
        <f t="shared" si="330"/>
        <v>3.40077949585176E-2</v>
      </c>
      <c r="AS144" s="194">
        <f t="shared" si="331"/>
        <v>3.3787380936096269E-2</v>
      </c>
      <c r="AT144" s="194">
        <f t="shared" si="332"/>
        <v>0</v>
      </c>
      <c r="AU144" s="194">
        <f t="shared" si="333"/>
        <v>2.204140224214114E-4</v>
      </c>
      <c r="AV144" s="253">
        <f t="shared" si="334"/>
        <v>3.5793582627670143E-5</v>
      </c>
      <c r="AY144" s="378"/>
      <c r="AZ144" s="131" t="s">
        <v>26</v>
      </c>
      <c r="BA144" s="150">
        <v>350279.77999999549</v>
      </c>
      <c r="BB144" s="151">
        <v>308053.39899999899</v>
      </c>
      <c r="BC144" s="152">
        <v>39459.027000000126</v>
      </c>
      <c r="BD144" s="153">
        <v>29338.833000000213</v>
      </c>
      <c r="BE144" s="154">
        <v>29338.833000000213</v>
      </c>
      <c r="BF144" s="154">
        <v>0</v>
      </c>
      <c r="BG144" s="155">
        <v>10120.42400000001</v>
      </c>
      <c r="BH144" s="156">
        <v>9374.2890000000261</v>
      </c>
      <c r="BI144" s="156">
        <v>6.7769999999999992</v>
      </c>
      <c r="BJ144" s="156">
        <v>739.35900000000061</v>
      </c>
      <c r="BK144" s="268">
        <v>922.83099999999956</v>
      </c>
      <c r="BL144" s="261">
        <f t="shared" si="335"/>
        <v>0.87944956171892918</v>
      </c>
      <c r="BM144" s="190">
        <f t="shared" si="336"/>
        <v>0.11265002792910465</v>
      </c>
      <c r="BN144" s="191">
        <f t="shared" si="337"/>
        <v>8.3758283164391018E-2</v>
      </c>
      <c r="BO144" s="192">
        <f t="shared" si="338"/>
        <v>8.3758283164391018E-2</v>
      </c>
      <c r="BP144" s="192">
        <f t="shared" si="339"/>
        <v>0</v>
      </c>
      <c r="BQ144" s="193">
        <f t="shared" si="340"/>
        <v>2.8892401382689403E-2</v>
      </c>
      <c r="BR144" s="194">
        <f t="shared" si="341"/>
        <v>2.6762289847276216E-2</v>
      </c>
      <c r="BS144" s="194">
        <f t="shared" si="342"/>
        <v>1.9347391390962066E-5</v>
      </c>
      <c r="BT144" s="194">
        <f t="shared" si="343"/>
        <v>2.1107669988830362E-3</v>
      </c>
      <c r="BU144" s="253">
        <f t="shared" si="344"/>
        <v>2.6345540127951758E-3</v>
      </c>
      <c r="DV144" s="389"/>
      <c r="DW144" s="131" t="s">
        <v>26</v>
      </c>
      <c r="DX144" s="150">
        <v>4171.6450000000077</v>
      </c>
      <c r="DY144" s="151">
        <v>4082.7440000000129</v>
      </c>
      <c r="DZ144" s="152">
        <v>77.465999999999994</v>
      </c>
      <c r="EA144" s="153">
        <v>63.879999999999974</v>
      </c>
      <c r="EB144" s="154">
        <v>63.879999999999974</v>
      </c>
      <c r="EC144" s="154">
        <v>0</v>
      </c>
      <c r="ED144" s="155">
        <v>13.585999999999999</v>
      </c>
      <c r="EE144" s="156">
        <v>13.585999999999999</v>
      </c>
      <c r="EF144" s="156">
        <v>0</v>
      </c>
      <c r="EG144" s="156">
        <v>0</v>
      </c>
      <c r="EH144" s="268">
        <v>0</v>
      </c>
      <c r="EI144" s="261">
        <f t="shared" si="345"/>
        <v>0.97868922211741538</v>
      </c>
      <c r="EJ144" s="190">
        <f t="shared" si="346"/>
        <v>1.8569652978621107E-2</v>
      </c>
      <c r="EK144" s="191">
        <f t="shared" si="347"/>
        <v>1.5312904142130948E-2</v>
      </c>
      <c r="EL144" s="192">
        <f t="shared" si="348"/>
        <v>1.5312904142130948E-2</v>
      </c>
      <c r="EM144" s="192">
        <f t="shared" si="349"/>
        <v>0</v>
      </c>
      <c r="EN144" s="193">
        <f t="shared" si="350"/>
        <v>3.2567488364901552E-3</v>
      </c>
      <c r="EO144" s="194">
        <f t="shared" si="351"/>
        <v>3.2567488364901552E-3</v>
      </c>
      <c r="EP144" s="194">
        <f t="shared" si="352"/>
        <v>0</v>
      </c>
      <c r="EQ144" s="194">
        <f t="shared" si="353"/>
        <v>0</v>
      </c>
      <c r="ER144" s="253">
        <f t="shared" si="354"/>
        <v>0</v>
      </c>
    </row>
    <row r="145" spans="1:148" ht="14.25" customHeight="1">
      <c r="A145" s="378"/>
      <c r="B145" s="132" t="s">
        <v>27</v>
      </c>
      <c r="C145" s="157">
        <v>1338336.4999999921</v>
      </c>
      <c r="D145" s="158">
        <v>1226361.4389999998</v>
      </c>
      <c r="E145" s="159">
        <v>106135.62799999976</v>
      </c>
      <c r="F145" s="160">
        <v>28631.02900000005</v>
      </c>
      <c r="G145" s="161">
        <v>28631.02900000005</v>
      </c>
      <c r="H145" s="161">
        <v>0</v>
      </c>
      <c r="I145" s="162">
        <v>77504.837999999683</v>
      </c>
      <c r="J145" s="163">
        <v>75356.949999999386</v>
      </c>
      <c r="K145" s="163">
        <v>46.189000000000028</v>
      </c>
      <c r="L145" s="163">
        <v>2101.8399999999879</v>
      </c>
      <c r="M145" s="269">
        <v>139.98299999999995</v>
      </c>
      <c r="N145" s="262">
        <f t="shared" si="315"/>
        <v>0.91633265550181664</v>
      </c>
      <c r="O145" s="195">
        <f t="shared" si="316"/>
        <v>7.930414211971383E-2</v>
      </c>
      <c r="P145" s="196">
        <f t="shared" si="317"/>
        <v>2.1392997202123846E-2</v>
      </c>
      <c r="Q145" s="197">
        <f t="shared" si="318"/>
        <v>2.1392997202123846E-2</v>
      </c>
      <c r="R145" s="197">
        <f t="shared" si="319"/>
        <v>0</v>
      </c>
      <c r="S145" s="198">
        <f t="shared" si="320"/>
        <v>5.7911323497491209E-2</v>
      </c>
      <c r="T145" s="199">
        <f t="shared" si="321"/>
        <v>5.6306429661000676E-2</v>
      </c>
      <c r="U145" s="199">
        <f t="shared" si="322"/>
        <v>3.4512247106762987E-5</v>
      </c>
      <c r="V145" s="199">
        <f t="shared" si="323"/>
        <v>1.5704869440533082E-3</v>
      </c>
      <c r="W145" s="254">
        <f t="shared" si="324"/>
        <v>1.0459477119543611E-4</v>
      </c>
      <c r="Z145" s="378"/>
      <c r="AA145" s="132" t="s">
        <v>27</v>
      </c>
      <c r="AB145" s="157">
        <v>1088785.2019999975</v>
      </c>
      <c r="AC145" s="158">
        <v>1002949.446000008</v>
      </c>
      <c r="AD145" s="159">
        <v>81159.457999999577</v>
      </c>
      <c r="AE145" s="160">
        <v>18306.49199999998</v>
      </c>
      <c r="AF145" s="161">
        <v>18306.49199999998</v>
      </c>
      <c r="AG145" s="161">
        <v>0</v>
      </c>
      <c r="AH145" s="162">
        <v>62853.120999999461</v>
      </c>
      <c r="AI145" s="163">
        <v>61133.238999999587</v>
      </c>
      <c r="AJ145" s="163">
        <v>0</v>
      </c>
      <c r="AK145" s="163">
        <v>1719.9279999999901</v>
      </c>
      <c r="AL145" s="269">
        <v>24.416</v>
      </c>
      <c r="AM145" s="262">
        <f t="shared" si="325"/>
        <v>0.92116373749173197</v>
      </c>
      <c r="AN145" s="195">
        <f t="shared" si="326"/>
        <v>7.4541294142239603E-2</v>
      </c>
      <c r="AO145" s="196">
        <f t="shared" si="327"/>
        <v>1.6813685533540179E-2</v>
      </c>
      <c r="AP145" s="197">
        <f t="shared" si="328"/>
        <v>1.6813685533540179E-2</v>
      </c>
      <c r="AQ145" s="197">
        <f t="shared" si="329"/>
        <v>0</v>
      </c>
      <c r="AR145" s="198">
        <f t="shared" si="330"/>
        <v>5.7727750969194018E-2</v>
      </c>
      <c r="AS145" s="199">
        <f t="shared" si="331"/>
        <v>5.6148117082876856E-2</v>
      </c>
      <c r="AT145" s="199">
        <f t="shared" si="332"/>
        <v>0</v>
      </c>
      <c r="AU145" s="199">
        <f t="shared" si="333"/>
        <v>1.5796761352382838E-3</v>
      </c>
      <c r="AV145" s="254">
        <f t="shared" si="334"/>
        <v>2.2424992510138889E-5</v>
      </c>
      <c r="AY145" s="378"/>
      <c r="AZ145" s="132" t="s">
        <v>27</v>
      </c>
      <c r="BA145" s="157">
        <v>249551.29800000001</v>
      </c>
      <c r="BB145" s="158">
        <v>223411.99300000179</v>
      </c>
      <c r="BC145" s="159">
        <v>24976.170000000016</v>
      </c>
      <c r="BD145" s="160">
        <v>10324.537000000028</v>
      </c>
      <c r="BE145" s="161">
        <v>10324.537000000028</v>
      </c>
      <c r="BF145" s="161">
        <v>0</v>
      </c>
      <c r="BG145" s="162">
        <v>14651.716999999968</v>
      </c>
      <c r="BH145" s="163">
        <v>14223.710999999948</v>
      </c>
      <c r="BI145" s="163">
        <v>46.189000000000028</v>
      </c>
      <c r="BJ145" s="163">
        <v>381.91200000000083</v>
      </c>
      <c r="BK145" s="269">
        <v>115.56699999999999</v>
      </c>
      <c r="BL145" s="262">
        <f t="shared" si="335"/>
        <v>0.89525478244557877</v>
      </c>
      <c r="BM145" s="195">
        <f t="shared" si="336"/>
        <v>0.10008431212407484</v>
      </c>
      <c r="BN145" s="196">
        <f t="shared" si="337"/>
        <v>4.1372403520818501E-2</v>
      </c>
      <c r="BO145" s="197">
        <f t="shared" si="338"/>
        <v>4.1372403520818501E-2</v>
      </c>
      <c r="BP145" s="197">
        <f t="shared" si="339"/>
        <v>0</v>
      </c>
      <c r="BQ145" s="198">
        <f t="shared" si="340"/>
        <v>5.8712245207396062E-2</v>
      </c>
      <c r="BR145" s="199">
        <f t="shared" si="341"/>
        <v>5.6997142928104295E-2</v>
      </c>
      <c r="BS145" s="199">
        <f t="shared" si="342"/>
        <v>1.8508819777807777E-4</v>
      </c>
      <c r="BT145" s="199">
        <f t="shared" si="343"/>
        <v>1.5303947647669651E-3</v>
      </c>
      <c r="BU145" s="254">
        <f t="shared" si="344"/>
        <v>4.6309917410247248E-4</v>
      </c>
      <c r="DV145" s="389"/>
      <c r="DW145" s="132" t="s">
        <v>27</v>
      </c>
      <c r="DX145" s="157">
        <v>2410.373999999998</v>
      </c>
      <c r="DY145" s="158">
        <v>2215.2730000000024</v>
      </c>
      <c r="DZ145" s="159">
        <v>181.19699999999992</v>
      </c>
      <c r="EA145" s="160">
        <v>144.61299999999991</v>
      </c>
      <c r="EB145" s="161">
        <v>144.61299999999991</v>
      </c>
      <c r="EC145" s="161">
        <v>0</v>
      </c>
      <c r="ED145" s="162">
        <v>36.584999999999994</v>
      </c>
      <c r="EE145" s="163">
        <v>36.584999999999994</v>
      </c>
      <c r="EF145" s="163">
        <v>0</v>
      </c>
      <c r="EG145" s="163">
        <v>0</v>
      </c>
      <c r="EH145" s="269">
        <v>0</v>
      </c>
      <c r="EI145" s="262">
        <f t="shared" si="345"/>
        <v>0.91905778937210747</v>
      </c>
      <c r="EJ145" s="195">
        <f t="shared" si="346"/>
        <v>7.5173811201083351E-2</v>
      </c>
      <c r="EK145" s="196">
        <f t="shared" si="347"/>
        <v>5.9996083595325884E-2</v>
      </c>
      <c r="EL145" s="197">
        <f t="shared" si="348"/>
        <v>5.9996083595325884E-2</v>
      </c>
      <c r="EM145" s="197">
        <f t="shared" si="349"/>
        <v>0</v>
      </c>
      <c r="EN145" s="198">
        <f t="shared" si="350"/>
        <v>1.5178142479133953E-2</v>
      </c>
      <c r="EO145" s="199">
        <f t="shared" si="351"/>
        <v>1.5178142479133953E-2</v>
      </c>
      <c r="EP145" s="199">
        <f t="shared" si="352"/>
        <v>0</v>
      </c>
      <c r="EQ145" s="199">
        <f t="shared" si="353"/>
        <v>0</v>
      </c>
      <c r="ER145" s="254">
        <f t="shared" si="354"/>
        <v>0</v>
      </c>
    </row>
    <row r="146" spans="1:148">
      <c r="A146" s="378"/>
      <c r="B146" s="133" t="s">
        <v>28</v>
      </c>
      <c r="C146" s="164">
        <f t="shared" ref="C146:M146" si="367">IF(COUNT(C143:C145)=0,"",SUM(C143:C145))</f>
        <v>4887376.0460000336</v>
      </c>
      <c r="D146" s="165">
        <f t="shared" si="367"/>
        <v>4367870.4640000165</v>
      </c>
      <c r="E146" s="166">
        <f t="shared" si="367"/>
        <v>493714.46899999818</v>
      </c>
      <c r="F146" s="167">
        <f t="shared" si="367"/>
        <v>255491.67699999892</v>
      </c>
      <c r="G146" s="168">
        <f t="shared" si="367"/>
        <v>255475.38199999894</v>
      </c>
      <c r="H146" s="168">
        <f t="shared" si="367"/>
        <v>16.295999999999999</v>
      </c>
      <c r="I146" s="169">
        <f t="shared" si="367"/>
        <v>238224.14299999742</v>
      </c>
      <c r="J146" s="170">
        <f t="shared" si="367"/>
        <v>235010.83799999719</v>
      </c>
      <c r="K146" s="170">
        <f t="shared" si="367"/>
        <v>52.96600000000003</v>
      </c>
      <c r="L146" s="170">
        <f t="shared" si="367"/>
        <v>3160.4809999999879</v>
      </c>
      <c r="M146" s="270">
        <f t="shared" si="367"/>
        <v>1953.9239999999995</v>
      </c>
      <c r="N146" s="263">
        <f t="shared" si="315"/>
        <v>0.89370460199697643</v>
      </c>
      <c r="O146" s="200">
        <f t="shared" si="316"/>
        <v>0.10101831010201641</v>
      </c>
      <c r="P146" s="201">
        <f t="shared" si="317"/>
        <v>5.2275837708273036E-2</v>
      </c>
      <c r="Q146" s="202">
        <f t="shared" si="318"/>
        <v>5.227250360837022E-2</v>
      </c>
      <c r="R146" s="202">
        <f t="shared" si="319"/>
        <v>3.3343045115869701E-6</v>
      </c>
      <c r="S146" s="203">
        <f t="shared" si="320"/>
        <v>4.8742748820190904E-2</v>
      </c>
      <c r="T146" s="204">
        <f t="shared" si="321"/>
        <v>4.8085278437360407E-2</v>
      </c>
      <c r="U146" s="204">
        <f t="shared" si="322"/>
        <v>1.0837308097736596E-5</v>
      </c>
      <c r="V146" s="204">
        <f t="shared" si="323"/>
        <v>6.4666212917801052E-4</v>
      </c>
      <c r="W146" s="255">
        <f t="shared" si="324"/>
        <v>3.9978998579394068E-4</v>
      </c>
      <c r="Z146" s="378"/>
      <c r="AA146" s="133" t="s">
        <v>28</v>
      </c>
      <c r="AB146" s="164">
        <f t="shared" ref="AB146:AL146" si="368">IF(COUNT(AB143:AB145)=0,"",SUM(AB143:AB145))</f>
        <v>3936534.7310000351</v>
      </c>
      <c r="AC146" s="165">
        <f t="shared" si="368"/>
        <v>3537083.7180000274</v>
      </c>
      <c r="AD146" s="166">
        <f t="shared" si="368"/>
        <v>380790.58099999919</v>
      </c>
      <c r="AE146" s="167">
        <f t="shared" si="368"/>
        <v>188410.81599999921</v>
      </c>
      <c r="AF146" s="168">
        <f t="shared" si="368"/>
        <v>188394.52099999919</v>
      </c>
      <c r="AG146" s="168">
        <f t="shared" si="368"/>
        <v>16.295999999999999</v>
      </c>
      <c r="AH146" s="169">
        <f t="shared" si="368"/>
        <v>192380.75999999698</v>
      </c>
      <c r="AI146" s="170">
        <f t="shared" si="368"/>
        <v>190341.59599999723</v>
      </c>
      <c r="AJ146" s="170">
        <f t="shared" si="368"/>
        <v>0</v>
      </c>
      <c r="AK146" s="170">
        <f t="shared" si="368"/>
        <v>2039.2099999999896</v>
      </c>
      <c r="AL146" s="270">
        <f t="shared" si="368"/>
        <v>127.07699999999996</v>
      </c>
      <c r="AM146" s="263">
        <f t="shared" si="325"/>
        <v>0.8985272478725137</v>
      </c>
      <c r="AN146" s="200">
        <f t="shared" si="326"/>
        <v>9.6732432715832622E-2</v>
      </c>
      <c r="AO146" s="201">
        <f t="shared" si="327"/>
        <v>4.7862099250966197E-2</v>
      </c>
      <c r="AP146" s="202">
        <f t="shared" si="328"/>
        <v>4.7857959823496735E-2</v>
      </c>
      <c r="AQ146" s="202">
        <f t="shared" si="329"/>
        <v>4.139681499992805E-6</v>
      </c>
      <c r="AR146" s="203">
        <f t="shared" si="330"/>
        <v>4.8870586225241985E-2</v>
      </c>
      <c r="AS146" s="204">
        <f t="shared" si="331"/>
        <v>4.835257631567827E-2</v>
      </c>
      <c r="AT146" s="204">
        <f t="shared" si="332"/>
        <v>0</v>
      </c>
      <c r="AU146" s="204">
        <f t="shared" si="333"/>
        <v>5.180215949681079E-4</v>
      </c>
      <c r="AV146" s="255">
        <f t="shared" si="334"/>
        <v>3.2281437529122827E-5</v>
      </c>
      <c r="AY146" s="378"/>
      <c r="AZ146" s="133" t="s">
        <v>28</v>
      </c>
      <c r="BA146" s="164">
        <f t="shared" ref="BA146:BK146" si="369">IF(COUNT(BA143:BA145)=0,"",SUM(BA143:BA145))</f>
        <v>950841.3149999918</v>
      </c>
      <c r="BB146" s="165">
        <f t="shared" si="369"/>
        <v>830786.74599999806</v>
      </c>
      <c r="BC146" s="166">
        <f t="shared" si="369"/>
        <v>112923.88799999977</v>
      </c>
      <c r="BD146" s="167">
        <f t="shared" si="369"/>
        <v>67080.861000000456</v>
      </c>
      <c r="BE146" s="168">
        <f t="shared" si="369"/>
        <v>67080.861000000456</v>
      </c>
      <c r="BF146" s="168">
        <f t="shared" si="369"/>
        <v>0</v>
      </c>
      <c r="BG146" s="169">
        <f t="shared" si="369"/>
        <v>45843.382999999922</v>
      </c>
      <c r="BH146" s="170">
        <f t="shared" si="369"/>
        <v>44669.241999999918</v>
      </c>
      <c r="BI146" s="170">
        <f t="shared" si="369"/>
        <v>52.96600000000003</v>
      </c>
      <c r="BJ146" s="170">
        <f t="shared" si="369"/>
        <v>1121.2710000000015</v>
      </c>
      <c r="BK146" s="270">
        <f t="shared" si="369"/>
        <v>1826.8469999999998</v>
      </c>
      <c r="BL146" s="263">
        <f t="shared" si="335"/>
        <v>0.87373858591746745</v>
      </c>
      <c r="BM146" s="200">
        <f t="shared" si="336"/>
        <v>0.11876207545735509</v>
      </c>
      <c r="BN146" s="201">
        <f t="shared" si="337"/>
        <v>7.0548954848476508E-2</v>
      </c>
      <c r="BO146" s="202">
        <f t="shared" si="338"/>
        <v>7.0548954848476508E-2</v>
      </c>
      <c r="BP146" s="202">
        <f t="shared" si="339"/>
        <v>0</v>
      </c>
      <c r="BQ146" s="203">
        <f t="shared" si="340"/>
        <v>4.8213495014149989E-2</v>
      </c>
      <c r="BR146" s="204">
        <f t="shared" si="341"/>
        <v>4.6978650691046488E-2</v>
      </c>
      <c r="BS146" s="204">
        <f t="shared" si="342"/>
        <v>5.5704352728930889E-5</v>
      </c>
      <c r="BT146" s="204">
        <f t="shared" si="343"/>
        <v>1.1792409335936473E-3</v>
      </c>
      <c r="BU146" s="255">
        <f t="shared" si="344"/>
        <v>1.9212953530526968E-3</v>
      </c>
      <c r="DV146" s="389"/>
      <c r="DW146" s="133" t="s">
        <v>28</v>
      </c>
      <c r="DX146" s="164">
        <f t="shared" ref="DX146:EH146" si="370">IF(COUNT(DX143:DX145)=0,"",SUM(DX143:DX145))</f>
        <v>13989.782999999998</v>
      </c>
      <c r="DY146" s="165">
        <f t="shared" si="370"/>
        <v>13078.641000000018</v>
      </c>
      <c r="DZ146" s="166">
        <f t="shared" si="370"/>
        <v>859.2309999999992</v>
      </c>
      <c r="EA146" s="167">
        <f t="shared" si="370"/>
        <v>655.26</v>
      </c>
      <c r="EB146" s="168">
        <f t="shared" si="370"/>
        <v>655.26</v>
      </c>
      <c r="EC146" s="168">
        <f t="shared" si="370"/>
        <v>0</v>
      </c>
      <c r="ED146" s="169">
        <f t="shared" si="370"/>
        <v>203.97100000000006</v>
      </c>
      <c r="EE146" s="170">
        <f t="shared" si="370"/>
        <v>203.97100000000006</v>
      </c>
      <c r="EF146" s="170">
        <f t="shared" si="370"/>
        <v>0</v>
      </c>
      <c r="EG146" s="170">
        <f t="shared" si="370"/>
        <v>0</v>
      </c>
      <c r="EH146" s="270">
        <f t="shared" si="370"/>
        <v>0</v>
      </c>
      <c r="EI146" s="263">
        <f t="shared" si="345"/>
        <v>0.93487089828341297</v>
      </c>
      <c r="EJ146" s="200">
        <f t="shared" si="346"/>
        <v>6.1418465175621335E-2</v>
      </c>
      <c r="EK146" s="201">
        <f t="shared" si="347"/>
        <v>4.6838467758935222E-2</v>
      </c>
      <c r="EL146" s="202">
        <f t="shared" si="348"/>
        <v>4.6838467758935222E-2</v>
      </c>
      <c r="EM146" s="202">
        <f t="shared" si="349"/>
        <v>0</v>
      </c>
      <c r="EN146" s="203">
        <f t="shared" si="350"/>
        <v>1.4579997416686169E-2</v>
      </c>
      <c r="EO146" s="204">
        <f t="shared" si="351"/>
        <v>1.4579997416686169E-2</v>
      </c>
      <c r="EP146" s="204">
        <f t="shared" si="352"/>
        <v>0</v>
      </c>
      <c r="EQ146" s="204">
        <f t="shared" si="353"/>
        <v>0</v>
      </c>
      <c r="ER146" s="255">
        <f t="shared" si="354"/>
        <v>0</v>
      </c>
    </row>
    <row r="147" spans="1:148" ht="14.5" thickBot="1">
      <c r="A147" s="379"/>
      <c r="B147" s="134" t="s">
        <v>55</v>
      </c>
      <c r="C147" s="178">
        <f t="shared" ref="C147:M147" si="371">SUM(C146,C142,C138,C134)</f>
        <v>15027050.662000235</v>
      </c>
      <c r="D147" s="179">
        <f t="shared" si="371"/>
        <v>13675956.821000241</v>
      </c>
      <c r="E147" s="180">
        <f t="shared" si="371"/>
        <v>1279930.7429999951</v>
      </c>
      <c r="F147" s="181">
        <f t="shared" si="371"/>
        <v>754353.01899999881</v>
      </c>
      <c r="G147" s="182">
        <f t="shared" si="371"/>
        <v>754336.72399999877</v>
      </c>
      <c r="H147" s="182">
        <f t="shared" si="371"/>
        <v>16.295999999999999</v>
      </c>
      <c r="I147" s="183">
        <f t="shared" si="371"/>
        <v>525580.77099999716</v>
      </c>
      <c r="J147" s="184">
        <f t="shared" si="371"/>
        <v>507893.08899999701</v>
      </c>
      <c r="K147" s="184">
        <f t="shared" si="371"/>
        <v>74.078000000000031</v>
      </c>
      <c r="L147" s="184">
        <f t="shared" si="371"/>
        <v>17614.367000000151</v>
      </c>
      <c r="M147" s="272">
        <f t="shared" si="371"/>
        <v>5924.704999999999</v>
      </c>
      <c r="N147" s="265">
        <f t="shared" si="315"/>
        <v>0.91008922034071638</v>
      </c>
      <c r="O147" s="210">
        <f t="shared" si="316"/>
        <v>8.5175113319916423E-2</v>
      </c>
      <c r="P147" s="211">
        <f t="shared" si="317"/>
        <v>5.0199672308790078E-2</v>
      </c>
      <c r="Q147" s="212">
        <f t="shared" si="318"/>
        <v>5.0198587930999218E-2</v>
      </c>
      <c r="R147" s="212">
        <f t="shared" si="319"/>
        <v>1.084444337517849E-6</v>
      </c>
      <c r="S147" s="213">
        <f t="shared" si="320"/>
        <v>3.4975643778793093E-2</v>
      </c>
      <c r="T147" s="214">
        <f t="shared" si="321"/>
        <v>3.3798587655283242E-2</v>
      </c>
      <c r="U147" s="214">
        <f t="shared" si="322"/>
        <v>4.9296433256410935E-6</v>
      </c>
      <c r="V147" s="214">
        <f t="shared" si="323"/>
        <v>1.1721772552842063E-3</v>
      </c>
      <c r="W147" s="257">
        <f t="shared" si="324"/>
        <v>3.9426931693137501E-4</v>
      </c>
      <c r="Z147" s="379"/>
      <c r="AA147" s="134" t="s">
        <v>55</v>
      </c>
      <c r="AB147" s="178">
        <f t="shared" ref="AB147:AL147" si="372">SUM(AB146,AB142,AB138,AB134)</f>
        <v>11934480.766000098</v>
      </c>
      <c r="AC147" s="179">
        <f t="shared" si="372"/>
        <v>10894550.032000085</v>
      </c>
      <c r="AD147" s="180">
        <f t="shared" si="372"/>
        <v>988477.90299999621</v>
      </c>
      <c r="AE147" s="181">
        <f t="shared" si="372"/>
        <v>575652.79699999932</v>
      </c>
      <c r="AF147" s="182">
        <f t="shared" si="372"/>
        <v>575636.5019999994</v>
      </c>
      <c r="AG147" s="182">
        <f t="shared" si="372"/>
        <v>16.295999999999999</v>
      </c>
      <c r="AH147" s="183">
        <f t="shared" si="372"/>
        <v>412827.40399999556</v>
      </c>
      <c r="AI147" s="184">
        <f t="shared" si="372"/>
        <v>400713.13499999652</v>
      </c>
      <c r="AJ147" s="184">
        <f t="shared" si="372"/>
        <v>17.675999999999998</v>
      </c>
      <c r="AK147" s="184">
        <f t="shared" si="372"/>
        <v>12097.167000000056</v>
      </c>
      <c r="AL147" s="272">
        <f t="shared" si="372"/>
        <v>419.42500000000007</v>
      </c>
      <c r="AM147" s="265">
        <f t="shared" si="325"/>
        <v>0.91286334492551613</v>
      </c>
      <c r="AN147" s="210">
        <f t="shared" si="326"/>
        <v>8.282537987040467E-2</v>
      </c>
      <c r="AO147" s="211">
        <f t="shared" si="327"/>
        <v>4.8234423288859372E-2</v>
      </c>
      <c r="AP147" s="212">
        <f t="shared" si="328"/>
        <v>4.8233057917351434E-2</v>
      </c>
      <c r="AQ147" s="212">
        <f t="shared" si="329"/>
        <v>1.3654552987697083E-6</v>
      </c>
      <c r="AR147" s="213">
        <f t="shared" si="330"/>
        <v>3.4591149132863097E-2</v>
      </c>
      <c r="AS147" s="214">
        <f t="shared" si="331"/>
        <v>3.357608452825029E-2</v>
      </c>
      <c r="AT147" s="214">
        <f t="shared" si="332"/>
        <v>1.4810866385035199E-6</v>
      </c>
      <c r="AU147" s="214">
        <f t="shared" si="333"/>
        <v>1.0136316139084519E-3</v>
      </c>
      <c r="AV147" s="257">
        <f t="shared" si="334"/>
        <v>3.5143967150618861E-5</v>
      </c>
      <c r="AY147" s="379"/>
      <c r="AZ147" s="134" t="s">
        <v>55</v>
      </c>
      <c r="BA147" s="178">
        <f t="shared" ref="BA147:BK147" si="373">SUM(BA146,BA142,BA138,BA134)</f>
        <v>3092569.8959999788</v>
      </c>
      <c r="BB147" s="179">
        <f t="shared" si="373"/>
        <v>2781406.7889999803</v>
      </c>
      <c r="BC147" s="180">
        <f t="shared" si="373"/>
        <v>291452.83999999997</v>
      </c>
      <c r="BD147" s="181">
        <f t="shared" si="373"/>
        <v>178700.22200000047</v>
      </c>
      <c r="BE147" s="182">
        <f t="shared" si="373"/>
        <v>178700.22200000047</v>
      </c>
      <c r="BF147" s="182">
        <f t="shared" si="373"/>
        <v>0</v>
      </c>
      <c r="BG147" s="183">
        <f t="shared" si="373"/>
        <v>112753.36700000007</v>
      </c>
      <c r="BH147" s="184">
        <f t="shared" si="373"/>
        <v>107179.95400000011</v>
      </c>
      <c r="BI147" s="184">
        <f t="shared" si="373"/>
        <v>56.402000000000029</v>
      </c>
      <c r="BJ147" s="184">
        <f t="shared" si="373"/>
        <v>5517.2000000000062</v>
      </c>
      <c r="BK147" s="272">
        <f t="shared" si="373"/>
        <v>5505.2799999999979</v>
      </c>
      <c r="BL147" s="265">
        <f t="shared" si="335"/>
        <v>0.89938364613764554</v>
      </c>
      <c r="BM147" s="210">
        <f t="shared" si="336"/>
        <v>9.4242927339160121E-2</v>
      </c>
      <c r="BN147" s="211">
        <f t="shared" si="337"/>
        <v>5.7783729393193865E-2</v>
      </c>
      <c r="BO147" s="212">
        <f t="shared" si="338"/>
        <v>5.7783729393193865E-2</v>
      </c>
      <c r="BP147" s="212">
        <f t="shared" si="339"/>
        <v>0</v>
      </c>
      <c r="BQ147" s="213">
        <f t="shared" si="340"/>
        <v>3.6459440139360665E-2</v>
      </c>
      <c r="BR147" s="214">
        <f t="shared" si="341"/>
        <v>3.4657245463919774E-2</v>
      </c>
      <c r="BS147" s="214">
        <f t="shared" si="342"/>
        <v>1.8237906303411942E-5</v>
      </c>
      <c r="BT147" s="214">
        <f t="shared" si="343"/>
        <v>1.7840178833584701E-3</v>
      </c>
      <c r="BU147" s="257">
        <f t="shared" si="344"/>
        <v>1.7801634838134749E-3</v>
      </c>
      <c r="DV147" s="390"/>
      <c r="DW147" s="134" t="s">
        <v>55</v>
      </c>
      <c r="DX147" s="178">
        <f t="shared" ref="DX147:EH147" si="374">SUM(DX146,DX142,DX138,DX134)</f>
        <v>139615.63900000034</v>
      </c>
      <c r="DY147" s="179">
        <f t="shared" si="374"/>
        <v>132319.2490000003</v>
      </c>
      <c r="DZ147" s="180">
        <f t="shared" si="374"/>
        <v>6487.4599999999973</v>
      </c>
      <c r="EA147" s="181">
        <f t="shared" si="374"/>
        <v>5716.3059999999987</v>
      </c>
      <c r="EB147" s="182">
        <f t="shared" si="374"/>
        <v>5715.3399999999983</v>
      </c>
      <c r="EC147" s="182">
        <f t="shared" si="374"/>
        <v>0.96599999999999997</v>
      </c>
      <c r="ED147" s="183">
        <f t="shared" si="374"/>
        <v>771.16099999999994</v>
      </c>
      <c r="EE147" s="184">
        <f t="shared" si="374"/>
        <v>733.35500000000002</v>
      </c>
      <c r="EF147" s="184">
        <f t="shared" si="374"/>
        <v>9.7000000000000003E-2</v>
      </c>
      <c r="EG147" s="184">
        <f t="shared" si="374"/>
        <v>37.708999999999996</v>
      </c>
      <c r="EH147" s="272">
        <f t="shared" si="374"/>
        <v>269.75799999999998</v>
      </c>
      <c r="EI147" s="265">
        <f t="shared" si="345"/>
        <v>0.9477394505926372</v>
      </c>
      <c r="EJ147" s="210">
        <f t="shared" si="346"/>
        <v>4.6466570983498358E-2</v>
      </c>
      <c r="EK147" s="211">
        <f t="shared" si="347"/>
        <v>4.0943163967469179E-2</v>
      </c>
      <c r="EL147" s="212">
        <f t="shared" si="348"/>
        <v>4.0936244971811392E-2</v>
      </c>
      <c r="EM147" s="212">
        <f t="shared" si="349"/>
        <v>6.918995657785856E-6</v>
      </c>
      <c r="EN147" s="213">
        <f t="shared" si="350"/>
        <v>5.5234571536788802E-3</v>
      </c>
      <c r="EO147" s="214">
        <f t="shared" si="351"/>
        <v>5.2526708702024293E-3</v>
      </c>
      <c r="EP147" s="214">
        <f t="shared" si="352"/>
        <v>6.9476457433253426E-7</v>
      </c>
      <c r="EQ147" s="214">
        <f t="shared" si="353"/>
        <v>2.7009151890211884E-4</v>
      </c>
      <c r="ER147" s="257">
        <f t="shared" si="354"/>
        <v>1.9321474437401624E-3</v>
      </c>
    </row>
    <row r="149" spans="1:148" ht="14.5" thickBot="1"/>
    <row r="150" spans="1:148" ht="16.399999999999999" customHeight="1" thickBot="1">
      <c r="A150" s="382" t="s">
        <v>63</v>
      </c>
      <c r="B150" s="383"/>
      <c r="C150" s="386" t="s">
        <v>61</v>
      </c>
      <c r="D150" s="380"/>
      <c r="E150" s="380"/>
      <c r="F150" s="380"/>
      <c r="G150" s="380"/>
      <c r="H150" s="380"/>
      <c r="I150" s="380"/>
      <c r="J150" s="380"/>
      <c r="K150" s="380"/>
      <c r="L150" s="380"/>
      <c r="M150" s="387"/>
      <c r="N150" s="380" t="s">
        <v>62</v>
      </c>
      <c r="O150" s="380"/>
      <c r="P150" s="380"/>
      <c r="Q150" s="380"/>
      <c r="R150" s="380"/>
      <c r="S150" s="380"/>
      <c r="T150" s="380"/>
      <c r="U150" s="380"/>
      <c r="V150" s="380"/>
      <c r="W150" s="381"/>
      <c r="Z150" s="382" t="s">
        <v>64</v>
      </c>
      <c r="AA150" s="383"/>
      <c r="AB150" s="386" t="s">
        <v>61</v>
      </c>
      <c r="AC150" s="380"/>
      <c r="AD150" s="380"/>
      <c r="AE150" s="380"/>
      <c r="AF150" s="380"/>
      <c r="AG150" s="380"/>
      <c r="AH150" s="380"/>
      <c r="AI150" s="380"/>
      <c r="AJ150" s="380"/>
      <c r="AK150" s="380"/>
      <c r="AL150" s="387"/>
      <c r="AM150" s="380" t="s">
        <v>62</v>
      </c>
      <c r="AN150" s="380"/>
      <c r="AO150" s="380"/>
      <c r="AP150" s="380"/>
      <c r="AQ150" s="380"/>
      <c r="AR150" s="380"/>
      <c r="AS150" s="380"/>
      <c r="AT150" s="380"/>
      <c r="AU150" s="380"/>
      <c r="AV150" s="381"/>
      <c r="AY150" s="382" t="s">
        <v>65</v>
      </c>
      <c r="AZ150" s="383"/>
      <c r="BA150" s="386" t="s">
        <v>61</v>
      </c>
      <c r="BB150" s="380"/>
      <c r="BC150" s="380"/>
      <c r="BD150" s="380"/>
      <c r="BE150" s="380"/>
      <c r="BF150" s="380"/>
      <c r="BG150" s="380"/>
      <c r="BH150" s="380"/>
      <c r="BI150" s="380"/>
      <c r="BJ150" s="380"/>
      <c r="BK150" s="387"/>
      <c r="BL150" s="380" t="s">
        <v>62</v>
      </c>
      <c r="BM150" s="380"/>
      <c r="BN150" s="380"/>
      <c r="BO150" s="380"/>
      <c r="BP150" s="380"/>
      <c r="BQ150" s="380"/>
      <c r="BR150" s="380"/>
      <c r="BS150" s="380"/>
      <c r="BT150" s="380"/>
      <c r="BU150" s="381"/>
      <c r="BX150" s="391" t="s">
        <v>408</v>
      </c>
      <c r="BY150" s="392"/>
      <c r="BZ150" s="395" t="s">
        <v>61</v>
      </c>
      <c r="CA150" s="396"/>
      <c r="CB150" s="396"/>
      <c r="CC150" s="396"/>
      <c r="CD150" s="396"/>
      <c r="CE150" s="396"/>
      <c r="CF150" s="396"/>
      <c r="CG150" s="396"/>
      <c r="CH150" s="396"/>
      <c r="CI150" s="396"/>
      <c r="CJ150" s="396"/>
      <c r="CK150" s="396" t="s">
        <v>62</v>
      </c>
      <c r="CL150" s="396"/>
      <c r="CM150" s="396"/>
      <c r="CN150" s="396"/>
      <c r="CO150" s="396"/>
      <c r="CP150" s="396"/>
      <c r="CQ150" s="396"/>
      <c r="CR150" s="396"/>
      <c r="CS150" s="396"/>
      <c r="CT150" s="397"/>
      <c r="CW150" s="391" t="s">
        <v>409</v>
      </c>
      <c r="CX150" s="392"/>
      <c r="CY150" s="398" t="s">
        <v>61</v>
      </c>
      <c r="CZ150" s="399"/>
      <c r="DA150" s="399"/>
      <c r="DB150" s="399"/>
      <c r="DC150" s="399"/>
      <c r="DD150" s="399"/>
      <c r="DE150" s="399"/>
      <c r="DF150" s="399"/>
      <c r="DG150" s="399"/>
      <c r="DH150" s="399"/>
      <c r="DI150" s="400"/>
      <c r="DJ150" s="401" t="s">
        <v>62</v>
      </c>
      <c r="DK150" s="399"/>
      <c r="DL150" s="399"/>
      <c r="DM150" s="399"/>
      <c r="DN150" s="399"/>
      <c r="DO150" s="399"/>
      <c r="DP150" s="399"/>
      <c r="DQ150" s="399"/>
      <c r="DR150" s="399"/>
      <c r="DS150" s="402"/>
      <c r="DV150" s="391" t="s">
        <v>66</v>
      </c>
      <c r="DW150" s="392"/>
      <c r="DX150" s="398" t="s">
        <v>61</v>
      </c>
      <c r="DY150" s="399"/>
      <c r="DZ150" s="399"/>
      <c r="EA150" s="399"/>
      <c r="EB150" s="399"/>
      <c r="EC150" s="399"/>
      <c r="ED150" s="399"/>
      <c r="EE150" s="399"/>
      <c r="EF150" s="399"/>
      <c r="EG150" s="399"/>
      <c r="EH150" s="400"/>
      <c r="EI150" s="401" t="s">
        <v>62</v>
      </c>
      <c r="EJ150" s="399"/>
      <c r="EK150" s="399"/>
      <c r="EL150" s="399"/>
      <c r="EM150" s="399"/>
      <c r="EN150" s="399"/>
      <c r="EO150" s="399"/>
      <c r="EP150" s="399"/>
      <c r="EQ150" s="399"/>
      <c r="ER150" s="402"/>
    </row>
    <row r="151" spans="1:148" ht="65.5" thickBot="1">
      <c r="A151" s="384"/>
      <c r="B151" s="385"/>
      <c r="C151" s="136" t="s">
        <v>52</v>
      </c>
      <c r="D151" s="137" t="s">
        <v>53</v>
      </c>
      <c r="E151" s="138" t="s">
        <v>51</v>
      </c>
      <c r="F151" s="139" t="s">
        <v>30</v>
      </c>
      <c r="G151" s="140" t="s">
        <v>59</v>
      </c>
      <c r="H151" s="140" t="s">
        <v>56</v>
      </c>
      <c r="I151" s="141" t="s">
        <v>31</v>
      </c>
      <c r="J151" s="142" t="s">
        <v>57</v>
      </c>
      <c r="K151" s="142" t="s">
        <v>58</v>
      </c>
      <c r="L151" s="142" t="s">
        <v>54</v>
      </c>
      <c r="M151" s="266" t="s">
        <v>60</v>
      </c>
      <c r="N151" s="259" t="s">
        <v>53</v>
      </c>
      <c r="O151" s="138" t="s">
        <v>51</v>
      </c>
      <c r="P151" s="139" t="s">
        <v>30</v>
      </c>
      <c r="Q151" s="140" t="s">
        <v>59</v>
      </c>
      <c r="R151" s="140" t="s">
        <v>56</v>
      </c>
      <c r="S151" s="141" t="s">
        <v>31</v>
      </c>
      <c r="T151" s="142" t="s">
        <v>57</v>
      </c>
      <c r="U151" s="142" t="s">
        <v>58</v>
      </c>
      <c r="V151" s="142" t="s">
        <v>54</v>
      </c>
      <c r="W151" s="251" t="s">
        <v>60</v>
      </c>
      <c r="Z151" s="384"/>
      <c r="AA151" s="385"/>
      <c r="AB151" s="136" t="s">
        <v>52</v>
      </c>
      <c r="AC151" s="137" t="s">
        <v>53</v>
      </c>
      <c r="AD151" s="138" t="s">
        <v>51</v>
      </c>
      <c r="AE151" s="139" t="s">
        <v>30</v>
      </c>
      <c r="AF151" s="140" t="s">
        <v>59</v>
      </c>
      <c r="AG151" s="140" t="s">
        <v>56</v>
      </c>
      <c r="AH151" s="141" t="s">
        <v>31</v>
      </c>
      <c r="AI151" s="142" t="s">
        <v>57</v>
      </c>
      <c r="AJ151" s="142" t="s">
        <v>58</v>
      </c>
      <c r="AK151" s="142" t="s">
        <v>54</v>
      </c>
      <c r="AL151" s="266" t="s">
        <v>60</v>
      </c>
      <c r="AM151" s="259" t="s">
        <v>53</v>
      </c>
      <c r="AN151" s="138" t="s">
        <v>51</v>
      </c>
      <c r="AO151" s="139" t="s">
        <v>30</v>
      </c>
      <c r="AP151" s="140" t="s">
        <v>59</v>
      </c>
      <c r="AQ151" s="140" t="s">
        <v>56</v>
      </c>
      <c r="AR151" s="141" t="s">
        <v>31</v>
      </c>
      <c r="AS151" s="142" t="s">
        <v>57</v>
      </c>
      <c r="AT151" s="142" t="s">
        <v>58</v>
      </c>
      <c r="AU151" s="142" t="s">
        <v>54</v>
      </c>
      <c r="AV151" s="251" t="s">
        <v>60</v>
      </c>
      <c r="AY151" s="384"/>
      <c r="AZ151" s="385"/>
      <c r="BA151" s="136" t="s">
        <v>52</v>
      </c>
      <c r="BB151" s="137" t="s">
        <v>53</v>
      </c>
      <c r="BC151" s="138" t="s">
        <v>51</v>
      </c>
      <c r="BD151" s="139" t="s">
        <v>30</v>
      </c>
      <c r="BE151" s="140" t="s">
        <v>59</v>
      </c>
      <c r="BF151" s="140" t="s">
        <v>56</v>
      </c>
      <c r="BG151" s="141" t="s">
        <v>31</v>
      </c>
      <c r="BH151" s="142" t="s">
        <v>57</v>
      </c>
      <c r="BI151" s="142" t="s">
        <v>58</v>
      </c>
      <c r="BJ151" s="142" t="s">
        <v>54</v>
      </c>
      <c r="BK151" s="266" t="s">
        <v>60</v>
      </c>
      <c r="BL151" s="259" t="s">
        <v>53</v>
      </c>
      <c r="BM151" s="138" t="s">
        <v>51</v>
      </c>
      <c r="BN151" s="139" t="s">
        <v>30</v>
      </c>
      <c r="BO151" s="140" t="s">
        <v>59</v>
      </c>
      <c r="BP151" s="140" t="s">
        <v>56</v>
      </c>
      <c r="BQ151" s="141" t="s">
        <v>31</v>
      </c>
      <c r="BR151" s="142" t="s">
        <v>57</v>
      </c>
      <c r="BS151" s="142" t="s">
        <v>58</v>
      </c>
      <c r="BT151" s="142" t="s">
        <v>54</v>
      </c>
      <c r="BU151" s="251" t="s">
        <v>60</v>
      </c>
      <c r="BX151" s="393"/>
      <c r="BY151" s="394"/>
      <c r="BZ151" s="136" t="s">
        <v>52</v>
      </c>
      <c r="CA151" s="137" t="s">
        <v>53</v>
      </c>
      <c r="CB151" s="138" t="s">
        <v>51</v>
      </c>
      <c r="CC151" s="139" t="s">
        <v>30</v>
      </c>
      <c r="CD151" s="140" t="s">
        <v>59</v>
      </c>
      <c r="CE151" s="140" t="s">
        <v>56</v>
      </c>
      <c r="CF151" s="141" t="s">
        <v>31</v>
      </c>
      <c r="CG151" s="142" t="s">
        <v>57</v>
      </c>
      <c r="CH151" s="142" t="s">
        <v>58</v>
      </c>
      <c r="CI151" s="142" t="s">
        <v>54</v>
      </c>
      <c r="CJ151" s="266" t="s">
        <v>60</v>
      </c>
      <c r="CK151" s="259" t="s">
        <v>53</v>
      </c>
      <c r="CL151" s="138" t="s">
        <v>51</v>
      </c>
      <c r="CM151" s="139" t="s">
        <v>30</v>
      </c>
      <c r="CN151" s="140" t="s">
        <v>59</v>
      </c>
      <c r="CO151" s="140" t="s">
        <v>56</v>
      </c>
      <c r="CP151" s="141" t="s">
        <v>31</v>
      </c>
      <c r="CQ151" s="142" t="s">
        <v>57</v>
      </c>
      <c r="CR151" s="142" t="s">
        <v>58</v>
      </c>
      <c r="CS151" s="142" t="s">
        <v>54</v>
      </c>
      <c r="CT151" s="251" t="s">
        <v>60</v>
      </c>
      <c r="CW151" s="393"/>
      <c r="CX151" s="394"/>
      <c r="CY151" s="136" t="s">
        <v>52</v>
      </c>
      <c r="CZ151" s="137" t="s">
        <v>53</v>
      </c>
      <c r="DA151" s="138" t="s">
        <v>51</v>
      </c>
      <c r="DB151" s="139" t="s">
        <v>30</v>
      </c>
      <c r="DC151" s="140" t="s">
        <v>59</v>
      </c>
      <c r="DD151" s="140" t="s">
        <v>56</v>
      </c>
      <c r="DE151" s="141" t="s">
        <v>31</v>
      </c>
      <c r="DF151" s="142" t="s">
        <v>57</v>
      </c>
      <c r="DG151" s="142" t="s">
        <v>58</v>
      </c>
      <c r="DH151" s="142" t="s">
        <v>54</v>
      </c>
      <c r="DI151" s="266" t="s">
        <v>60</v>
      </c>
      <c r="DJ151" s="259" t="s">
        <v>53</v>
      </c>
      <c r="DK151" s="138" t="s">
        <v>51</v>
      </c>
      <c r="DL151" s="139" t="s">
        <v>30</v>
      </c>
      <c r="DM151" s="140" t="s">
        <v>59</v>
      </c>
      <c r="DN151" s="140" t="s">
        <v>56</v>
      </c>
      <c r="DO151" s="141" t="s">
        <v>31</v>
      </c>
      <c r="DP151" s="142" t="s">
        <v>57</v>
      </c>
      <c r="DQ151" s="142" t="s">
        <v>58</v>
      </c>
      <c r="DR151" s="142" t="s">
        <v>54</v>
      </c>
      <c r="DS151" s="251" t="s">
        <v>60</v>
      </c>
      <c r="DV151" s="393"/>
      <c r="DW151" s="394"/>
      <c r="DX151" s="136" t="s">
        <v>52</v>
      </c>
      <c r="DY151" s="137" t="s">
        <v>53</v>
      </c>
      <c r="DZ151" s="138" t="s">
        <v>51</v>
      </c>
      <c r="EA151" s="139" t="s">
        <v>30</v>
      </c>
      <c r="EB151" s="140" t="s">
        <v>59</v>
      </c>
      <c r="EC151" s="140" t="s">
        <v>56</v>
      </c>
      <c r="ED151" s="141" t="s">
        <v>31</v>
      </c>
      <c r="EE151" s="142" t="s">
        <v>57</v>
      </c>
      <c r="EF151" s="142" t="s">
        <v>58</v>
      </c>
      <c r="EG151" s="142" t="s">
        <v>54</v>
      </c>
      <c r="EH151" s="266" t="s">
        <v>60</v>
      </c>
      <c r="EI151" s="259" t="s">
        <v>53</v>
      </c>
      <c r="EJ151" s="138" t="s">
        <v>51</v>
      </c>
      <c r="EK151" s="139" t="s">
        <v>30</v>
      </c>
      <c r="EL151" s="140" t="s">
        <v>59</v>
      </c>
      <c r="EM151" s="140" t="s">
        <v>56</v>
      </c>
      <c r="EN151" s="141" t="s">
        <v>31</v>
      </c>
      <c r="EO151" s="142" t="s">
        <v>57</v>
      </c>
      <c r="EP151" s="142" t="s">
        <v>58</v>
      </c>
      <c r="EQ151" s="142" t="s">
        <v>54</v>
      </c>
      <c r="ER151" s="251" t="s">
        <v>60</v>
      </c>
    </row>
    <row r="152" spans="1:148">
      <c r="A152" s="377">
        <v>2023</v>
      </c>
      <c r="B152" s="135" t="s">
        <v>13</v>
      </c>
      <c r="C152" s="143">
        <v>1672831.5970000089</v>
      </c>
      <c r="D152" s="144">
        <v>1481536.7910000181</v>
      </c>
      <c r="E152" s="145">
        <v>180714.65099999637</v>
      </c>
      <c r="F152" s="146">
        <v>72294.529999999446</v>
      </c>
      <c r="G152" s="147">
        <v>72294.529999999446</v>
      </c>
      <c r="H152" s="147">
        <v>0</v>
      </c>
      <c r="I152" s="148">
        <v>108420.72399999849</v>
      </c>
      <c r="J152" s="149">
        <v>100569.83799999807</v>
      </c>
      <c r="K152" s="149">
        <v>516.1029999999995</v>
      </c>
      <c r="L152" s="149">
        <v>7335.364999999967</v>
      </c>
      <c r="M152" s="267">
        <v>522.59600000000012</v>
      </c>
      <c r="N152" s="260">
        <f t="shared" ref="N152:N168" si="375">IF(AND(ISNUMBER($C152),ISNUMBER(D152)),IF($C152=0,0,D152/$C152),"")</f>
        <v>0.88564610667143573</v>
      </c>
      <c r="O152" s="185">
        <f t="shared" ref="O152:O168" si="376">IF(AND(ISNUMBER($C152),ISNUMBER(E152)),IF($C152=0,0,E152/$C152),"")</f>
        <v>0.10802919512285815</v>
      </c>
      <c r="P152" s="186">
        <f t="shared" ref="P152:P168" si="377">IF(AND(ISNUMBER($C152),ISNUMBER(F152)),IF($C152=0,0,F152/$C152),"")</f>
        <v>4.3216860638960693E-2</v>
      </c>
      <c r="Q152" s="187">
        <f t="shared" ref="Q152:Q168" si="378">IF(AND(ISNUMBER($C152),ISNUMBER(G152)),IF($C152=0,0,G152/$C152),"")</f>
        <v>4.3216860638960693E-2</v>
      </c>
      <c r="R152" s="187">
        <f t="shared" ref="R152:R168" si="379">IF(AND(ISNUMBER($C152),ISNUMBER(H152)),IF($C152=0,0,H152/$C152),"")</f>
        <v>0</v>
      </c>
      <c r="S152" s="188">
        <f t="shared" ref="S152:S168" si="380">IF(AND(ISNUMBER($C152),ISNUMBER(I152)),IF($C152=0,0,I152/$C152),"")</f>
        <v>6.4812694950547325E-2</v>
      </c>
      <c r="T152" s="189">
        <f t="shared" ref="T152:T168" si="381">IF(AND(ISNUMBER($C152),ISNUMBER(J152)),IF($C152=0,0,J152/$C152),"")</f>
        <v>6.0119523196690033E-2</v>
      </c>
      <c r="U152" s="189">
        <f t="shared" ref="U152:U168" si="382">IF(AND(ISNUMBER($C152),ISNUMBER(K152)),IF($C152=0,0,K152/$C152),"")</f>
        <v>3.0852059521446063E-4</v>
      </c>
      <c r="V152" s="189">
        <f t="shared" ref="V152:V168" si="383">IF(AND(ISNUMBER($C152),ISNUMBER(L152)),IF($C152=0,0,L152/$C152),"")</f>
        <v>4.3849990717266009E-3</v>
      </c>
      <c r="W152" s="252">
        <f t="shared" ref="W152:W168" si="384">IF(AND(ISNUMBER($C152),ISNUMBER(M152)),IF($C152=0,0,M152/$C152),"")</f>
        <v>3.1240203792013701E-4</v>
      </c>
      <c r="Z152" s="377">
        <v>2023</v>
      </c>
      <c r="AA152" s="135" t="s">
        <v>13</v>
      </c>
      <c r="AB152" s="143">
        <v>1326327.1810000313</v>
      </c>
      <c r="AC152" s="144">
        <v>1186285.7570000431</v>
      </c>
      <c r="AD152" s="145">
        <v>131896.24699999951</v>
      </c>
      <c r="AE152" s="146">
        <v>44836.927999999738</v>
      </c>
      <c r="AF152" s="147">
        <v>44836.927999999738</v>
      </c>
      <c r="AG152" s="147">
        <v>0</v>
      </c>
      <c r="AH152" s="148">
        <v>87059.478999998682</v>
      </c>
      <c r="AI152" s="149">
        <v>80423.323999998422</v>
      </c>
      <c r="AJ152" s="149">
        <v>516.1029999999995</v>
      </c>
      <c r="AK152" s="149">
        <v>6120.554999999973</v>
      </c>
      <c r="AL152" s="267">
        <v>91.706000000000031</v>
      </c>
      <c r="AM152" s="260">
        <f t="shared" ref="AM152:AM168" si="385">IF(AND(ISNUMBER($AB152),ISNUMBER(AC152)),IF($AB152=0,0,AC152/$AB152),"")</f>
        <v>0.89441411892471434</v>
      </c>
      <c r="AN152" s="185">
        <f t="shared" ref="AN152:AN168" si="386">IF(AND(ISNUMBER($AB152),ISNUMBER(AD152)),IF($AB152=0,0,AD152/$AB152),"")</f>
        <v>9.9444728939771604E-2</v>
      </c>
      <c r="AO152" s="186">
        <f t="shared" ref="AO152:AO168" si="387">IF(AND(ISNUMBER($AB152),ISNUMBER(AE152)),IF($AB152=0,0,AE152/$AB152),"")</f>
        <v>3.3805329968577852E-2</v>
      </c>
      <c r="AP152" s="187">
        <f t="shared" ref="AP152:AP168" si="388">IF(AND(ISNUMBER($AB152),ISNUMBER(AF152)),IF($AB152=0,0,AF152/$AB152),"")</f>
        <v>3.3805329968577852E-2</v>
      </c>
      <c r="AQ152" s="187">
        <f t="shared" ref="AQ152:AQ168" si="389">IF(AND(ISNUMBER($AB152),ISNUMBER(AG152)),IF($AB152=0,0,AG152/$AB152),"")</f>
        <v>0</v>
      </c>
      <c r="AR152" s="188">
        <f t="shared" ref="AR152:AR168" si="390">IF(AND(ISNUMBER($AB152),ISNUMBER(AH152)),IF($AB152=0,0,AH152/$AB152),"")</f>
        <v>6.5639519605077468E-2</v>
      </c>
      <c r="AS152" s="189">
        <f t="shared" ref="AS152:AS168" si="391">IF(AND(ISNUMBER($AB152),ISNUMBER(AI152)),IF($AB152=0,0,AI152/$AB152),"")</f>
        <v>6.0636112380174863E-2</v>
      </c>
      <c r="AT152" s="189">
        <f t="shared" ref="AT152:AT168" si="392">IF(AND(ISNUMBER($AB152),ISNUMBER(AJ152)),IF($AB152=0,0,AJ152/$AB152),"")</f>
        <v>3.8912193566813989E-4</v>
      </c>
      <c r="AU152" s="189">
        <f t="shared" ref="AU152:AU168" si="393">IF(AND(ISNUMBER($AB152),ISNUMBER(AK152)),IF($AB152=0,0,AK152/$AB152),"")</f>
        <v>4.614664532008734E-3</v>
      </c>
      <c r="AV152" s="252">
        <f t="shared" ref="AV152:AV168" si="394">IF(AND(ISNUMBER($AB152),ISNUMBER(AL152)),IF($AB152=0,0,AL152/$AB152),"")</f>
        <v>6.9142818841166364E-5</v>
      </c>
      <c r="AY152" s="377">
        <v>2023</v>
      </c>
      <c r="AZ152" s="135" t="s">
        <v>13</v>
      </c>
      <c r="BA152" s="143">
        <v>346504.41599999467</v>
      </c>
      <c r="BB152" s="144">
        <v>295251.03399999801</v>
      </c>
      <c r="BC152" s="145">
        <v>48818.403999999777</v>
      </c>
      <c r="BD152" s="146">
        <v>27457.602000000068</v>
      </c>
      <c r="BE152" s="147">
        <v>27457.602000000068</v>
      </c>
      <c r="BF152" s="147">
        <v>0</v>
      </c>
      <c r="BG152" s="148">
        <v>21361.245000000061</v>
      </c>
      <c r="BH152" s="149">
        <v>20146.514000000101</v>
      </c>
      <c r="BI152" s="149">
        <v>0</v>
      </c>
      <c r="BJ152" s="149">
        <v>1214.8099999999977</v>
      </c>
      <c r="BK152" s="267">
        <v>430.88999999999993</v>
      </c>
      <c r="BL152" s="260">
        <f t="shared" ref="BL152:BL168" si="395">IF(AND(ISNUMBER($BA152),ISNUMBER(BB152)),IF($BA152=0,0,BB152/$BA152),"")</f>
        <v>0.85208447675311172</v>
      </c>
      <c r="BM152" s="185">
        <f t="shared" ref="BM152:BM168" si="396">IF(AND(ISNUMBER($BA152),ISNUMBER(BC152)),IF($BA152=0,0,BC152/$BA152),"")</f>
        <v>0.14088825927113299</v>
      </c>
      <c r="BN152" s="186">
        <f t="shared" ref="BN152:BN168" si="397">IF(AND(ISNUMBER($BA152),ISNUMBER(BD152)),IF($BA152=0,0,BD152/$BA152),"")</f>
        <v>7.9241708711731085E-2</v>
      </c>
      <c r="BO152" s="187">
        <f t="shared" ref="BO152:BO168" si="398">IF(AND(ISNUMBER($BA152),ISNUMBER(BE152)),IF($BA152=0,0,BE152/$BA152),"")</f>
        <v>7.9241708711731085E-2</v>
      </c>
      <c r="BP152" s="187">
        <f t="shared" ref="BP152:BP168" si="399">IF(AND(ISNUMBER($BA152),ISNUMBER(BF152)),IF($BA152=0,0,BF152/$BA152),"")</f>
        <v>0</v>
      </c>
      <c r="BQ152" s="188">
        <f t="shared" ref="BQ152:BQ168" si="400">IF(AND(ISNUMBER($BA152),ISNUMBER(BG152)),IF($BA152=0,0,BG152/$BA152),"")</f>
        <v>6.1647829042387699E-2</v>
      </c>
      <c r="BR152" s="189">
        <f t="shared" ref="BR152:BR168" si="401">IF(AND(ISNUMBER($BA152),ISNUMBER(BH152)),IF($BA152=0,0,BH152/$BA152),"")</f>
        <v>5.8142156549024791E-2</v>
      </c>
      <c r="BS152" s="189">
        <f t="shared" ref="BS152:BS168" si="402">IF(AND(ISNUMBER($BA152),ISNUMBER(BI152)),IF($BA152=0,0,BI152/$BA152),"")</f>
        <v>0</v>
      </c>
      <c r="BT152" s="189">
        <f t="shared" ref="BT152:BT168" si="403">IF(AND(ISNUMBER($BA152),ISNUMBER(BJ152)),IF($BA152=0,0,BJ152/$BA152),"")</f>
        <v>3.5059004846853562E-3</v>
      </c>
      <c r="BU152" s="252">
        <f t="shared" ref="BU152:BU168" si="404">IF(AND(ISNUMBER($BA152),ISNUMBER(BK152)),IF($BA152=0,0,BK152/$BA152),"")</f>
        <v>1.2435339352212082E-3</v>
      </c>
      <c r="BX152" s="377">
        <v>2023</v>
      </c>
      <c r="BY152" s="135" t="s">
        <v>13</v>
      </c>
      <c r="BZ152" s="143"/>
      <c r="CA152" s="144"/>
      <c r="CB152" s="145"/>
      <c r="CC152" s="146"/>
      <c r="CD152" s="147"/>
      <c r="CE152" s="147"/>
      <c r="CF152" s="148"/>
      <c r="CG152" s="149"/>
      <c r="CH152" s="149"/>
      <c r="CI152" s="149"/>
      <c r="CJ152" s="267"/>
      <c r="CK152" s="260" t="str">
        <f t="shared" ref="CK152:CK168" si="405">IF(AND(ISNUMBER($BZ152),ISNUMBER(CA152)),IF($BZ152=0,0,CA152/$BZ152),"")</f>
        <v/>
      </c>
      <c r="CL152" s="185" t="str">
        <f t="shared" ref="CL152:CL168" si="406">IF(AND(ISNUMBER($BZ152),ISNUMBER(CB152)),IF($BZ152=0,0,CB152/$BZ152),"")</f>
        <v/>
      </c>
      <c r="CM152" s="186" t="str">
        <f t="shared" ref="CM152:CM168" si="407">IF(AND(ISNUMBER($BZ152),ISNUMBER(CC152)),IF($BZ152=0,0,CC152/$BZ152),"")</f>
        <v/>
      </c>
      <c r="CN152" s="187" t="str">
        <f t="shared" ref="CN152:CN168" si="408">IF(AND(ISNUMBER($BZ152),ISNUMBER(CD152)),IF($BZ152=0,0,CD152/$BZ152),"")</f>
        <v/>
      </c>
      <c r="CO152" s="187" t="str">
        <f t="shared" ref="CO152:CO168" si="409">IF(AND(ISNUMBER($BZ152),ISNUMBER(CE152)),IF($BZ152=0,0,CE152/$BZ152),"")</f>
        <v/>
      </c>
      <c r="CP152" s="188" t="str">
        <f t="shared" ref="CP152:CP168" si="410">IF(AND(ISNUMBER($BZ152),ISNUMBER(CF152)),IF($BZ152=0,0,CF152/$BZ152),"")</f>
        <v/>
      </c>
      <c r="CQ152" s="189" t="str">
        <f t="shared" ref="CQ152:CQ168" si="411">IF(AND(ISNUMBER($BZ152),ISNUMBER(CG152)),IF($BZ152=0,0,CG152/$BZ152),"")</f>
        <v/>
      </c>
      <c r="CR152" s="189" t="str">
        <f t="shared" ref="CR152:CR168" si="412">IF(AND(ISNUMBER($BZ152),ISNUMBER(CH152)),IF($BZ152=0,0,CH152/$BZ152),"")</f>
        <v/>
      </c>
      <c r="CS152" s="189" t="str">
        <f t="shared" ref="CS152:CS168" si="413">IF(AND(ISNUMBER($BZ152),ISNUMBER(CI152)),IF($BZ152=0,0,CI152/$BZ152),"")</f>
        <v/>
      </c>
      <c r="CT152" s="252" t="str">
        <f t="shared" ref="CT152:CT168" si="414">IF(AND(ISNUMBER($BZ152),ISNUMBER(CJ152)),IF($BZ152=0,0,CJ152/$BZ152),"")</f>
        <v/>
      </c>
      <c r="CW152" s="388">
        <v>2023</v>
      </c>
      <c r="CX152" s="135" t="s">
        <v>13</v>
      </c>
      <c r="CY152" s="143"/>
      <c r="CZ152" s="144"/>
      <c r="DA152" s="145"/>
      <c r="DB152" s="146"/>
      <c r="DC152" s="147"/>
      <c r="DD152" s="147"/>
      <c r="DE152" s="148"/>
      <c r="DF152" s="149"/>
      <c r="DG152" s="149"/>
      <c r="DH152" s="149"/>
      <c r="DI152" s="267"/>
      <c r="DJ152" s="260" t="str">
        <f t="shared" ref="DJ152:DS168" si="415">IF(AND(ISNUMBER($CY152),ISNUMBER(CZ152)),IF($CY152=0,0,CZ152/$CY152),"")</f>
        <v/>
      </c>
      <c r="DK152" s="185" t="str">
        <f t="shared" si="415"/>
        <v/>
      </c>
      <c r="DL152" s="186" t="str">
        <f t="shared" si="415"/>
        <v/>
      </c>
      <c r="DM152" s="187" t="str">
        <f t="shared" si="415"/>
        <v/>
      </c>
      <c r="DN152" s="187" t="str">
        <f t="shared" si="415"/>
        <v/>
      </c>
      <c r="DO152" s="188" t="str">
        <f t="shared" si="415"/>
        <v/>
      </c>
      <c r="DP152" s="189" t="str">
        <f t="shared" si="415"/>
        <v/>
      </c>
      <c r="DQ152" s="189" t="str">
        <f t="shared" si="415"/>
        <v/>
      </c>
      <c r="DR152" s="189" t="str">
        <f t="shared" si="415"/>
        <v/>
      </c>
      <c r="DS152" s="252" t="str">
        <f t="shared" si="415"/>
        <v/>
      </c>
      <c r="DV152" s="388">
        <v>2023</v>
      </c>
      <c r="DW152" s="135" t="s">
        <v>13</v>
      </c>
      <c r="DX152" s="143">
        <v>2992.1050000000018</v>
      </c>
      <c r="DY152" s="144">
        <v>2597.288000000005</v>
      </c>
      <c r="DZ152" s="145">
        <v>373.6049999999999</v>
      </c>
      <c r="EA152" s="146">
        <v>231.886</v>
      </c>
      <c r="EB152" s="147">
        <v>231.886</v>
      </c>
      <c r="EC152" s="147">
        <v>0</v>
      </c>
      <c r="ED152" s="148">
        <v>141.71800000000005</v>
      </c>
      <c r="EE152" s="149">
        <v>141.71600000000004</v>
      </c>
      <c r="EF152" s="149">
        <v>0</v>
      </c>
      <c r="EG152" s="149">
        <v>2E-3</v>
      </c>
      <c r="EH152" s="267">
        <v>0</v>
      </c>
      <c r="EI152" s="260">
        <f t="shared" ref="EI152:ER168" si="416">IF(AND(ISNUMBER($DX152),ISNUMBER(DY152)),IF($DX152=0,0,DY152/$DX152),"")</f>
        <v>0.86804707722489804</v>
      </c>
      <c r="EJ152" s="185">
        <f t="shared" si="416"/>
        <v>0.12486359937234812</v>
      </c>
      <c r="EK152" s="186">
        <f t="shared" si="416"/>
        <v>7.7499285619989894E-2</v>
      </c>
      <c r="EL152" s="187">
        <f t="shared" si="416"/>
        <v>7.7499285619989894E-2</v>
      </c>
      <c r="EM152" s="187">
        <f t="shared" si="416"/>
        <v>0</v>
      </c>
      <c r="EN152" s="188">
        <f t="shared" si="416"/>
        <v>4.7363979539488073E-2</v>
      </c>
      <c r="EO152" s="189">
        <f t="shared" si="416"/>
        <v>4.7363311113747662E-2</v>
      </c>
      <c r="EP152" s="189">
        <f t="shared" si="416"/>
        <v>0</v>
      </c>
      <c r="EQ152" s="189">
        <f t="shared" si="416"/>
        <v>6.6842574040683693E-7</v>
      </c>
      <c r="ER152" s="252">
        <f t="shared" si="416"/>
        <v>0</v>
      </c>
    </row>
    <row r="153" spans="1:148">
      <c r="A153" s="378"/>
      <c r="B153" s="131" t="s">
        <v>14</v>
      </c>
      <c r="C153" s="150">
        <v>1447704.0550000921</v>
      </c>
      <c r="D153" s="151">
        <v>1362622.8730000977</v>
      </c>
      <c r="E153" s="152">
        <v>80699.284999999421</v>
      </c>
      <c r="F153" s="153">
        <v>51476.219999999579</v>
      </c>
      <c r="G153" s="154">
        <v>51476.219999999579</v>
      </c>
      <c r="H153" s="154">
        <v>0</v>
      </c>
      <c r="I153" s="155">
        <v>29223.357999999997</v>
      </c>
      <c r="J153" s="156">
        <v>18502.983000000164</v>
      </c>
      <c r="K153" s="156">
        <v>111.24299999999995</v>
      </c>
      <c r="L153" s="156">
        <v>10609.411000000026</v>
      </c>
      <c r="M153" s="268">
        <v>153.61599999999999</v>
      </c>
      <c r="N153" s="261">
        <f t="shared" si="375"/>
        <v>0.94123026615409389</v>
      </c>
      <c r="O153" s="190">
        <f t="shared" si="376"/>
        <v>5.5742943263355223E-2</v>
      </c>
      <c r="P153" s="191">
        <f t="shared" si="377"/>
        <v>3.5557142927251317E-2</v>
      </c>
      <c r="Q153" s="192">
        <f t="shared" si="378"/>
        <v>3.5557142927251317E-2</v>
      </c>
      <c r="R153" s="192">
        <f t="shared" si="379"/>
        <v>0</v>
      </c>
      <c r="S153" s="193">
        <f t="shared" si="380"/>
        <v>2.0186002725535043E-2</v>
      </c>
      <c r="T153" s="194">
        <f t="shared" si="381"/>
        <v>1.2780915364638518E-2</v>
      </c>
      <c r="U153" s="194">
        <f t="shared" si="382"/>
        <v>7.6840981149281141E-5</v>
      </c>
      <c r="V153" s="194">
        <f t="shared" si="383"/>
        <v>7.3284390986936556E-3</v>
      </c>
      <c r="W153" s="253">
        <f t="shared" si="384"/>
        <v>1.061100847714281E-4</v>
      </c>
      <c r="Z153" s="378"/>
      <c r="AA153" s="131" t="s">
        <v>14</v>
      </c>
      <c r="AB153" s="150">
        <v>1144738.2530000554</v>
      </c>
      <c r="AC153" s="151">
        <v>1086183.2830000629</v>
      </c>
      <c r="AD153" s="152">
        <v>55615.891000000353</v>
      </c>
      <c r="AE153" s="153">
        <v>31827.791000000034</v>
      </c>
      <c r="AF153" s="154">
        <v>31827.791000000034</v>
      </c>
      <c r="AG153" s="154">
        <v>0</v>
      </c>
      <c r="AH153" s="155">
        <v>23788.299999999948</v>
      </c>
      <c r="AI153" s="156">
        <v>15236.785000000142</v>
      </c>
      <c r="AJ153" s="156">
        <v>111.24299999999995</v>
      </c>
      <c r="AK153" s="156">
        <v>8440.5430000000106</v>
      </c>
      <c r="AL153" s="268">
        <v>32.816000000000003</v>
      </c>
      <c r="AM153" s="261">
        <f t="shared" si="385"/>
        <v>0.94884859499843266</v>
      </c>
      <c r="AN153" s="190">
        <f t="shared" si="386"/>
        <v>4.8583936855648747E-2</v>
      </c>
      <c r="AO153" s="191">
        <f t="shared" si="387"/>
        <v>2.780355327218937E-2</v>
      </c>
      <c r="AP153" s="192">
        <f t="shared" si="388"/>
        <v>2.780355327218937E-2</v>
      </c>
      <c r="AQ153" s="192">
        <f t="shared" si="389"/>
        <v>0</v>
      </c>
      <c r="AR153" s="193">
        <f t="shared" si="390"/>
        <v>2.0780558295887399E-2</v>
      </c>
      <c r="AS153" s="194">
        <f t="shared" si="391"/>
        <v>1.3310278537533422E-2</v>
      </c>
      <c r="AT153" s="194">
        <f t="shared" si="392"/>
        <v>9.717767333140266E-5</v>
      </c>
      <c r="AU153" s="194">
        <f t="shared" si="393"/>
        <v>7.3733388203631577E-3</v>
      </c>
      <c r="AV153" s="253">
        <f t="shared" si="394"/>
        <v>2.8666815242696721E-5</v>
      </c>
      <c r="AY153" s="378"/>
      <c r="AZ153" s="131" t="s">
        <v>14</v>
      </c>
      <c r="BA153" s="150">
        <v>302965.80199999595</v>
      </c>
      <c r="BB153" s="151">
        <v>276439.58999999717</v>
      </c>
      <c r="BC153" s="152">
        <v>25083.394000000051</v>
      </c>
      <c r="BD153" s="153">
        <v>19648.429000000018</v>
      </c>
      <c r="BE153" s="154">
        <v>19648.429000000018</v>
      </c>
      <c r="BF153" s="154">
        <v>0</v>
      </c>
      <c r="BG153" s="155">
        <v>5435.0580000000091</v>
      </c>
      <c r="BH153" s="156">
        <v>3266.1980000000044</v>
      </c>
      <c r="BI153" s="156">
        <v>0</v>
      </c>
      <c r="BJ153" s="156">
        <v>2168.8680000000036</v>
      </c>
      <c r="BK153" s="268">
        <v>120.80000000000004</v>
      </c>
      <c r="BL153" s="261">
        <f t="shared" si="395"/>
        <v>0.91244486399161606</v>
      </c>
      <c r="BM153" s="190">
        <f t="shared" si="396"/>
        <v>8.279282293385834E-2</v>
      </c>
      <c r="BN153" s="191">
        <f t="shared" si="397"/>
        <v>6.4853620013523114E-2</v>
      </c>
      <c r="BO153" s="192">
        <f t="shared" si="398"/>
        <v>6.4853620013523114E-2</v>
      </c>
      <c r="BP153" s="192">
        <f t="shared" si="399"/>
        <v>0</v>
      </c>
      <c r="BQ153" s="193">
        <f t="shared" si="400"/>
        <v>1.793950988567377E-2</v>
      </c>
      <c r="BR153" s="194">
        <f t="shared" si="401"/>
        <v>1.0780748118891808E-2</v>
      </c>
      <c r="BS153" s="194">
        <f t="shared" si="402"/>
        <v>0</v>
      </c>
      <c r="BT153" s="194">
        <f t="shared" si="403"/>
        <v>7.158788172402483E-3</v>
      </c>
      <c r="BU153" s="253">
        <f t="shared" si="404"/>
        <v>3.9872486994423767E-4</v>
      </c>
      <c r="BX153" s="378"/>
      <c r="BY153" s="131" t="s">
        <v>14</v>
      </c>
      <c r="BZ153" s="150"/>
      <c r="CA153" s="151"/>
      <c r="CB153" s="152"/>
      <c r="CC153" s="153"/>
      <c r="CD153" s="154"/>
      <c r="CE153" s="154"/>
      <c r="CF153" s="155"/>
      <c r="CG153" s="156"/>
      <c r="CH153" s="156"/>
      <c r="CI153" s="156"/>
      <c r="CJ153" s="268"/>
      <c r="CK153" s="261" t="str">
        <f t="shared" si="405"/>
        <v/>
      </c>
      <c r="CL153" s="190" t="str">
        <f t="shared" si="406"/>
        <v/>
      </c>
      <c r="CM153" s="191" t="str">
        <f t="shared" si="407"/>
        <v/>
      </c>
      <c r="CN153" s="192" t="str">
        <f t="shared" si="408"/>
        <v/>
      </c>
      <c r="CO153" s="192" t="str">
        <f t="shared" si="409"/>
        <v/>
      </c>
      <c r="CP153" s="193" t="str">
        <f t="shared" si="410"/>
        <v/>
      </c>
      <c r="CQ153" s="194" t="str">
        <f t="shared" si="411"/>
        <v/>
      </c>
      <c r="CR153" s="194" t="str">
        <f t="shared" si="412"/>
        <v/>
      </c>
      <c r="CS153" s="194" t="str">
        <f t="shared" si="413"/>
        <v/>
      </c>
      <c r="CT153" s="253" t="str">
        <f t="shared" si="414"/>
        <v/>
      </c>
      <c r="CW153" s="389"/>
      <c r="CX153" s="131" t="s">
        <v>14</v>
      </c>
      <c r="CY153" s="150"/>
      <c r="CZ153" s="151"/>
      <c r="DA153" s="152"/>
      <c r="DB153" s="153"/>
      <c r="DC153" s="154"/>
      <c r="DD153" s="154"/>
      <c r="DE153" s="155"/>
      <c r="DF153" s="156"/>
      <c r="DG153" s="156"/>
      <c r="DH153" s="156"/>
      <c r="DI153" s="268"/>
      <c r="DJ153" s="261" t="str">
        <f t="shared" si="415"/>
        <v/>
      </c>
      <c r="DK153" s="190" t="str">
        <f t="shared" si="415"/>
        <v/>
      </c>
      <c r="DL153" s="191" t="str">
        <f t="shared" si="415"/>
        <v/>
      </c>
      <c r="DM153" s="192" t="str">
        <f t="shared" si="415"/>
        <v/>
      </c>
      <c r="DN153" s="192" t="str">
        <f t="shared" si="415"/>
        <v/>
      </c>
      <c r="DO153" s="193" t="str">
        <f t="shared" si="415"/>
        <v/>
      </c>
      <c r="DP153" s="194" t="str">
        <f t="shared" si="415"/>
        <v/>
      </c>
      <c r="DQ153" s="194" t="str">
        <f t="shared" si="415"/>
        <v/>
      </c>
      <c r="DR153" s="194" t="str">
        <f t="shared" si="415"/>
        <v/>
      </c>
      <c r="DS153" s="253" t="str">
        <f t="shared" si="415"/>
        <v/>
      </c>
      <c r="DV153" s="389"/>
      <c r="DW153" s="131" t="s">
        <v>14</v>
      </c>
      <c r="DX153" s="150">
        <v>4720.9289999999992</v>
      </c>
      <c r="DY153" s="151">
        <v>4407.806999999998</v>
      </c>
      <c r="DZ153" s="152">
        <v>268.09200000000004</v>
      </c>
      <c r="EA153" s="153">
        <v>245.57899999999989</v>
      </c>
      <c r="EB153" s="154">
        <v>245.57899999999989</v>
      </c>
      <c r="EC153" s="154">
        <v>0</v>
      </c>
      <c r="ED153" s="155">
        <v>22.512999999999998</v>
      </c>
      <c r="EE153" s="156">
        <v>0</v>
      </c>
      <c r="EF153" s="156">
        <v>0</v>
      </c>
      <c r="EG153" s="156">
        <v>22.512999999999998</v>
      </c>
      <c r="EH153" s="268">
        <v>0.70799999999999996</v>
      </c>
      <c r="EI153" s="261">
        <f t="shared" si="416"/>
        <v>0.93367364770789796</v>
      </c>
      <c r="EJ153" s="190">
        <f t="shared" si="416"/>
        <v>5.6787975417550249E-2</v>
      </c>
      <c r="EK153" s="191">
        <f t="shared" si="416"/>
        <v>5.2019210625705227E-2</v>
      </c>
      <c r="EL153" s="192">
        <f t="shared" si="416"/>
        <v>5.2019210625705227E-2</v>
      </c>
      <c r="EM153" s="192">
        <f t="shared" si="416"/>
        <v>0</v>
      </c>
      <c r="EN153" s="193">
        <f t="shared" si="416"/>
        <v>4.7687647918449949E-3</v>
      </c>
      <c r="EO153" s="194">
        <f t="shared" si="416"/>
        <v>0</v>
      </c>
      <c r="EP153" s="194">
        <f t="shared" si="416"/>
        <v>0</v>
      </c>
      <c r="EQ153" s="194">
        <f t="shared" si="416"/>
        <v>4.7687647918449949E-3</v>
      </c>
      <c r="ER153" s="253">
        <f t="shared" si="416"/>
        <v>1.4997048250460875E-4</v>
      </c>
    </row>
    <row r="154" spans="1:148">
      <c r="A154" s="378"/>
      <c r="B154" s="132" t="s">
        <v>15</v>
      </c>
      <c r="C154" s="157">
        <v>1405751.9140000029</v>
      </c>
      <c r="D154" s="158">
        <v>1303066.0960000276</v>
      </c>
      <c r="E154" s="159">
        <v>96843.339999999196</v>
      </c>
      <c r="F154" s="160">
        <v>53243.114999999721</v>
      </c>
      <c r="G154" s="161">
        <v>53243.114999999721</v>
      </c>
      <c r="H154" s="161">
        <v>0</v>
      </c>
      <c r="I154" s="162">
        <v>43600.418999999631</v>
      </c>
      <c r="J154" s="163">
        <v>40912.003999999833</v>
      </c>
      <c r="K154" s="163">
        <v>20.278999999999996</v>
      </c>
      <c r="L154" s="163">
        <v>2668.1900000000073</v>
      </c>
      <c r="M154" s="269">
        <v>170.16999999999996</v>
      </c>
      <c r="N154" s="262">
        <f t="shared" si="375"/>
        <v>0.92695310105764861</v>
      </c>
      <c r="O154" s="195">
        <f t="shared" si="376"/>
        <v>6.8890775844249713E-2</v>
      </c>
      <c r="P154" s="196">
        <f t="shared" si="377"/>
        <v>3.7875185848759665E-2</v>
      </c>
      <c r="Q154" s="197">
        <f t="shared" si="378"/>
        <v>3.7875185848759665E-2</v>
      </c>
      <c r="R154" s="197">
        <f t="shared" si="379"/>
        <v>0</v>
      </c>
      <c r="S154" s="198">
        <f t="shared" si="380"/>
        <v>3.1015727999926124E-2</v>
      </c>
      <c r="T154" s="199">
        <f t="shared" si="381"/>
        <v>2.91032888467401E-2</v>
      </c>
      <c r="U154" s="199">
        <f t="shared" si="382"/>
        <v>1.4425731736901589E-5</v>
      </c>
      <c r="V154" s="199">
        <f t="shared" si="383"/>
        <v>1.8980518350551589E-3</v>
      </c>
      <c r="W154" s="254">
        <f t="shared" si="384"/>
        <v>1.2105265396067574E-4</v>
      </c>
      <c r="Z154" s="378"/>
      <c r="AA154" s="132" t="s">
        <v>15</v>
      </c>
      <c r="AB154" s="157">
        <v>1185073.4950000034</v>
      </c>
      <c r="AC154" s="158">
        <v>1108174.6969999885</v>
      </c>
      <c r="AD154" s="159">
        <v>72381.51799999956</v>
      </c>
      <c r="AE154" s="160">
        <v>38056.320000000211</v>
      </c>
      <c r="AF154" s="161">
        <v>38056.320000000211</v>
      </c>
      <c r="AG154" s="161">
        <v>0</v>
      </c>
      <c r="AH154" s="162">
        <v>34325.313000000213</v>
      </c>
      <c r="AI154" s="163">
        <v>32658.686000000074</v>
      </c>
      <c r="AJ154" s="163">
        <v>20.278999999999996</v>
      </c>
      <c r="AK154" s="163">
        <v>1646.4019999999955</v>
      </c>
      <c r="AL154" s="269">
        <v>129.40300000000002</v>
      </c>
      <c r="AM154" s="262">
        <f t="shared" si="385"/>
        <v>0.93511052409452911</v>
      </c>
      <c r="AN154" s="195">
        <f t="shared" si="386"/>
        <v>6.1077661685446233E-2</v>
      </c>
      <c r="AO154" s="196">
        <f t="shared" si="387"/>
        <v>3.211304628832333E-2</v>
      </c>
      <c r="AP154" s="197">
        <f t="shared" si="388"/>
        <v>3.211304628832333E-2</v>
      </c>
      <c r="AQ154" s="197">
        <f t="shared" si="389"/>
        <v>0</v>
      </c>
      <c r="AR154" s="198">
        <f t="shared" si="390"/>
        <v>2.896471243751858E-2</v>
      </c>
      <c r="AS154" s="199">
        <f t="shared" si="391"/>
        <v>2.7558363373910395E-2</v>
      </c>
      <c r="AT154" s="199">
        <f t="shared" si="392"/>
        <v>1.7112018862593783E-5</v>
      </c>
      <c r="AU154" s="199">
        <f t="shared" si="393"/>
        <v>1.3892826115396251E-3</v>
      </c>
      <c r="AV154" s="254">
        <f t="shared" si="394"/>
        <v>1.0919407154574802E-4</v>
      </c>
      <c r="AY154" s="378"/>
      <c r="AZ154" s="132" t="s">
        <v>15</v>
      </c>
      <c r="BA154" s="157">
        <v>220678.41900000395</v>
      </c>
      <c r="BB154" s="158">
        <v>194891.39900000475</v>
      </c>
      <c r="BC154" s="159">
        <v>24461.822000000218</v>
      </c>
      <c r="BD154" s="160">
        <v>15186.794999999967</v>
      </c>
      <c r="BE154" s="161">
        <v>15186.794999999967</v>
      </c>
      <c r="BF154" s="161">
        <v>0</v>
      </c>
      <c r="BG154" s="162">
        <v>9275.1060000000416</v>
      </c>
      <c r="BH154" s="163">
        <v>8253.3180000000248</v>
      </c>
      <c r="BI154" s="163">
        <v>0</v>
      </c>
      <c r="BJ154" s="163">
        <v>1021.7880000000006</v>
      </c>
      <c r="BK154" s="269">
        <v>40.767000000000003</v>
      </c>
      <c r="BL154" s="262">
        <f t="shared" si="395"/>
        <v>0.88314661616277601</v>
      </c>
      <c r="BM154" s="195">
        <f t="shared" si="396"/>
        <v>0.11084827465616283</v>
      </c>
      <c r="BN154" s="196">
        <f t="shared" si="397"/>
        <v>6.881866867099358E-2</v>
      </c>
      <c r="BO154" s="197">
        <f t="shared" si="398"/>
        <v>6.881866867099358E-2</v>
      </c>
      <c r="BP154" s="197">
        <f t="shared" si="399"/>
        <v>0</v>
      </c>
      <c r="BQ154" s="198">
        <f t="shared" si="400"/>
        <v>4.2029963972144806E-2</v>
      </c>
      <c r="BR154" s="199">
        <f t="shared" si="401"/>
        <v>3.7399751354933702E-2</v>
      </c>
      <c r="BS154" s="199">
        <f t="shared" si="402"/>
        <v>0</v>
      </c>
      <c r="BT154" s="199">
        <f t="shared" si="403"/>
        <v>4.6302126172110296E-3</v>
      </c>
      <c r="BU154" s="254">
        <f t="shared" si="404"/>
        <v>1.8473487432406916E-4</v>
      </c>
      <c r="BX154" s="378"/>
      <c r="BY154" s="132" t="s">
        <v>15</v>
      </c>
      <c r="BZ154" s="157"/>
      <c r="CA154" s="158"/>
      <c r="CB154" s="159"/>
      <c r="CC154" s="160"/>
      <c r="CD154" s="161"/>
      <c r="CE154" s="161"/>
      <c r="CF154" s="162"/>
      <c r="CG154" s="163"/>
      <c r="CH154" s="163"/>
      <c r="CI154" s="163"/>
      <c r="CJ154" s="269"/>
      <c r="CK154" s="262" t="str">
        <f t="shared" si="405"/>
        <v/>
      </c>
      <c r="CL154" s="195" t="str">
        <f t="shared" si="406"/>
        <v/>
      </c>
      <c r="CM154" s="196" t="str">
        <f t="shared" si="407"/>
        <v/>
      </c>
      <c r="CN154" s="197" t="str">
        <f t="shared" si="408"/>
        <v/>
      </c>
      <c r="CO154" s="197" t="str">
        <f t="shared" si="409"/>
        <v/>
      </c>
      <c r="CP154" s="198" t="str">
        <f t="shared" si="410"/>
        <v/>
      </c>
      <c r="CQ154" s="199" t="str">
        <f t="shared" si="411"/>
        <v/>
      </c>
      <c r="CR154" s="199" t="str">
        <f t="shared" si="412"/>
        <v/>
      </c>
      <c r="CS154" s="199" t="str">
        <f t="shared" si="413"/>
        <v/>
      </c>
      <c r="CT154" s="254" t="str">
        <f t="shared" si="414"/>
        <v/>
      </c>
      <c r="CW154" s="389"/>
      <c r="CX154" s="132" t="s">
        <v>15</v>
      </c>
      <c r="CY154" s="157"/>
      <c r="CZ154" s="158"/>
      <c r="DA154" s="159"/>
      <c r="DB154" s="160"/>
      <c r="DC154" s="161"/>
      <c r="DD154" s="161"/>
      <c r="DE154" s="162"/>
      <c r="DF154" s="163"/>
      <c r="DG154" s="163"/>
      <c r="DH154" s="163"/>
      <c r="DI154" s="269"/>
      <c r="DJ154" s="262" t="str">
        <f t="shared" si="415"/>
        <v/>
      </c>
      <c r="DK154" s="195" t="str">
        <f t="shared" si="415"/>
        <v/>
      </c>
      <c r="DL154" s="196" t="str">
        <f t="shared" si="415"/>
        <v/>
      </c>
      <c r="DM154" s="197" t="str">
        <f t="shared" si="415"/>
        <v/>
      </c>
      <c r="DN154" s="197" t="str">
        <f t="shared" si="415"/>
        <v/>
      </c>
      <c r="DO154" s="198" t="str">
        <f t="shared" si="415"/>
        <v/>
      </c>
      <c r="DP154" s="199" t="str">
        <f t="shared" si="415"/>
        <v/>
      </c>
      <c r="DQ154" s="199" t="str">
        <f t="shared" si="415"/>
        <v/>
      </c>
      <c r="DR154" s="199" t="str">
        <f t="shared" si="415"/>
        <v/>
      </c>
      <c r="DS154" s="254" t="str">
        <f t="shared" si="415"/>
        <v/>
      </c>
      <c r="DV154" s="389"/>
      <c r="DW154" s="132" t="s">
        <v>15</v>
      </c>
      <c r="DX154" s="157">
        <v>10506.245999999997</v>
      </c>
      <c r="DY154" s="158">
        <v>9623.743000000004</v>
      </c>
      <c r="DZ154" s="159">
        <v>755.42999999999915</v>
      </c>
      <c r="EA154" s="160">
        <v>529.48999999999955</v>
      </c>
      <c r="EB154" s="161">
        <v>529.48999999999955</v>
      </c>
      <c r="EC154" s="161">
        <v>0</v>
      </c>
      <c r="ED154" s="162">
        <v>225.94299999999998</v>
      </c>
      <c r="EE154" s="163">
        <v>133.53199999999998</v>
      </c>
      <c r="EF154" s="163">
        <v>0</v>
      </c>
      <c r="EG154" s="163">
        <v>92.411000000000001</v>
      </c>
      <c r="EH154" s="269">
        <v>6.4449999999999994</v>
      </c>
      <c r="EI154" s="262">
        <f t="shared" si="416"/>
        <v>0.91600206201149359</v>
      </c>
      <c r="EJ154" s="195">
        <f t="shared" si="416"/>
        <v>7.1902942306890524E-2</v>
      </c>
      <c r="EK154" s="196">
        <f t="shared" si="416"/>
        <v>5.0397639651689072E-2</v>
      </c>
      <c r="EL154" s="197">
        <f t="shared" si="416"/>
        <v>5.0397639651689072E-2</v>
      </c>
      <c r="EM154" s="197">
        <f t="shared" si="416"/>
        <v>0</v>
      </c>
      <c r="EN154" s="198">
        <f t="shared" si="416"/>
        <v>2.1505588199629062E-2</v>
      </c>
      <c r="EO154" s="199">
        <f t="shared" si="416"/>
        <v>1.2709772834178831E-2</v>
      </c>
      <c r="EP154" s="199">
        <f t="shared" si="416"/>
        <v>0</v>
      </c>
      <c r="EQ154" s="199">
        <f t="shared" si="416"/>
        <v>8.7958153654502311E-3</v>
      </c>
      <c r="ER154" s="254">
        <f t="shared" si="416"/>
        <v>6.1344461190038777E-4</v>
      </c>
    </row>
    <row r="155" spans="1:148">
      <c r="A155" s="378"/>
      <c r="B155" s="133" t="s">
        <v>16</v>
      </c>
      <c r="C155" s="164">
        <f t="shared" ref="C155:M155" si="417">IF(COUNT(C152:C154)=0,"",SUM(C152:C154))</f>
        <v>4526287.566000104</v>
      </c>
      <c r="D155" s="165">
        <f t="shared" si="417"/>
        <v>4147225.7600001432</v>
      </c>
      <c r="E155" s="166">
        <f t="shared" si="417"/>
        <v>358257.27599999501</v>
      </c>
      <c r="F155" s="167">
        <f t="shared" si="417"/>
        <v>177013.86499999874</v>
      </c>
      <c r="G155" s="168">
        <f t="shared" si="417"/>
        <v>177013.86499999874</v>
      </c>
      <c r="H155" s="168">
        <f t="shared" si="417"/>
        <v>0</v>
      </c>
      <c r="I155" s="169">
        <f t="shared" si="417"/>
        <v>181244.50099999813</v>
      </c>
      <c r="J155" s="170">
        <f t="shared" si="417"/>
        <v>159984.82499999806</v>
      </c>
      <c r="K155" s="170">
        <f t="shared" si="417"/>
        <v>647.62499999999943</v>
      </c>
      <c r="L155" s="170">
        <f t="shared" si="417"/>
        <v>20612.965999999997</v>
      </c>
      <c r="M155" s="270">
        <f t="shared" si="417"/>
        <v>846.38200000000006</v>
      </c>
      <c r="N155" s="263">
        <f t="shared" si="375"/>
        <v>0.91625326485057179</v>
      </c>
      <c r="O155" s="200">
        <f t="shared" si="376"/>
        <v>7.9150356837930258E-2</v>
      </c>
      <c r="P155" s="201">
        <f t="shared" si="377"/>
        <v>3.9107958214954185E-2</v>
      </c>
      <c r="Q155" s="202">
        <f t="shared" si="378"/>
        <v>3.9107958214954185E-2</v>
      </c>
      <c r="R155" s="202">
        <f t="shared" si="379"/>
        <v>0</v>
      </c>
      <c r="S155" s="203">
        <f t="shared" si="380"/>
        <v>4.0042639438431553E-2</v>
      </c>
      <c r="T155" s="204">
        <f t="shared" si="381"/>
        <v>3.5345704988288491E-2</v>
      </c>
      <c r="U155" s="204">
        <f t="shared" si="382"/>
        <v>1.4308083402935618E-4</v>
      </c>
      <c r="V155" s="204">
        <f t="shared" si="383"/>
        <v>4.5540557685369836E-3</v>
      </c>
      <c r="W155" s="255">
        <f t="shared" si="384"/>
        <v>1.8699253806976979E-4</v>
      </c>
      <c r="Z155" s="378"/>
      <c r="AA155" s="133" t="s">
        <v>16</v>
      </c>
      <c r="AB155" s="164">
        <f t="shared" ref="AB155:AL155" si="418">IF(COUNT(AB152:AB154)=0,"",SUM(AB152:AB154))</f>
        <v>3656138.9290000903</v>
      </c>
      <c r="AC155" s="165">
        <f t="shared" si="418"/>
        <v>3380643.7370000947</v>
      </c>
      <c r="AD155" s="166">
        <f t="shared" si="418"/>
        <v>259893.65599999944</v>
      </c>
      <c r="AE155" s="167">
        <f t="shared" si="418"/>
        <v>114721.03899999999</v>
      </c>
      <c r="AF155" s="168">
        <f t="shared" si="418"/>
        <v>114721.03899999999</v>
      </c>
      <c r="AG155" s="168">
        <f t="shared" si="418"/>
        <v>0</v>
      </c>
      <c r="AH155" s="169">
        <f t="shared" si="418"/>
        <v>145173.09199999884</v>
      </c>
      <c r="AI155" s="170">
        <f t="shared" si="418"/>
        <v>128318.79499999864</v>
      </c>
      <c r="AJ155" s="170">
        <f t="shared" si="418"/>
        <v>647.62499999999943</v>
      </c>
      <c r="AK155" s="170">
        <f t="shared" si="418"/>
        <v>16207.499999999978</v>
      </c>
      <c r="AL155" s="270">
        <f t="shared" si="418"/>
        <v>253.92500000000007</v>
      </c>
      <c r="AM155" s="263">
        <f t="shared" si="385"/>
        <v>0.9246485986036258</v>
      </c>
      <c r="AN155" s="200">
        <f t="shared" si="386"/>
        <v>7.1084184995967095E-2</v>
      </c>
      <c r="AO155" s="201">
        <f t="shared" si="387"/>
        <v>3.1377647629865862E-2</v>
      </c>
      <c r="AP155" s="202">
        <f t="shared" si="388"/>
        <v>3.1377647629865862E-2</v>
      </c>
      <c r="AQ155" s="202">
        <f t="shared" si="389"/>
        <v>0</v>
      </c>
      <c r="AR155" s="203">
        <f t="shared" si="390"/>
        <v>3.9706667284577703E-2</v>
      </c>
      <c r="AS155" s="204">
        <f t="shared" si="391"/>
        <v>3.5096804987958231E-2</v>
      </c>
      <c r="AT155" s="204">
        <f t="shared" si="392"/>
        <v>1.7713358616192328E-4</v>
      </c>
      <c r="AU155" s="204">
        <f t="shared" si="393"/>
        <v>4.4329551788756926E-3</v>
      </c>
      <c r="AV155" s="255">
        <f t="shared" si="394"/>
        <v>6.9451682480087116E-5</v>
      </c>
      <c r="AY155" s="378"/>
      <c r="AZ155" s="133" t="s">
        <v>16</v>
      </c>
      <c r="BA155" s="164">
        <f t="shared" ref="BA155:BK155" si="419">IF(COUNT(BA152:BA154)=0,"",SUM(BA152:BA154))</f>
        <v>870148.63699999452</v>
      </c>
      <c r="BB155" s="165">
        <f t="shared" si="419"/>
        <v>766582.02299999993</v>
      </c>
      <c r="BC155" s="166">
        <f t="shared" si="419"/>
        <v>98363.620000000054</v>
      </c>
      <c r="BD155" s="167">
        <f t="shared" si="419"/>
        <v>62292.826000000059</v>
      </c>
      <c r="BE155" s="168">
        <f t="shared" si="419"/>
        <v>62292.826000000059</v>
      </c>
      <c r="BF155" s="168">
        <f t="shared" si="419"/>
        <v>0</v>
      </c>
      <c r="BG155" s="169">
        <f t="shared" si="419"/>
        <v>36071.409000000109</v>
      </c>
      <c r="BH155" s="170">
        <f t="shared" si="419"/>
        <v>31666.03000000013</v>
      </c>
      <c r="BI155" s="170">
        <f t="shared" si="419"/>
        <v>0</v>
      </c>
      <c r="BJ155" s="170">
        <f t="shared" si="419"/>
        <v>4405.4660000000022</v>
      </c>
      <c r="BK155" s="270">
        <f t="shared" si="419"/>
        <v>592.45699999999999</v>
      </c>
      <c r="BL155" s="263">
        <f t="shared" si="395"/>
        <v>0.88097824946659631</v>
      </c>
      <c r="BM155" s="200">
        <f t="shared" si="396"/>
        <v>0.11304231922850289</v>
      </c>
      <c r="BN155" s="201">
        <f t="shared" si="397"/>
        <v>7.1588718698412962E-2</v>
      </c>
      <c r="BO155" s="202">
        <f t="shared" si="398"/>
        <v>7.1588718698412962E-2</v>
      </c>
      <c r="BP155" s="202">
        <f t="shared" si="399"/>
        <v>0</v>
      </c>
      <c r="BQ155" s="203">
        <f t="shared" si="400"/>
        <v>4.1454307305891162E-2</v>
      </c>
      <c r="BR155" s="204">
        <f t="shared" si="401"/>
        <v>3.6391518245865312E-2</v>
      </c>
      <c r="BS155" s="204">
        <f t="shared" si="402"/>
        <v>0</v>
      </c>
      <c r="BT155" s="204">
        <f t="shared" si="403"/>
        <v>5.062889042944085E-3</v>
      </c>
      <c r="BU155" s="255">
        <f t="shared" si="404"/>
        <v>6.8086873300475417E-4</v>
      </c>
      <c r="BX155" s="378"/>
      <c r="BY155" s="133" t="s">
        <v>16</v>
      </c>
      <c r="BZ155" s="164" t="str">
        <f t="shared" ref="BZ155:CJ155" si="420">IF(COUNT(BZ152:BZ154)=0,"",SUM(BZ152:BZ154))</f>
        <v/>
      </c>
      <c r="CA155" s="165" t="str">
        <f t="shared" si="420"/>
        <v/>
      </c>
      <c r="CB155" s="166" t="str">
        <f t="shared" si="420"/>
        <v/>
      </c>
      <c r="CC155" s="167" t="str">
        <f t="shared" si="420"/>
        <v/>
      </c>
      <c r="CD155" s="168" t="str">
        <f t="shared" si="420"/>
        <v/>
      </c>
      <c r="CE155" s="168" t="str">
        <f t="shared" si="420"/>
        <v/>
      </c>
      <c r="CF155" s="169" t="str">
        <f t="shared" si="420"/>
        <v/>
      </c>
      <c r="CG155" s="170" t="str">
        <f t="shared" si="420"/>
        <v/>
      </c>
      <c r="CH155" s="170" t="str">
        <f t="shared" si="420"/>
        <v/>
      </c>
      <c r="CI155" s="170" t="str">
        <f t="shared" si="420"/>
        <v/>
      </c>
      <c r="CJ155" s="270" t="str">
        <f t="shared" si="420"/>
        <v/>
      </c>
      <c r="CK155" s="263" t="str">
        <f t="shared" si="405"/>
        <v/>
      </c>
      <c r="CL155" s="200" t="str">
        <f t="shared" si="406"/>
        <v/>
      </c>
      <c r="CM155" s="201" t="str">
        <f t="shared" si="407"/>
        <v/>
      </c>
      <c r="CN155" s="202" t="str">
        <f t="shared" si="408"/>
        <v/>
      </c>
      <c r="CO155" s="202" t="str">
        <f t="shared" si="409"/>
        <v/>
      </c>
      <c r="CP155" s="203" t="str">
        <f t="shared" si="410"/>
        <v/>
      </c>
      <c r="CQ155" s="204" t="str">
        <f t="shared" si="411"/>
        <v/>
      </c>
      <c r="CR155" s="204" t="str">
        <f t="shared" si="412"/>
        <v/>
      </c>
      <c r="CS155" s="204" t="str">
        <f t="shared" si="413"/>
        <v/>
      </c>
      <c r="CT155" s="255" t="str">
        <f t="shared" si="414"/>
        <v/>
      </c>
      <c r="CW155" s="389"/>
      <c r="CX155" s="133" t="s">
        <v>16</v>
      </c>
      <c r="CY155" s="164" t="str">
        <f t="shared" ref="CY155:DI155" si="421">IF(COUNT(CY152:CY154)=0,"",SUM(CY152:CY154))</f>
        <v/>
      </c>
      <c r="CZ155" s="165" t="str">
        <f t="shared" si="421"/>
        <v/>
      </c>
      <c r="DA155" s="166" t="str">
        <f t="shared" si="421"/>
        <v/>
      </c>
      <c r="DB155" s="167" t="str">
        <f t="shared" si="421"/>
        <v/>
      </c>
      <c r="DC155" s="168" t="str">
        <f t="shared" si="421"/>
        <v/>
      </c>
      <c r="DD155" s="168" t="str">
        <f t="shared" si="421"/>
        <v/>
      </c>
      <c r="DE155" s="169" t="str">
        <f t="shared" si="421"/>
        <v/>
      </c>
      <c r="DF155" s="170" t="str">
        <f t="shared" si="421"/>
        <v/>
      </c>
      <c r="DG155" s="170" t="str">
        <f t="shared" si="421"/>
        <v/>
      </c>
      <c r="DH155" s="170" t="str">
        <f t="shared" si="421"/>
        <v/>
      </c>
      <c r="DI155" s="270" t="str">
        <f t="shared" si="421"/>
        <v/>
      </c>
      <c r="DJ155" s="263" t="str">
        <f t="shared" si="415"/>
        <v/>
      </c>
      <c r="DK155" s="200" t="str">
        <f t="shared" si="415"/>
        <v/>
      </c>
      <c r="DL155" s="201" t="str">
        <f t="shared" si="415"/>
        <v/>
      </c>
      <c r="DM155" s="202" t="str">
        <f t="shared" si="415"/>
        <v/>
      </c>
      <c r="DN155" s="202" t="str">
        <f t="shared" si="415"/>
        <v/>
      </c>
      <c r="DO155" s="203" t="str">
        <f t="shared" si="415"/>
        <v/>
      </c>
      <c r="DP155" s="204" t="str">
        <f t="shared" si="415"/>
        <v/>
      </c>
      <c r="DQ155" s="204" t="str">
        <f t="shared" si="415"/>
        <v/>
      </c>
      <c r="DR155" s="204" t="str">
        <f t="shared" si="415"/>
        <v/>
      </c>
      <c r="DS155" s="255" t="str">
        <f t="shared" si="415"/>
        <v/>
      </c>
      <c r="DV155" s="389"/>
      <c r="DW155" s="133" t="s">
        <v>16</v>
      </c>
      <c r="DX155" s="164">
        <f t="shared" ref="DX155:EH155" si="422">IF(COUNT(DX152:DX154)=0,"",SUM(DX152:DX154))</f>
        <v>18219.28</v>
      </c>
      <c r="DY155" s="165">
        <f t="shared" si="422"/>
        <v>16628.838000000007</v>
      </c>
      <c r="DZ155" s="166">
        <f t="shared" si="422"/>
        <v>1397.126999999999</v>
      </c>
      <c r="EA155" s="167">
        <f t="shared" si="422"/>
        <v>1006.9549999999995</v>
      </c>
      <c r="EB155" s="168">
        <f t="shared" si="422"/>
        <v>1006.9549999999995</v>
      </c>
      <c r="EC155" s="168">
        <f t="shared" si="422"/>
        <v>0</v>
      </c>
      <c r="ED155" s="169">
        <f t="shared" si="422"/>
        <v>390.17400000000004</v>
      </c>
      <c r="EE155" s="170">
        <f t="shared" si="422"/>
        <v>275.24800000000005</v>
      </c>
      <c r="EF155" s="170">
        <f t="shared" si="422"/>
        <v>0</v>
      </c>
      <c r="EG155" s="170">
        <f t="shared" si="422"/>
        <v>114.926</v>
      </c>
      <c r="EH155" s="270">
        <f t="shared" si="422"/>
        <v>7.1529999999999996</v>
      </c>
      <c r="EI155" s="263">
        <f t="shared" si="416"/>
        <v>0.9127055514817275</v>
      </c>
      <c r="EJ155" s="200">
        <f t="shared" si="416"/>
        <v>7.6683985316653519E-2</v>
      </c>
      <c r="EK155" s="201">
        <f t="shared" si="416"/>
        <v>5.5268649474622462E-2</v>
      </c>
      <c r="EL155" s="202">
        <f t="shared" si="416"/>
        <v>5.5268649474622462E-2</v>
      </c>
      <c r="EM155" s="202">
        <f t="shared" si="416"/>
        <v>0</v>
      </c>
      <c r="EN155" s="203">
        <f t="shared" si="416"/>
        <v>2.1415445615853099E-2</v>
      </c>
      <c r="EO155" s="204">
        <f t="shared" si="416"/>
        <v>1.5107512481283567E-2</v>
      </c>
      <c r="EP155" s="204">
        <f t="shared" si="416"/>
        <v>0</v>
      </c>
      <c r="EQ155" s="204">
        <f t="shared" si="416"/>
        <v>6.3079331345695334E-3</v>
      </c>
      <c r="ER155" s="255">
        <f t="shared" si="416"/>
        <v>3.9260607444421516E-4</v>
      </c>
    </row>
    <row r="156" spans="1:148">
      <c r="A156" s="378"/>
      <c r="B156" s="130" t="s">
        <v>17</v>
      </c>
      <c r="C156" s="171">
        <v>1208906.9080000115</v>
      </c>
      <c r="D156" s="172">
        <v>1114545.3450000025</v>
      </c>
      <c r="E156" s="173">
        <v>88153.289999999717</v>
      </c>
      <c r="F156" s="174">
        <v>50331.964999999909</v>
      </c>
      <c r="G156" s="175">
        <v>50331.704999999914</v>
      </c>
      <c r="H156" s="175">
        <v>0.26</v>
      </c>
      <c r="I156" s="176">
        <v>37821.666000000005</v>
      </c>
      <c r="J156" s="177">
        <v>35863.496000000268</v>
      </c>
      <c r="K156" s="177">
        <v>162.89000000000001</v>
      </c>
      <c r="L156" s="177">
        <v>1795.2819999999936</v>
      </c>
      <c r="M156" s="271">
        <v>882.21499999999946</v>
      </c>
      <c r="N156" s="264">
        <f t="shared" si="375"/>
        <v>0.92194472347244782</v>
      </c>
      <c r="O156" s="205">
        <f t="shared" si="376"/>
        <v>7.2919833129118719E-2</v>
      </c>
      <c r="P156" s="206">
        <f t="shared" si="377"/>
        <v>4.1634276938054715E-2</v>
      </c>
      <c r="Q156" s="207">
        <f t="shared" si="378"/>
        <v>4.163406186773104E-2</v>
      </c>
      <c r="R156" s="207">
        <f t="shared" si="379"/>
        <v>2.150703236778903E-7</v>
      </c>
      <c r="S156" s="208">
        <f t="shared" si="380"/>
        <v>3.1285838264065613E-2</v>
      </c>
      <c r="T156" s="209">
        <f t="shared" si="381"/>
        <v>2.9666052665156852E-2</v>
      </c>
      <c r="U156" s="209">
        <f t="shared" si="382"/>
        <v>1.3474155778419827E-4</v>
      </c>
      <c r="V156" s="209">
        <f t="shared" si="383"/>
        <v>1.4850456955118802E-3</v>
      </c>
      <c r="W156" s="256">
        <f t="shared" si="384"/>
        <v>7.2976256001342258E-4</v>
      </c>
      <c r="Z156" s="378"/>
      <c r="AA156" s="130" t="s">
        <v>17</v>
      </c>
      <c r="AB156" s="171">
        <v>985568.67600003036</v>
      </c>
      <c r="AC156" s="172">
        <v>922439.95500002592</v>
      </c>
      <c r="AD156" s="173">
        <v>58901.870999999446</v>
      </c>
      <c r="AE156" s="174">
        <v>31026.670000000144</v>
      </c>
      <c r="AF156" s="175">
        <v>31026.670000000144</v>
      </c>
      <c r="AG156" s="175">
        <v>0</v>
      </c>
      <c r="AH156" s="176">
        <v>27875.359000000346</v>
      </c>
      <c r="AI156" s="177">
        <v>25917.189000000348</v>
      </c>
      <c r="AJ156" s="177">
        <v>162.89000000000001</v>
      </c>
      <c r="AK156" s="177">
        <v>1795.2819999999936</v>
      </c>
      <c r="AL156" s="271">
        <v>61.28</v>
      </c>
      <c r="AM156" s="264">
        <f t="shared" si="385"/>
        <v>0.93594690807725867</v>
      </c>
      <c r="AN156" s="205">
        <f t="shared" si="386"/>
        <v>5.9764349694082231E-2</v>
      </c>
      <c r="AO156" s="206">
        <f t="shared" si="387"/>
        <v>3.1480982254755818E-2</v>
      </c>
      <c r="AP156" s="207">
        <f t="shared" si="388"/>
        <v>3.1480982254755818E-2</v>
      </c>
      <c r="AQ156" s="207">
        <f t="shared" si="389"/>
        <v>0</v>
      </c>
      <c r="AR156" s="208">
        <f t="shared" si="390"/>
        <v>2.8283527752864062E-2</v>
      </c>
      <c r="AS156" s="209">
        <f t="shared" si="391"/>
        <v>2.6296684981087559E-2</v>
      </c>
      <c r="AT156" s="209">
        <f t="shared" si="392"/>
        <v>1.6527513908122117E-4</v>
      </c>
      <c r="AU156" s="209">
        <f t="shared" si="393"/>
        <v>1.8215696619805501E-3</v>
      </c>
      <c r="AV156" s="256">
        <f t="shared" si="394"/>
        <v>6.2177300772897241E-5</v>
      </c>
      <c r="AY156" s="378"/>
      <c r="AZ156" s="130" t="s">
        <v>17</v>
      </c>
      <c r="BA156" s="171">
        <v>223338.23199999882</v>
      </c>
      <c r="BB156" s="172">
        <v>192105.38999999771</v>
      </c>
      <c r="BC156" s="173">
        <v>29251.41900000014</v>
      </c>
      <c r="BD156" s="174">
        <v>19305.295000000111</v>
      </c>
      <c r="BE156" s="175">
        <v>19305.035000000109</v>
      </c>
      <c r="BF156" s="175">
        <v>0.26</v>
      </c>
      <c r="BG156" s="176">
        <v>9946.3070000000444</v>
      </c>
      <c r="BH156" s="177">
        <v>9946.3070000000444</v>
      </c>
      <c r="BI156" s="177">
        <v>0</v>
      </c>
      <c r="BJ156" s="177">
        <v>0</v>
      </c>
      <c r="BK156" s="271">
        <v>820.93499999999983</v>
      </c>
      <c r="BL156" s="264">
        <f t="shared" si="395"/>
        <v>0.86015452114799018</v>
      </c>
      <c r="BM156" s="205">
        <f t="shared" si="396"/>
        <v>0.1309736301664656</v>
      </c>
      <c r="BN156" s="206">
        <f t="shared" si="397"/>
        <v>8.6439723405709656E-2</v>
      </c>
      <c r="BO156" s="207">
        <f t="shared" si="398"/>
        <v>8.6438559252140099E-2</v>
      </c>
      <c r="BP156" s="207">
        <f t="shared" si="399"/>
        <v>1.1641535695509643E-6</v>
      </c>
      <c r="BQ156" s="208">
        <f t="shared" si="400"/>
        <v>4.4534726145768436E-2</v>
      </c>
      <c r="BR156" s="209">
        <f t="shared" si="401"/>
        <v>4.4534726145768436E-2</v>
      </c>
      <c r="BS156" s="209">
        <f t="shared" si="402"/>
        <v>0</v>
      </c>
      <c r="BT156" s="209">
        <f t="shared" si="403"/>
        <v>0</v>
      </c>
      <c r="BU156" s="256">
        <f t="shared" si="404"/>
        <v>3.6757477331512329E-3</v>
      </c>
      <c r="BX156" s="378"/>
      <c r="BY156" s="130" t="s">
        <v>17</v>
      </c>
      <c r="BZ156" s="171">
        <v>46146.018999999083</v>
      </c>
      <c r="CA156" s="172">
        <v>44613.863999999259</v>
      </c>
      <c r="CB156" s="173">
        <v>1329.7669999999976</v>
      </c>
      <c r="CC156" s="174">
        <v>1136.0519999999988</v>
      </c>
      <c r="CD156" s="175">
        <v>1136.0519999999988</v>
      </c>
      <c r="CE156" s="175">
        <v>0</v>
      </c>
      <c r="CF156" s="176">
        <v>193.73899999999992</v>
      </c>
      <c r="CG156" s="177">
        <v>191.04799999999989</v>
      </c>
      <c r="CH156" s="177">
        <v>0</v>
      </c>
      <c r="CI156" s="177">
        <v>2.6910000000000003</v>
      </c>
      <c r="CJ156" s="271">
        <v>13.465</v>
      </c>
      <c r="CK156" s="264">
        <f t="shared" si="405"/>
        <v>0.96679767760681901</v>
      </c>
      <c r="CL156" s="205">
        <f t="shared" si="406"/>
        <v>2.8816505276436175E-2</v>
      </c>
      <c r="CM156" s="206">
        <f t="shared" si="407"/>
        <v>2.4618635033284698E-2</v>
      </c>
      <c r="CN156" s="207">
        <f t="shared" si="408"/>
        <v>2.4618635033284698E-2</v>
      </c>
      <c r="CO156" s="207">
        <f t="shared" si="409"/>
        <v>0</v>
      </c>
      <c r="CP156" s="208">
        <f t="shared" si="410"/>
        <v>4.1983903313523915E-3</v>
      </c>
      <c r="CQ156" s="209">
        <f t="shared" si="411"/>
        <v>4.140075441827467E-3</v>
      </c>
      <c r="CR156" s="209">
        <f t="shared" si="412"/>
        <v>0</v>
      </c>
      <c r="CS156" s="209">
        <f t="shared" si="413"/>
        <v>5.8314889524924216E-5</v>
      </c>
      <c r="CT156" s="256">
        <f t="shared" si="414"/>
        <v>2.9179115104165901E-4</v>
      </c>
      <c r="CW156" s="389"/>
      <c r="CX156" s="130" t="s">
        <v>17</v>
      </c>
      <c r="CY156" s="171">
        <v>32282.622000000214</v>
      </c>
      <c r="CZ156" s="172">
        <v>32237.208000000199</v>
      </c>
      <c r="DA156" s="173">
        <v>42.449999999999996</v>
      </c>
      <c r="DB156" s="174">
        <v>0</v>
      </c>
      <c r="DC156" s="175">
        <v>0</v>
      </c>
      <c r="DD156" s="175">
        <v>0</v>
      </c>
      <c r="DE156" s="176">
        <v>42.449999999999996</v>
      </c>
      <c r="DF156" s="177">
        <v>39.759</v>
      </c>
      <c r="DG156" s="177">
        <v>0</v>
      </c>
      <c r="DH156" s="177">
        <v>2.6910000000000003</v>
      </c>
      <c r="DI156" s="271">
        <v>0</v>
      </c>
      <c r="DJ156" s="264">
        <f t="shared" si="415"/>
        <v>0.99859323694339275</v>
      </c>
      <c r="DK156" s="205">
        <f t="shared" si="415"/>
        <v>1.3149489530311297E-3</v>
      </c>
      <c r="DL156" s="206">
        <f t="shared" si="415"/>
        <v>0</v>
      </c>
      <c r="DM156" s="207">
        <f t="shared" si="415"/>
        <v>0</v>
      </c>
      <c r="DN156" s="207">
        <f t="shared" si="415"/>
        <v>0</v>
      </c>
      <c r="DO156" s="208">
        <f t="shared" si="415"/>
        <v>1.3149489530311297E-3</v>
      </c>
      <c r="DP156" s="209">
        <f t="shared" si="415"/>
        <v>1.2315914116269656E-3</v>
      </c>
      <c r="DQ156" s="209">
        <f t="shared" si="415"/>
        <v>0</v>
      </c>
      <c r="DR156" s="209">
        <f t="shared" si="415"/>
        <v>8.3357541404164212E-5</v>
      </c>
      <c r="DS156" s="256">
        <f t="shared" si="415"/>
        <v>0</v>
      </c>
      <c r="DV156" s="389"/>
      <c r="DW156" s="130" t="s">
        <v>17</v>
      </c>
      <c r="DX156" s="171">
        <v>13863.39700000023</v>
      </c>
      <c r="DY156" s="172">
        <v>12376.656000000201</v>
      </c>
      <c r="DZ156" s="173">
        <v>1287.3169999999989</v>
      </c>
      <c r="EA156" s="174">
        <v>1136.0519999999988</v>
      </c>
      <c r="EB156" s="175">
        <v>1136.0519999999988</v>
      </c>
      <c r="EC156" s="175">
        <v>0</v>
      </c>
      <c r="ED156" s="176">
        <v>151.28899999999996</v>
      </c>
      <c r="EE156" s="177">
        <v>151.28899999999996</v>
      </c>
      <c r="EF156" s="177">
        <v>0</v>
      </c>
      <c r="EG156" s="177">
        <v>0</v>
      </c>
      <c r="EH156" s="271">
        <v>13.465</v>
      </c>
      <c r="EI156" s="264">
        <f t="shared" si="416"/>
        <v>0.89275781397589604</v>
      </c>
      <c r="EJ156" s="205">
        <f t="shared" si="416"/>
        <v>9.2857255692813057E-2</v>
      </c>
      <c r="EK156" s="206">
        <f t="shared" si="416"/>
        <v>8.1946149273513555E-2</v>
      </c>
      <c r="EL156" s="207">
        <f t="shared" si="416"/>
        <v>8.1946149273513555E-2</v>
      </c>
      <c r="EM156" s="207">
        <f t="shared" si="416"/>
        <v>0</v>
      </c>
      <c r="EN156" s="208">
        <f t="shared" si="416"/>
        <v>1.0912837596730257E-2</v>
      </c>
      <c r="EO156" s="209">
        <f t="shared" si="416"/>
        <v>1.0912837596730257E-2</v>
      </c>
      <c r="EP156" s="209">
        <f t="shared" si="416"/>
        <v>0</v>
      </c>
      <c r="EQ156" s="209">
        <f t="shared" si="416"/>
        <v>0</v>
      </c>
      <c r="ER156" s="256">
        <f t="shared" si="416"/>
        <v>9.7126267104662557E-4</v>
      </c>
    </row>
    <row r="157" spans="1:148">
      <c r="A157" s="378"/>
      <c r="B157" s="131" t="s">
        <v>18</v>
      </c>
      <c r="C157" s="150">
        <v>695847.72900003742</v>
      </c>
      <c r="D157" s="151">
        <v>670644.38700002432</v>
      </c>
      <c r="E157" s="152">
        <v>22997.410000000255</v>
      </c>
      <c r="F157" s="153">
        <v>20250.196000000218</v>
      </c>
      <c r="G157" s="154">
        <v>20248.827000000219</v>
      </c>
      <c r="H157" s="154">
        <v>1.369</v>
      </c>
      <c r="I157" s="155">
        <v>2747.2320000000082</v>
      </c>
      <c r="J157" s="156">
        <v>2747.2320000000082</v>
      </c>
      <c r="K157" s="156">
        <v>0</v>
      </c>
      <c r="L157" s="156">
        <v>0</v>
      </c>
      <c r="M157" s="268">
        <v>656.74400000000037</v>
      </c>
      <c r="N157" s="261">
        <f t="shared" si="375"/>
        <v>0.96378037758888524</v>
      </c>
      <c r="O157" s="190">
        <f t="shared" si="376"/>
        <v>3.3049486319440179E-2</v>
      </c>
      <c r="P157" s="191">
        <f t="shared" si="377"/>
        <v>2.9101476021342491E-2</v>
      </c>
      <c r="Q157" s="192">
        <f t="shared" si="378"/>
        <v>2.9099508636894797E-2</v>
      </c>
      <c r="R157" s="192">
        <f t="shared" si="379"/>
        <v>1.9673844476970713E-6</v>
      </c>
      <c r="S157" s="193">
        <f t="shared" si="380"/>
        <v>3.9480361658259583E-3</v>
      </c>
      <c r="T157" s="194">
        <f t="shared" si="381"/>
        <v>3.9480361658259583E-3</v>
      </c>
      <c r="U157" s="194">
        <f t="shared" si="382"/>
        <v>0</v>
      </c>
      <c r="V157" s="194">
        <f t="shared" si="383"/>
        <v>0</v>
      </c>
      <c r="W157" s="253">
        <f t="shared" si="384"/>
        <v>9.4380418679208627E-4</v>
      </c>
      <c r="Z157" s="378"/>
      <c r="AA157" s="131" t="s">
        <v>18</v>
      </c>
      <c r="AB157" s="150">
        <v>579117.68099998904</v>
      </c>
      <c r="AC157" s="151">
        <v>561230.7729999841</v>
      </c>
      <c r="AD157" s="152">
        <v>16603.99800000008</v>
      </c>
      <c r="AE157" s="153">
        <v>14184.674000000052</v>
      </c>
      <c r="AF157" s="154">
        <v>14184.674000000052</v>
      </c>
      <c r="AG157" s="154">
        <v>0</v>
      </c>
      <c r="AH157" s="155">
        <v>2419.3370000000014</v>
      </c>
      <c r="AI157" s="156">
        <v>2419.3370000000014</v>
      </c>
      <c r="AJ157" s="156">
        <v>0</v>
      </c>
      <c r="AK157" s="156">
        <v>0</v>
      </c>
      <c r="AL157" s="268">
        <v>3.9169999999999998</v>
      </c>
      <c r="AM157" s="261">
        <f t="shared" si="385"/>
        <v>0.96911351770659326</v>
      </c>
      <c r="AN157" s="190">
        <f t="shared" si="386"/>
        <v>2.8671198522775537E-2</v>
      </c>
      <c r="AO157" s="191">
        <f t="shared" si="387"/>
        <v>2.4493595110939671E-2</v>
      </c>
      <c r="AP157" s="192">
        <f t="shared" si="388"/>
        <v>2.4493595110939671E-2</v>
      </c>
      <c r="AQ157" s="192">
        <f t="shared" si="389"/>
        <v>0</v>
      </c>
      <c r="AR157" s="193">
        <f t="shared" si="390"/>
        <v>4.1776258597776214E-3</v>
      </c>
      <c r="AS157" s="194">
        <f t="shared" si="391"/>
        <v>4.1776258597776214E-3</v>
      </c>
      <c r="AT157" s="194">
        <f t="shared" si="392"/>
        <v>0</v>
      </c>
      <c r="AU157" s="194">
        <f t="shared" si="393"/>
        <v>0</v>
      </c>
      <c r="AV157" s="253">
        <f t="shared" si="394"/>
        <v>6.7637375416276987E-6</v>
      </c>
      <c r="AY157" s="378"/>
      <c r="AZ157" s="131" t="s">
        <v>18</v>
      </c>
      <c r="BA157" s="150">
        <v>116730.0479999964</v>
      </c>
      <c r="BB157" s="151">
        <v>109413.61399999549</v>
      </c>
      <c r="BC157" s="152">
        <v>6393.4119999999784</v>
      </c>
      <c r="BD157" s="153">
        <v>6065.5219999999772</v>
      </c>
      <c r="BE157" s="154">
        <v>6064.1529999999766</v>
      </c>
      <c r="BF157" s="154">
        <v>1.369</v>
      </c>
      <c r="BG157" s="155">
        <v>327.89500000000004</v>
      </c>
      <c r="BH157" s="156">
        <v>327.89500000000004</v>
      </c>
      <c r="BI157" s="156">
        <v>0</v>
      </c>
      <c r="BJ157" s="156">
        <v>0</v>
      </c>
      <c r="BK157" s="268">
        <v>652.82700000000034</v>
      </c>
      <c r="BL157" s="261">
        <f t="shared" si="395"/>
        <v>0.93732175968949194</v>
      </c>
      <c r="BM157" s="190">
        <f t="shared" si="396"/>
        <v>5.4770918966812861E-2</v>
      </c>
      <c r="BN157" s="191">
        <f t="shared" si="397"/>
        <v>5.1961959272047623E-2</v>
      </c>
      <c r="BO157" s="192">
        <f t="shared" si="398"/>
        <v>5.1950231357740587E-2</v>
      </c>
      <c r="BP157" s="192">
        <f t="shared" si="399"/>
        <v>1.1727914307034656E-5</v>
      </c>
      <c r="BQ157" s="193">
        <f t="shared" si="400"/>
        <v>2.809002528637786E-3</v>
      </c>
      <c r="BR157" s="194">
        <f t="shared" si="401"/>
        <v>2.809002528637786E-3</v>
      </c>
      <c r="BS157" s="194">
        <f t="shared" si="402"/>
        <v>0</v>
      </c>
      <c r="BT157" s="194">
        <f t="shared" si="403"/>
        <v>0</v>
      </c>
      <c r="BU157" s="253">
        <f t="shared" si="404"/>
        <v>5.5926217043962877E-3</v>
      </c>
      <c r="BX157" s="378"/>
      <c r="BY157" s="131" t="s">
        <v>18</v>
      </c>
      <c r="BZ157" s="150">
        <v>84991.238999998954</v>
      </c>
      <c r="CA157" s="151">
        <v>81506.402999999074</v>
      </c>
      <c r="CB157" s="152">
        <v>3317.6839999999979</v>
      </c>
      <c r="CC157" s="153">
        <v>3301.123999999998</v>
      </c>
      <c r="CD157" s="154">
        <v>3301.123999999998</v>
      </c>
      <c r="CE157" s="154">
        <v>0</v>
      </c>
      <c r="CF157" s="155">
        <v>16.560999999999993</v>
      </c>
      <c r="CG157" s="156">
        <v>16.560999999999993</v>
      </c>
      <c r="CH157" s="156">
        <v>0</v>
      </c>
      <c r="CI157" s="156">
        <v>0</v>
      </c>
      <c r="CJ157" s="268">
        <v>57.145000000000003</v>
      </c>
      <c r="CK157" s="261">
        <f t="shared" si="405"/>
        <v>0.95899770328092382</v>
      </c>
      <c r="CL157" s="190">
        <f t="shared" si="406"/>
        <v>3.9035599892831764E-2</v>
      </c>
      <c r="CM157" s="191">
        <f t="shared" si="407"/>
        <v>3.884075628077429E-2</v>
      </c>
      <c r="CN157" s="192">
        <f t="shared" si="408"/>
        <v>3.884075628077429E-2</v>
      </c>
      <c r="CO157" s="192">
        <f t="shared" si="409"/>
        <v>0</v>
      </c>
      <c r="CP157" s="193">
        <f t="shared" si="410"/>
        <v>1.9485537797607819E-4</v>
      </c>
      <c r="CQ157" s="194">
        <f t="shared" si="411"/>
        <v>1.9485537797607819E-4</v>
      </c>
      <c r="CR157" s="194">
        <f t="shared" si="412"/>
        <v>0</v>
      </c>
      <c r="CS157" s="194">
        <f t="shared" si="413"/>
        <v>0</v>
      </c>
      <c r="CT157" s="253">
        <f t="shared" si="414"/>
        <v>6.7236341854012393E-4</v>
      </c>
      <c r="CW157" s="389"/>
      <c r="CX157" s="131" t="s">
        <v>18</v>
      </c>
      <c r="CY157" s="150">
        <v>64180.877999998636</v>
      </c>
      <c r="CZ157" s="151">
        <v>61097.91999999879</v>
      </c>
      <c r="DA157" s="152">
        <v>2947.4989999999993</v>
      </c>
      <c r="DB157" s="153">
        <v>2944.3999999999992</v>
      </c>
      <c r="DC157" s="154">
        <v>2944.3999999999992</v>
      </c>
      <c r="DD157" s="154">
        <v>0</v>
      </c>
      <c r="DE157" s="155">
        <v>3.0989999999999998</v>
      </c>
      <c r="DF157" s="156">
        <v>3.0989999999999998</v>
      </c>
      <c r="DG157" s="156">
        <v>0</v>
      </c>
      <c r="DH157" s="156">
        <v>0</v>
      </c>
      <c r="DI157" s="268">
        <v>48.983000000000004</v>
      </c>
      <c r="DJ157" s="261">
        <f t="shared" si="415"/>
        <v>0.95196453996780928</v>
      </c>
      <c r="DK157" s="190">
        <f t="shared" si="415"/>
        <v>4.5924878123357271E-2</v>
      </c>
      <c r="DL157" s="191">
        <f t="shared" si="415"/>
        <v>4.5876592713487992E-2</v>
      </c>
      <c r="DM157" s="192">
        <f t="shared" si="415"/>
        <v>4.5876592713487992E-2</v>
      </c>
      <c r="DN157" s="192">
        <f t="shared" si="415"/>
        <v>0</v>
      </c>
      <c r="DO157" s="193">
        <f t="shared" si="415"/>
        <v>4.8285409869277037E-5</v>
      </c>
      <c r="DP157" s="194">
        <f t="shared" si="415"/>
        <v>4.8285409869277037E-5</v>
      </c>
      <c r="DQ157" s="194">
        <f t="shared" si="415"/>
        <v>0</v>
      </c>
      <c r="DR157" s="194">
        <f t="shared" si="415"/>
        <v>0</v>
      </c>
      <c r="DS157" s="253">
        <f t="shared" si="415"/>
        <v>7.6320239807253873E-4</v>
      </c>
      <c r="DV157" s="389"/>
      <c r="DW157" s="131" t="s">
        <v>18</v>
      </c>
      <c r="DX157" s="150">
        <v>20810.360999999961</v>
      </c>
      <c r="DY157" s="151">
        <v>20408.482999999997</v>
      </c>
      <c r="DZ157" s="152">
        <v>370.18499999999972</v>
      </c>
      <c r="EA157" s="153">
        <v>356.72399999999988</v>
      </c>
      <c r="EB157" s="154">
        <v>356.72399999999988</v>
      </c>
      <c r="EC157" s="154">
        <v>0</v>
      </c>
      <c r="ED157" s="155">
        <v>13.461999999999994</v>
      </c>
      <c r="EE157" s="156">
        <v>13.461999999999994</v>
      </c>
      <c r="EF157" s="156">
        <v>0</v>
      </c>
      <c r="EG157" s="156">
        <v>0</v>
      </c>
      <c r="EH157" s="268">
        <v>8.161999999999999</v>
      </c>
      <c r="EI157" s="261">
        <f t="shared" si="416"/>
        <v>0.98068856181783848</v>
      </c>
      <c r="EJ157" s="190">
        <f t="shared" si="416"/>
        <v>1.7788494875221071E-2</v>
      </c>
      <c r="EK157" s="191">
        <f t="shared" si="416"/>
        <v>1.7141653621482133E-2</v>
      </c>
      <c r="EL157" s="192">
        <f t="shared" si="416"/>
        <v>1.7141653621482133E-2</v>
      </c>
      <c r="EM157" s="192">
        <f t="shared" si="416"/>
        <v>0</v>
      </c>
      <c r="EN157" s="193">
        <f t="shared" si="416"/>
        <v>6.4688930672562666E-4</v>
      </c>
      <c r="EO157" s="194">
        <f t="shared" si="416"/>
        <v>6.4688930672562666E-4</v>
      </c>
      <c r="EP157" s="194">
        <f t="shared" si="416"/>
        <v>0</v>
      </c>
      <c r="EQ157" s="194">
        <f t="shared" si="416"/>
        <v>0</v>
      </c>
      <c r="ER157" s="253">
        <f t="shared" si="416"/>
        <v>3.9220847730608876E-4</v>
      </c>
    </row>
    <row r="158" spans="1:148">
      <c r="A158" s="378"/>
      <c r="B158" s="132" t="s">
        <v>19</v>
      </c>
      <c r="C158" s="157">
        <v>662641.40100002883</v>
      </c>
      <c r="D158" s="158">
        <v>637152.6250000234</v>
      </c>
      <c r="E158" s="159">
        <v>23927.69199999997</v>
      </c>
      <c r="F158" s="160">
        <v>20471.752999999953</v>
      </c>
      <c r="G158" s="161">
        <v>20471.752999999953</v>
      </c>
      <c r="H158" s="161">
        <v>0</v>
      </c>
      <c r="I158" s="162">
        <v>3455.9310000000069</v>
      </c>
      <c r="J158" s="163">
        <v>3386.8340000000098</v>
      </c>
      <c r="K158" s="163">
        <v>0</v>
      </c>
      <c r="L158" s="163">
        <v>69.098000000000056</v>
      </c>
      <c r="M158" s="269">
        <v>145.66399999999982</v>
      </c>
      <c r="N158" s="262">
        <f t="shared" si="375"/>
        <v>0.9615345857328883</v>
      </c>
      <c r="O158" s="195">
        <f t="shared" si="376"/>
        <v>3.6109563881594732E-2</v>
      </c>
      <c r="P158" s="196">
        <f t="shared" si="377"/>
        <v>3.089416533453071E-2</v>
      </c>
      <c r="Q158" s="197">
        <f t="shared" si="378"/>
        <v>3.089416533453071E-2</v>
      </c>
      <c r="R158" s="197">
        <f t="shared" si="379"/>
        <v>0</v>
      </c>
      <c r="S158" s="198">
        <f t="shared" si="380"/>
        <v>5.215386474169091E-3</v>
      </c>
      <c r="T158" s="199">
        <f t="shared" si="381"/>
        <v>5.1111113716842188E-3</v>
      </c>
      <c r="U158" s="199">
        <f t="shared" si="382"/>
        <v>0</v>
      </c>
      <c r="V158" s="199">
        <f t="shared" si="383"/>
        <v>1.0427661159674062E-4</v>
      </c>
      <c r="W158" s="254">
        <f t="shared" si="384"/>
        <v>2.1982327059578562E-4</v>
      </c>
      <c r="Z158" s="378"/>
      <c r="AA158" s="132" t="s">
        <v>19</v>
      </c>
      <c r="AB158" s="157">
        <v>550251.51900000428</v>
      </c>
      <c r="AC158" s="158">
        <v>531119.24199999997</v>
      </c>
      <c r="AD158" s="159">
        <v>18124.932000000012</v>
      </c>
      <c r="AE158" s="160">
        <v>15200.003000000042</v>
      </c>
      <c r="AF158" s="161">
        <v>15200.003000000042</v>
      </c>
      <c r="AG158" s="161">
        <v>0</v>
      </c>
      <c r="AH158" s="162">
        <v>2924.9310000000055</v>
      </c>
      <c r="AI158" s="163">
        <v>2855.8340000000085</v>
      </c>
      <c r="AJ158" s="163">
        <v>0</v>
      </c>
      <c r="AK158" s="163">
        <v>69.098000000000056</v>
      </c>
      <c r="AL158" s="269">
        <v>7.1650000000000009</v>
      </c>
      <c r="AM158" s="262">
        <f t="shared" si="385"/>
        <v>0.96522994241837945</v>
      </c>
      <c r="AN158" s="195">
        <f t="shared" si="386"/>
        <v>3.2939358410021713E-2</v>
      </c>
      <c r="AO158" s="196">
        <f t="shared" si="387"/>
        <v>2.762373655528232E-2</v>
      </c>
      <c r="AP158" s="197">
        <f t="shared" si="388"/>
        <v>2.762373655528232E-2</v>
      </c>
      <c r="AQ158" s="197">
        <f t="shared" si="389"/>
        <v>0</v>
      </c>
      <c r="AR158" s="198">
        <f t="shared" si="390"/>
        <v>5.3156254894409167E-3</v>
      </c>
      <c r="AS158" s="199">
        <f t="shared" si="391"/>
        <v>5.1900520060172454E-3</v>
      </c>
      <c r="AT158" s="199">
        <f t="shared" si="392"/>
        <v>0</v>
      </c>
      <c r="AU158" s="199">
        <f t="shared" si="393"/>
        <v>1.2557530077440734E-4</v>
      </c>
      <c r="AV158" s="254">
        <f t="shared" si="394"/>
        <v>1.3021317983858115E-5</v>
      </c>
      <c r="AY158" s="378"/>
      <c r="AZ158" s="132" t="s">
        <v>19</v>
      </c>
      <c r="BA158" s="157">
        <v>112389.88199999883</v>
      </c>
      <c r="BB158" s="158">
        <v>106033.38299999903</v>
      </c>
      <c r="BC158" s="159">
        <v>5802.7600000000339</v>
      </c>
      <c r="BD158" s="160">
        <v>5271.7500000000227</v>
      </c>
      <c r="BE158" s="161">
        <v>5271.7500000000227</v>
      </c>
      <c r="BF158" s="161">
        <v>0</v>
      </c>
      <c r="BG158" s="162">
        <v>530.99999999999977</v>
      </c>
      <c r="BH158" s="163">
        <v>530.99999999999977</v>
      </c>
      <c r="BI158" s="163">
        <v>0</v>
      </c>
      <c r="BJ158" s="163">
        <v>0</v>
      </c>
      <c r="BK158" s="269">
        <v>138.49899999999982</v>
      </c>
      <c r="BL158" s="262">
        <f t="shared" si="395"/>
        <v>0.94344242660562738</v>
      </c>
      <c r="BM158" s="195">
        <f t="shared" si="396"/>
        <v>5.1630626322751137E-2</v>
      </c>
      <c r="BN158" s="196">
        <f t="shared" si="397"/>
        <v>4.690591275823279E-2</v>
      </c>
      <c r="BO158" s="197">
        <f t="shared" si="398"/>
        <v>4.690591275823279E-2</v>
      </c>
      <c r="BP158" s="197">
        <f t="shared" si="399"/>
        <v>0</v>
      </c>
      <c r="BQ158" s="198">
        <f t="shared" si="400"/>
        <v>4.7246245885372963E-3</v>
      </c>
      <c r="BR158" s="199">
        <f t="shared" si="401"/>
        <v>4.7246245885372963E-3</v>
      </c>
      <c r="BS158" s="199">
        <f t="shared" si="402"/>
        <v>0</v>
      </c>
      <c r="BT158" s="199">
        <f t="shared" si="403"/>
        <v>0</v>
      </c>
      <c r="BU158" s="254">
        <f t="shared" si="404"/>
        <v>1.2323084385834774E-3</v>
      </c>
      <c r="BX158" s="378"/>
      <c r="BY158" s="132" t="s">
        <v>19</v>
      </c>
      <c r="BZ158" s="157">
        <v>94450.356999998112</v>
      </c>
      <c r="CA158" s="158">
        <v>84240.220999998113</v>
      </c>
      <c r="CB158" s="159">
        <v>10001.969999999996</v>
      </c>
      <c r="CC158" s="160">
        <v>9898.4829999999929</v>
      </c>
      <c r="CD158" s="161">
        <v>9898.4829999999929</v>
      </c>
      <c r="CE158" s="161">
        <v>0</v>
      </c>
      <c r="CF158" s="162">
        <v>103.48700000000001</v>
      </c>
      <c r="CG158" s="163">
        <v>103.12700000000001</v>
      </c>
      <c r="CH158" s="163">
        <v>0</v>
      </c>
      <c r="CI158" s="163">
        <v>0.36</v>
      </c>
      <c r="CJ158" s="269">
        <v>62.19400000000001</v>
      </c>
      <c r="CK158" s="262">
        <f t="shared" si="405"/>
        <v>0.89189944512332331</v>
      </c>
      <c r="CL158" s="195">
        <f t="shared" si="406"/>
        <v>0.10589658226490553</v>
      </c>
      <c r="CM158" s="196">
        <f t="shared" si="407"/>
        <v>0.10480090615221486</v>
      </c>
      <c r="CN158" s="197">
        <f t="shared" si="408"/>
        <v>0.10480090615221486</v>
      </c>
      <c r="CO158" s="197">
        <f t="shared" si="409"/>
        <v>0</v>
      </c>
      <c r="CP158" s="198">
        <f t="shared" si="410"/>
        <v>1.0956761126906284E-3</v>
      </c>
      <c r="CQ158" s="199">
        <f t="shared" si="411"/>
        <v>1.0918645865997316E-3</v>
      </c>
      <c r="CR158" s="199">
        <f t="shared" si="412"/>
        <v>0</v>
      </c>
      <c r="CS158" s="199">
        <f t="shared" si="413"/>
        <v>3.8115260908966939E-6</v>
      </c>
      <c r="CT158" s="254">
        <f t="shared" si="414"/>
        <v>6.584834824923028E-4</v>
      </c>
      <c r="CW158" s="389"/>
      <c r="CX158" s="132" t="s">
        <v>19</v>
      </c>
      <c r="CY158" s="157">
        <v>72877.405999997733</v>
      </c>
      <c r="CZ158" s="158">
        <v>63051.058999997003</v>
      </c>
      <c r="DA158" s="159">
        <v>9692.3490000000038</v>
      </c>
      <c r="DB158" s="160">
        <v>9615.6620000000003</v>
      </c>
      <c r="DC158" s="161">
        <v>9615.6620000000003</v>
      </c>
      <c r="DD158" s="161">
        <v>0</v>
      </c>
      <c r="DE158" s="162">
        <v>76.68700000000004</v>
      </c>
      <c r="DF158" s="163">
        <v>76.327000000000027</v>
      </c>
      <c r="DG158" s="163">
        <v>0</v>
      </c>
      <c r="DH158" s="163">
        <v>0.36</v>
      </c>
      <c r="DI158" s="269">
        <v>3.1750000000000003</v>
      </c>
      <c r="DJ158" s="262">
        <f t="shared" si="415"/>
        <v>0.86516607081211105</v>
      </c>
      <c r="DK158" s="195">
        <f t="shared" si="415"/>
        <v>0.13299525232827725</v>
      </c>
      <c r="DL158" s="196">
        <f t="shared" si="415"/>
        <v>0.13194297832170782</v>
      </c>
      <c r="DM158" s="197">
        <f t="shared" si="415"/>
        <v>0.13194297832170782</v>
      </c>
      <c r="DN158" s="197">
        <f t="shared" si="415"/>
        <v>0</v>
      </c>
      <c r="DO158" s="198">
        <f t="shared" si="415"/>
        <v>1.052274006569367E-3</v>
      </c>
      <c r="DP158" s="199">
        <f t="shared" si="415"/>
        <v>1.0473342039644276E-3</v>
      </c>
      <c r="DQ158" s="199">
        <f t="shared" si="415"/>
        <v>0</v>
      </c>
      <c r="DR158" s="199">
        <f t="shared" si="415"/>
        <v>4.9398026049391929E-6</v>
      </c>
      <c r="DS158" s="254">
        <f t="shared" si="415"/>
        <v>4.3566314640783171E-5</v>
      </c>
      <c r="DV158" s="389"/>
      <c r="DW158" s="132" t="s">
        <v>19</v>
      </c>
      <c r="DX158" s="157">
        <v>21572.951000000034</v>
      </c>
      <c r="DY158" s="158">
        <v>21189.162000000058</v>
      </c>
      <c r="DZ158" s="159">
        <v>309.62099999999992</v>
      </c>
      <c r="EA158" s="160">
        <v>282.82100000000003</v>
      </c>
      <c r="EB158" s="161">
        <v>282.82100000000003</v>
      </c>
      <c r="EC158" s="161">
        <v>0</v>
      </c>
      <c r="ED158" s="162">
        <v>26.799999999999997</v>
      </c>
      <c r="EE158" s="163">
        <v>26.799999999999997</v>
      </c>
      <c r="EF158" s="163">
        <v>0</v>
      </c>
      <c r="EG158" s="163">
        <v>0</v>
      </c>
      <c r="EH158" s="269">
        <v>59.019000000000005</v>
      </c>
      <c r="EI158" s="262">
        <f t="shared" si="416"/>
        <v>0.98220971252380007</v>
      </c>
      <c r="EJ158" s="195">
        <f t="shared" si="416"/>
        <v>1.4352278462042557E-2</v>
      </c>
      <c r="EK158" s="196">
        <f t="shared" si="416"/>
        <v>1.3109982032592555E-2</v>
      </c>
      <c r="EL158" s="197">
        <f t="shared" si="416"/>
        <v>1.3109982032592555E-2</v>
      </c>
      <c r="EM158" s="197">
        <f t="shared" si="416"/>
        <v>0</v>
      </c>
      <c r="EN158" s="198">
        <f t="shared" si="416"/>
        <v>1.242296429450007E-3</v>
      </c>
      <c r="EO158" s="199">
        <f t="shared" si="416"/>
        <v>1.242296429450007E-3</v>
      </c>
      <c r="EP158" s="199">
        <f t="shared" si="416"/>
        <v>0</v>
      </c>
      <c r="EQ158" s="199">
        <f t="shared" si="416"/>
        <v>0</v>
      </c>
      <c r="ER158" s="254">
        <f t="shared" si="416"/>
        <v>2.7357870511085809E-3</v>
      </c>
    </row>
    <row r="159" spans="1:148">
      <c r="A159" s="378"/>
      <c r="B159" s="133" t="s">
        <v>20</v>
      </c>
      <c r="C159" s="164">
        <f t="shared" ref="C159:M159" si="423">IF(COUNT(C156:C158)=0,"",SUM(C156:C158))</f>
        <v>2567396.0380000779</v>
      </c>
      <c r="D159" s="165">
        <f t="shared" si="423"/>
        <v>2422342.3570000501</v>
      </c>
      <c r="E159" s="166">
        <f t="shared" si="423"/>
        <v>135078.39199999993</v>
      </c>
      <c r="F159" s="167">
        <f t="shared" si="423"/>
        <v>91053.914000000077</v>
      </c>
      <c r="G159" s="168">
        <f t="shared" si="423"/>
        <v>91052.285000000091</v>
      </c>
      <c r="H159" s="168">
        <f t="shared" si="423"/>
        <v>1.629</v>
      </c>
      <c r="I159" s="169">
        <f t="shared" si="423"/>
        <v>44024.82900000002</v>
      </c>
      <c r="J159" s="170">
        <f t="shared" si="423"/>
        <v>41997.562000000289</v>
      </c>
      <c r="K159" s="170">
        <f t="shared" si="423"/>
        <v>162.89000000000001</v>
      </c>
      <c r="L159" s="170">
        <f t="shared" si="423"/>
        <v>1864.3799999999935</v>
      </c>
      <c r="M159" s="270">
        <f t="shared" si="423"/>
        <v>1684.6229999999996</v>
      </c>
      <c r="N159" s="263">
        <f t="shared" si="375"/>
        <v>0.94350163400851073</v>
      </c>
      <c r="O159" s="200">
        <f t="shared" si="376"/>
        <v>5.2612993866432006E-2</v>
      </c>
      <c r="P159" s="201">
        <f t="shared" si="377"/>
        <v>3.546547266269378E-2</v>
      </c>
      <c r="Q159" s="202">
        <f t="shared" si="378"/>
        <v>3.546483816767397E-2</v>
      </c>
      <c r="R159" s="202">
        <f t="shared" si="379"/>
        <v>6.3449501981351528E-7</v>
      </c>
      <c r="S159" s="203">
        <f t="shared" si="380"/>
        <v>1.7147657918134825E-2</v>
      </c>
      <c r="T159" s="204">
        <f t="shared" si="381"/>
        <v>1.6358038019220086E-2</v>
      </c>
      <c r="U159" s="204">
        <f t="shared" si="382"/>
        <v>6.3445606984299262E-5</v>
      </c>
      <c r="V159" s="204">
        <f t="shared" si="383"/>
        <v>7.2617546042966078E-4</v>
      </c>
      <c r="W159" s="255">
        <f t="shared" si="384"/>
        <v>6.5616016191731325E-4</v>
      </c>
      <c r="Z159" s="378"/>
      <c r="AA159" s="133" t="s">
        <v>20</v>
      </c>
      <c r="AB159" s="164">
        <f t="shared" ref="AB159:AL159" si="424">IF(COUNT(AB156:AB158)=0,"",SUM(AB156:AB158))</f>
        <v>2114937.8760000234</v>
      </c>
      <c r="AC159" s="165">
        <f t="shared" si="424"/>
        <v>2014789.97000001</v>
      </c>
      <c r="AD159" s="166">
        <f t="shared" si="424"/>
        <v>93630.800999999541</v>
      </c>
      <c r="AE159" s="167">
        <f t="shared" si="424"/>
        <v>60411.347000000234</v>
      </c>
      <c r="AF159" s="168">
        <f t="shared" si="424"/>
        <v>60411.347000000234</v>
      </c>
      <c r="AG159" s="168">
        <f t="shared" si="424"/>
        <v>0</v>
      </c>
      <c r="AH159" s="169">
        <f t="shared" si="424"/>
        <v>33219.62700000035</v>
      </c>
      <c r="AI159" s="170">
        <f t="shared" si="424"/>
        <v>31192.360000000357</v>
      </c>
      <c r="AJ159" s="170">
        <f t="shared" si="424"/>
        <v>162.89000000000001</v>
      </c>
      <c r="AK159" s="170">
        <f t="shared" si="424"/>
        <v>1864.3799999999935</v>
      </c>
      <c r="AL159" s="270">
        <f t="shared" si="424"/>
        <v>72.362000000000009</v>
      </c>
      <c r="AM159" s="263">
        <f t="shared" si="385"/>
        <v>0.95264735331639006</v>
      </c>
      <c r="AN159" s="200">
        <f t="shared" si="386"/>
        <v>4.4271182649148651E-2</v>
      </c>
      <c r="AO159" s="201">
        <f t="shared" si="387"/>
        <v>2.8564123648991552E-2</v>
      </c>
      <c r="AP159" s="202">
        <f t="shared" si="388"/>
        <v>2.8564123648991552E-2</v>
      </c>
      <c r="AQ159" s="202">
        <f t="shared" si="389"/>
        <v>0</v>
      </c>
      <c r="AR159" s="203">
        <f t="shared" si="390"/>
        <v>1.5707140799250587E-2</v>
      </c>
      <c r="AS159" s="204">
        <f t="shared" si="391"/>
        <v>1.4748593967684E-2</v>
      </c>
      <c r="AT159" s="204">
        <f t="shared" si="392"/>
        <v>7.7018810740707642E-5</v>
      </c>
      <c r="AU159" s="204">
        <f t="shared" si="393"/>
        <v>8.8152943930726259E-4</v>
      </c>
      <c r="AV159" s="255">
        <f t="shared" si="394"/>
        <v>3.4214716574492521E-5</v>
      </c>
      <c r="AY159" s="378"/>
      <c r="AZ159" s="133" t="s">
        <v>20</v>
      </c>
      <c r="BA159" s="164">
        <f t="shared" ref="BA159:BK159" si="425">IF(COUNT(BA156:BA158)=0,"",SUM(BA156:BA158))</f>
        <v>452458.16199999407</v>
      </c>
      <c r="BB159" s="165">
        <f t="shared" si="425"/>
        <v>407552.38699999225</v>
      </c>
      <c r="BC159" s="166">
        <f t="shared" si="425"/>
        <v>41447.591000000153</v>
      </c>
      <c r="BD159" s="167">
        <f t="shared" si="425"/>
        <v>30642.567000000112</v>
      </c>
      <c r="BE159" s="168">
        <f t="shared" si="425"/>
        <v>30640.938000000107</v>
      </c>
      <c r="BF159" s="168">
        <f t="shared" si="425"/>
        <v>1.629</v>
      </c>
      <c r="BG159" s="169">
        <f t="shared" si="425"/>
        <v>10805.202000000045</v>
      </c>
      <c r="BH159" s="170">
        <f t="shared" si="425"/>
        <v>10805.202000000045</v>
      </c>
      <c r="BI159" s="170">
        <f t="shared" si="425"/>
        <v>0</v>
      </c>
      <c r="BJ159" s="170">
        <f t="shared" si="425"/>
        <v>0</v>
      </c>
      <c r="BK159" s="270">
        <f t="shared" si="425"/>
        <v>1612.261</v>
      </c>
      <c r="BL159" s="263">
        <f t="shared" si="395"/>
        <v>0.90075154175248928</v>
      </c>
      <c r="BM159" s="200">
        <f t="shared" si="396"/>
        <v>9.1605355988695139E-2</v>
      </c>
      <c r="BN159" s="201">
        <f t="shared" si="397"/>
        <v>6.7724641908439062E-2</v>
      </c>
      <c r="BO159" s="202">
        <f t="shared" si="398"/>
        <v>6.7721041575553476E-2</v>
      </c>
      <c r="BP159" s="202">
        <f t="shared" si="399"/>
        <v>3.6003328855851679E-6</v>
      </c>
      <c r="BQ159" s="203">
        <f t="shared" si="400"/>
        <v>2.3881107486796064E-2</v>
      </c>
      <c r="BR159" s="204">
        <f t="shared" si="401"/>
        <v>2.3881107486796064E-2</v>
      </c>
      <c r="BS159" s="204">
        <f t="shared" si="402"/>
        <v>0</v>
      </c>
      <c r="BT159" s="204">
        <f t="shared" si="403"/>
        <v>0</v>
      </c>
      <c r="BU159" s="255">
        <f t="shared" si="404"/>
        <v>3.5633371997829517E-3</v>
      </c>
      <c r="BX159" s="378"/>
      <c r="BY159" s="133" t="s">
        <v>20</v>
      </c>
      <c r="BZ159" s="164">
        <f t="shared" ref="BZ159:CJ159" si="426">IF(COUNT(BZ156:BZ158)=0,"",SUM(BZ156:BZ158))</f>
        <v>225587.61499999615</v>
      </c>
      <c r="CA159" s="165">
        <f t="shared" si="426"/>
        <v>210360.48799999646</v>
      </c>
      <c r="CB159" s="166">
        <f t="shared" si="426"/>
        <v>14649.420999999991</v>
      </c>
      <c r="CC159" s="167">
        <f t="shared" si="426"/>
        <v>14335.658999999989</v>
      </c>
      <c r="CD159" s="168">
        <f t="shared" si="426"/>
        <v>14335.658999999989</v>
      </c>
      <c r="CE159" s="168">
        <f t="shared" si="426"/>
        <v>0</v>
      </c>
      <c r="CF159" s="169">
        <f t="shared" si="426"/>
        <v>313.78699999999992</v>
      </c>
      <c r="CG159" s="170">
        <f t="shared" si="426"/>
        <v>310.73599999999988</v>
      </c>
      <c r="CH159" s="170">
        <f t="shared" si="426"/>
        <v>0</v>
      </c>
      <c r="CI159" s="170">
        <f t="shared" si="426"/>
        <v>3.0510000000000002</v>
      </c>
      <c r="CJ159" s="270">
        <f t="shared" si="426"/>
        <v>132.804</v>
      </c>
      <c r="CK159" s="263">
        <f t="shared" si="405"/>
        <v>0.93250016407150749</v>
      </c>
      <c r="CL159" s="200">
        <f t="shared" si="406"/>
        <v>6.4938941794301264E-2</v>
      </c>
      <c r="CM159" s="201">
        <f t="shared" si="407"/>
        <v>6.3548076431413289E-2</v>
      </c>
      <c r="CN159" s="202">
        <f t="shared" si="408"/>
        <v>6.3548076431413289E-2</v>
      </c>
      <c r="CO159" s="202">
        <f t="shared" si="409"/>
        <v>0</v>
      </c>
      <c r="CP159" s="203">
        <f t="shared" si="410"/>
        <v>1.3909761845746951E-3</v>
      </c>
      <c r="CQ159" s="204">
        <f t="shared" si="411"/>
        <v>1.3774515059260021E-3</v>
      </c>
      <c r="CR159" s="204">
        <f t="shared" si="412"/>
        <v>0</v>
      </c>
      <c r="CS159" s="204">
        <f t="shared" si="413"/>
        <v>1.3524678648692891E-5</v>
      </c>
      <c r="CT159" s="255">
        <f t="shared" si="414"/>
        <v>5.8870253138676193E-4</v>
      </c>
      <c r="CW159" s="389"/>
      <c r="CX159" s="133" t="s">
        <v>20</v>
      </c>
      <c r="CY159" s="164">
        <f t="shared" ref="CY159:DI159" si="427">IF(COUNT(CY156:CY158)=0,"",SUM(CY156:CY158))</f>
        <v>169340.90599999658</v>
      </c>
      <c r="CZ159" s="165">
        <f t="shared" si="427"/>
        <v>156386.18699999599</v>
      </c>
      <c r="DA159" s="166">
        <f t="shared" si="427"/>
        <v>12682.298000000003</v>
      </c>
      <c r="DB159" s="167">
        <f t="shared" si="427"/>
        <v>12560.062</v>
      </c>
      <c r="DC159" s="168">
        <f t="shared" si="427"/>
        <v>12560.062</v>
      </c>
      <c r="DD159" s="168">
        <f t="shared" si="427"/>
        <v>0</v>
      </c>
      <c r="DE159" s="169">
        <f t="shared" si="427"/>
        <v>122.23600000000003</v>
      </c>
      <c r="DF159" s="170">
        <f t="shared" si="427"/>
        <v>119.18500000000003</v>
      </c>
      <c r="DG159" s="170">
        <f t="shared" si="427"/>
        <v>0</v>
      </c>
      <c r="DH159" s="170">
        <f t="shared" si="427"/>
        <v>3.0510000000000002</v>
      </c>
      <c r="DI159" s="270">
        <f t="shared" si="427"/>
        <v>52.158000000000001</v>
      </c>
      <c r="DJ159" s="263">
        <f t="shared" si="415"/>
        <v>0.92349917509003487</v>
      </c>
      <c r="DK159" s="200">
        <f t="shared" si="415"/>
        <v>7.4892111419318008E-2</v>
      </c>
      <c r="DL159" s="201">
        <f t="shared" si="415"/>
        <v>7.4170277558336994E-2</v>
      </c>
      <c r="DM159" s="202">
        <f t="shared" si="415"/>
        <v>7.4170277558336994E-2</v>
      </c>
      <c r="DN159" s="202">
        <f t="shared" si="415"/>
        <v>0</v>
      </c>
      <c r="DO159" s="203">
        <f t="shared" si="415"/>
        <v>7.2183386098101127E-4</v>
      </c>
      <c r="DP159" s="204">
        <f t="shared" si="415"/>
        <v>7.0381695017034118E-4</v>
      </c>
      <c r="DQ159" s="204">
        <f t="shared" si="415"/>
        <v>0</v>
      </c>
      <c r="DR159" s="204">
        <f t="shared" si="415"/>
        <v>1.8016910810670054E-5</v>
      </c>
      <c r="DS159" s="255">
        <f t="shared" si="415"/>
        <v>3.0800591086952762E-4</v>
      </c>
      <c r="DV159" s="389"/>
      <c r="DW159" s="133" t="s">
        <v>20</v>
      </c>
      <c r="DX159" s="164">
        <f t="shared" ref="DX159:EH159" si="428">IF(COUNT(DX156:DX158)=0,"",SUM(DX156:DX158))</f>
        <v>56246.709000000221</v>
      </c>
      <c r="DY159" s="165">
        <f t="shared" si="428"/>
        <v>53974.301000000254</v>
      </c>
      <c r="DZ159" s="166">
        <f t="shared" si="428"/>
        <v>1967.1229999999985</v>
      </c>
      <c r="EA159" s="167">
        <f t="shared" si="428"/>
        <v>1775.5969999999988</v>
      </c>
      <c r="EB159" s="168">
        <f t="shared" si="428"/>
        <v>1775.5969999999988</v>
      </c>
      <c r="EC159" s="168">
        <f t="shared" si="428"/>
        <v>0</v>
      </c>
      <c r="ED159" s="169">
        <f t="shared" si="428"/>
        <v>191.55099999999993</v>
      </c>
      <c r="EE159" s="170">
        <f t="shared" si="428"/>
        <v>191.55099999999993</v>
      </c>
      <c r="EF159" s="170">
        <f t="shared" si="428"/>
        <v>0</v>
      </c>
      <c r="EG159" s="170">
        <f t="shared" si="428"/>
        <v>0</v>
      </c>
      <c r="EH159" s="270">
        <f t="shared" si="428"/>
        <v>80.646000000000001</v>
      </c>
      <c r="EI159" s="263">
        <f t="shared" si="416"/>
        <v>0.95959927184362093</v>
      </c>
      <c r="EJ159" s="200">
        <f t="shared" si="416"/>
        <v>3.4973121716329943E-2</v>
      </c>
      <c r="EK159" s="201">
        <f t="shared" si="416"/>
        <v>3.1568015828268139E-2</v>
      </c>
      <c r="EL159" s="202">
        <f t="shared" si="416"/>
        <v>3.1568015828268139E-2</v>
      </c>
      <c r="EM159" s="202">
        <f t="shared" si="416"/>
        <v>0</v>
      </c>
      <c r="EN159" s="203">
        <f t="shared" si="416"/>
        <v>3.4055503585107383E-3</v>
      </c>
      <c r="EO159" s="204">
        <f t="shared" si="416"/>
        <v>3.4055503585107383E-3</v>
      </c>
      <c r="EP159" s="204">
        <f t="shared" si="416"/>
        <v>0</v>
      </c>
      <c r="EQ159" s="204">
        <f t="shared" si="416"/>
        <v>0</v>
      </c>
      <c r="ER159" s="255">
        <f t="shared" si="416"/>
        <v>1.4337905529726136E-3</v>
      </c>
    </row>
    <row r="160" spans="1:148">
      <c r="A160" s="378"/>
      <c r="B160" s="130" t="s">
        <v>21</v>
      </c>
      <c r="C160" s="171">
        <v>1174773.3220000756</v>
      </c>
      <c r="D160" s="172">
        <v>997354.80800005177</v>
      </c>
      <c r="E160" s="173">
        <v>168905.78399999844</v>
      </c>
      <c r="F160" s="174">
        <v>111009.29500000025</v>
      </c>
      <c r="G160" s="175">
        <v>111009.28000000025</v>
      </c>
      <c r="H160" s="175">
        <v>1.4999999999999999E-2</v>
      </c>
      <c r="I160" s="176">
        <v>57897.075999999863</v>
      </c>
      <c r="J160" s="177">
        <v>57462.966999999873</v>
      </c>
      <c r="K160" s="177">
        <v>7.2860000000000005</v>
      </c>
      <c r="L160" s="177">
        <v>426.88599999999957</v>
      </c>
      <c r="M160" s="271">
        <v>280.35100000000494</v>
      </c>
      <c r="N160" s="264">
        <f t="shared" si="375"/>
        <v>0.84897638490975846</v>
      </c>
      <c r="O160" s="205">
        <f t="shared" si="376"/>
        <v>0.14377734056169483</v>
      </c>
      <c r="P160" s="206">
        <f t="shared" si="377"/>
        <v>9.4494225329363676E-2</v>
      </c>
      <c r="Q160" s="207">
        <f t="shared" si="378"/>
        <v>9.4494212560942967E-2</v>
      </c>
      <c r="R160" s="207">
        <f t="shared" si="379"/>
        <v>1.276842069792851E-8</v>
      </c>
      <c r="S160" s="208">
        <f t="shared" si="380"/>
        <v>4.9283614903195883E-2</v>
      </c>
      <c r="T160" s="209">
        <f t="shared" si="381"/>
        <v>4.8914089147145422E-2</v>
      </c>
      <c r="U160" s="209">
        <f t="shared" si="382"/>
        <v>6.2020475470071421E-6</v>
      </c>
      <c r="V160" s="209">
        <f t="shared" si="383"/>
        <v>3.6337733587039363E-4</v>
      </c>
      <c r="W160" s="256">
        <f t="shared" si="384"/>
        <v>2.3864263407233461E-4</v>
      </c>
      <c r="Z160" s="378"/>
      <c r="AA160" s="130" t="s">
        <v>21</v>
      </c>
      <c r="AB160" s="171">
        <v>973189.47100004798</v>
      </c>
      <c r="AC160" s="172">
        <v>855936.72100001201</v>
      </c>
      <c r="AD160" s="173">
        <v>111991.015999999</v>
      </c>
      <c r="AE160" s="174">
        <v>66632.515999999596</v>
      </c>
      <c r="AF160" s="175">
        <v>66632.500999999596</v>
      </c>
      <c r="AG160" s="175">
        <v>1.4999999999999999E-2</v>
      </c>
      <c r="AH160" s="176">
        <v>45358.617000000071</v>
      </c>
      <c r="AI160" s="177">
        <v>44926.303000000044</v>
      </c>
      <c r="AJ160" s="177">
        <v>7.2860000000000005</v>
      </c>
      <c r="AK160" s="177">
        <v>425.09099999999967</v>
      </c>
      <c r="AL160" s="271">
        <v>104.822</v>
      </c>
      <c r="AM160" s="264">
        <f t="shared" si="385"/>
        <v>0.87951703805473025</v>
      </c>
      <c r="AN160" s="205">
        <f t="shared" si="386"/>
        <v>0.11507627172015868</v>
      </c>
      <c r="AO160" s="206">
        <f t="shared" si="387"/>
        <v>6.8468184239116492E-2</v>
      </c>
      <c r="AP160" s="207">
        <f t="shared" si="388"/>
        <v>6.8468168825879444E-2</v>
      </c>
      <c r="AQ160" s="207">
        <f t="shared" si="389"/>
        <v>1.54132370386067E-8</v>
      </c>
      <c r="AR160" s="208">
        <f t="shared" si="390"/>
        <v>4.6608207704291769E-2</v>
      </c>
      <c r="AS160" s="209">
        <f t="shared" si="391"/>
        <v>4.6163983827151193E-2</v>
      </c>
      <c r="AT160" s="209">
        <f t="shared" si="392"/>
        <v>7.4867230042192281E-6</v>
      </c>
      <c r="AU160" s="209">
        <f t="shared" si="393"/>
        <v>4.3680188973189033E-4</v>
      </c>
      <c r="AV160" s="256">
        <f t="shared" si="394"/>
        <v>1.0770975552405544E-4</v>
      </c>
      <c r="AY160" s="378"/>
      <c r="AZ160" s="130" t="s">
        <v>21</v>
      </c>
      <c r="BA160" s="171">
        <v>201583.85099999426</v>
      </c>
      <c r="BB160" s="172">
        <v>141418.08699999898</v>
      </c>
      <c r="BC160" s="173">
        <v>56914.767999999414</v>
      </c>
      <c r="BD160" s="174">
        <v>44376.779000000461</v>
      </c>
      <c r="BE160" s="175">
        <v>44376.779000000461</v>
      </c>
      <c r="BF160" s="175">
        <v>0</v>
      </c>
      <c r="BG160" s="176">
        <v>12538.459000000115</v>
      </c>
      <c r="BH160" s="177">
        <v>12536.664000000117</v>
      </c>
      <c r="BI160" s="177">
        <v>0</v>
      </c>
      <c r="BJ160" s="177">
        <v>1.7949999999999999</v>
      </c>
      <c r="BK160" s="271">
        <v>175.52899999999553</v>
      </c>
      <c r="BL160" s="264">
        <f t="shared" si="395"/>
        <v>0.70153480201151142</v>
      </c>
      <c r="BM160" s="205">
        <f t="shared" si="396"/>
        <v>0.28233793390523648</v>
      </c>
      <c r="BN160" s="206">
        <f t="shared" si="397"/>
        <v>0.22014054588133514</v>
      </c>
      <c r="BO160" s="207">
        <f t="shared" si="398"/>
        <v>0.22014054588133514</v>
      </c>
      <c r="BP160" s="207">
        <f t="shared" si="399"/>
        <v>0</v>
      </c>
      <c r="BQ160" s="208">
        <f t="shared" si="400"/>
        <v>6.2199719559879192E-2</v>
      </c>
      <c r="BR160" s="209">
        <f t="shared" si="401"/>
        <v>6.2190815076751726E-2</v>
      </c>
      <c r="BS160" s="209">
        <f t="shared" si="402"/>
        <v>0</v>
      </c>
      <c r="BT160" s="209">
        <f t="shared" si="403"/>
        <v>8.9044831274706178E-6</v>
      </c>
      <c r="BU160" s="256">
        <f t="shared" si="404"/>
        <v>8.707493141402509E-4</v>
      </c>
      <c r="BX160" s="378"/>
      <c r="BY160" s="130" t="s">
        <v>21</v>
      </c>
      <c r="BZ160" s="171">
        <v>81538.273999999641</v>
      </c>
      <c r="CA160" s="172">
        <v>72214.894999998898</v>
      </c>
      <c r="CB160" s="173">
        <v>9203.7600000000639</v>
      </c>
      <c r="CC160" s="174">
        <v>6057.0140000000119</v>
      </c>
      <c r="CD160" s="175">
        <v>6057.0140000000119</v>
      </c>
      <c r="CE160" s="175">
        <v>0</v>
      </c>
      <c r="CF160" s="176">
        <v>3146.7700000000018</v>
      </c>
      <c r="CG160" s="177">
        <v>3086.6820000000016</v>
      </c>
      <c r="CH160" s="177">
        <v>0</v>
      </c>
      <c r="CI160" s="177">
        <v>60.09</v>
      </c>
      <c r="CJ160" s="271">
        <v>11.714999999999998</v>
      </c>
      <c r="CK160" s="264">
        <f t="shared" si="405"/>
        <v>0.88565640965124204</v>
      </c>
      <c r="CL160" s="205">
        <f t="shared" si="406"/>
        <v>0.11287656150288519</v>
      </c>
      <c r="CM160" s="206">
        <f t="shared" si="407"/>
        <v>7.42843048161657E-2</v>
      </c>
      <c r="CN160" s="207">
        <f t="shared" si="408"/>
        <v>7.42843048161657E-2</v>
      </c>
      <c r="CO160" s="207">
        <f t="shared" si="409"/>
        <v>0</v>
      </c>
      <c r="CP160" s="208">
        <f t="shared" si="410"/>
        <v>3.8592551027018494E-2</v>
      </c>
      <c r="CQ160" s="209">
        <f t="shared" si="411"/>
        <v>3.7855621030192708E-2</v>
      </c>
      <c r="CR160" s="209">
        <f t="shared" si="412"/>
        <v>0</v>
      </c>
      <c r="CS160" s="209">
        <f t="shared" si="413"/>
        <v>7.369545251840905E-4</v>
      </c>
      <c r="CT160" s="256">
        <f t="shared" si="414"/>
        <v>1.4367485875406254E-4</v>
      </c>
      <c r="CW160" s="389"/>
      <c r="CX160" s="130" t="s">
        <v>21</v>
      </c>
      <c r="CY160" s="171">
        <v>64849.17999999824</v>
      </c>
      <c r="CZ160" s="172">
        <v>58002.643999999185</v>
      </c>
      <c r="DA160" s="173">
        <v>6786.0540000000092</v>
      </c>
      <c r="DB160" s="174">
        <v>4213.199999999998</v>
      </c>
      <c r="DC160" s="175">
        <v>4213.199999999998</v>
      </c>
      <c r="DD160" s="175">
        <v>0</v>
      </c>
      <c r="DE160" s="176">
        <v>2572.8480000000004</v>
      </c>
      <c r="DF160" s="177">
        <v>2512.7600000000002</v>
      </c>
      <c r="DG160" s="177">
        <v>0</v>
      </c>
      <c r="DH160" s="177">
        <v>60.09</v>
      </c>
      <c r="DI160" s="271">
        <v>11.714999999999998</v>
      </c>
      <c r="DJ160" s="264">
        <f t="shared" si="415"/>
        <v>0.89442370743933475</v>
      </c>
      <c r="DK160" s="205">
        <f t="shared" si="415"/>
        <v>0.10464363620326723</v>
      </c>
      <c r="DL160" s="206">
        <f t="shared" si="415"/>
        <v>6.4969210096413127E-2</v>
      </c>
      <c r="DM160" s="207">
        <f t="shared" si="415"/>
        <v>6.4969210096413127E-2</v>
      </c>
      <c r="DN160" s="207">
        <f t="shared" si="415"/>
        <v>0</v>
      </c>
      <c r="DO160" s="208">
        <f t="shared" si="415"/>
        <v>3.9674333584481254E-2</v>
      </c>
      <c r="DP160" s="209">
        <f t="shared" si="415"/>
        <v>3.8747752862874574E-2</v>
      </c>
      <c r="DQ160" s="209">
        <f t="shared" si="415"/>
        <v>0</v>
      </c>
      <c r="DR160" s="209">
        <f t="shared" si="415"/>
        <v>9.2661156239757592E-4</v>
      </c>
      <c r="DS160" s="256">
        <f t="shared" si="415"/>
        <v>1.8064993265913795E-4</v>
      </c>
      <c r="DV160" s="389"/>
      <c r="DW160" s="130" t="s">
        <v>21</v>
      </c>
      <c r="DX160" s="171">
        <v>16689.094000000041</v>
      </c>
      <c r="DY160" s="172">
        <v>14212.251000000078</v>
      </c>
      <c r="DZ160" s="173">
        <v>2417.706000000001</v>
      </c>
      <c r="EA160" s="174">
        <v>1843.8139999999989</v>
      </c>
      <c r="EB160" s="175">
        <v>1843.8139999999989</v>
      </c>
      <c r="EC160" s="175">
        <v>0</v>
      </c>
      <c r="ED160" s="176">
        <v>573.92199999999991</v>
      </c>
      <c r="EE160" s="177">
        <v>573.92199999999991</v>
      </c>
      <c r="EF160" s="177">
        <v>0</v>
      </c>
      <c r="EG160" s="177">
        <v>0</v>
      </c>
      <c r="EH160" s="271">
        <v>0</v>
      </c>
      <c r="EI160" s="264">
        <f t="shared" si="416"/>
        <v>0.85158912760633043</v>
      </c>
      <c r="EJ160" s="205">
        <f t="shared" si="416"/>
        <v>0.14486742060413796</v>
      </c>
      <c r="EK160" s="206">
        <f t="shared" si="416"/>
        <v>0.11048017345938578</v>
      </c>
      <c r="EL160" s="207">
        <f t="shared" si="416"/>
        <v>0.11048017345938578</v>
      </c>
      <c r="EM160" s="207">
        <f t="shared" si="416"/>
        <v>0</v>
      </c>
      <c r="EN160" s="208">
        <f t="shared" si="416"/>
        <v>3.4389044725855009E-2</v>
      </c>
      <c r="EO160" s="209">
        <f t="shared" si="416"/>
        <v>3.4389044725855009E-2</v>
      </c>
      <c r="EP160" s="209">
        <f t="shared" si="416"/>
        <v>0</v>
      </c>
      <c r="EQ160" s="209">
        <f t="shared" si="416"/>
        <v>0</v>
      </c>
      <c r="ER160" s="256">
        <f t="shared" si="416"/>
        <v>0</v>
      </c>
    </row>
    <row r="161" spans="1:148">
      <c r="A161" s="378"/>
      <c r="B161" s="131" t="s">
        <v>22</v>
      </c>
      <c r="C161" s="150"/>
      <c r="D161" s="151"/>
      <c r="E161" s="152"/>
      <c r="F161" s="153"/>
      <c r="G161" s="154"/>
      <c r="H161" s="154"/>
      <c r="I161" s="155"/>
      <c r="J161" s="156"/>
      <c r="K161" s="156"/>
      <c r="L161" s="156"/>
      <c r="M161" s="268"/>
      <c r="N161" s="261" t="str">
        <f t="shared" si="375"/>
        <v/>
      </c>
      <c r="O161" s="190" t="str">
        <f t="shared" si="376"/>
        <v/>
      </c>
      <c r="P161" s="191" t="str">
        <f t="shared" si="377"/>
        <v/>
      </c>
      <c r="Q161" s="192" t="str">
        <f t="shared" si="378"/>
        <v/>
      </c>
      <c r="R161" s="192" t="str">
        <f t="shared" si="379"/>
        <v/>
      </c>
      <c r="S161" s="193" t="str">
        <f t="shared" si="380"/>
        <v/>
      </c>
      <c r="T161" s="194" t="str">
        <f t="shared" si="381"/>
        <v/>
      </c>
      <c r="U161" s="194" t="str">
        <f t="shared" si="382"/>
        <v/>
      </c>
      <c r="V161" s="194" t="str">
        <f t="shared" si="383"/>
        <v/>
      </c>
      <c r="W161" s="253" t="str">
        <f t="shared" si="384"/>
        <v/>
      </c>
      <c r="Z161" s="378"/>
      <c r="AA161" s="131" t="s">
        <v>22</v>
      </c>
      <c r="AB161" s="150"/>
      <c r="AC161" s="151"/>
      <c r="AD161" s="152"/>
      <c r="AE161" s="153"/>
      <c r="AF161" s="154"/>
      <c r="AG161" s="154"/>
      <c r="AH161" s="155"/>
      <c r="AI161" s="156"/>
      <c r="AJ161" s="156"/>
      <c r="AK161" s="156"/>
      <c r="AL161" s="268"/>
      <c r="AM161" s="261" t="str">
        <f t="shared" si="385"/>
        <v/>
      </c>
      <c r="AN161" s="190" t="str">
        <f t="shared" si="386"/>
        <v/>
      </c>
      <c r="AO161" s="191" t="str">
        <f t="shared" si="387"/>
        <v/>
      </c>
      <c r="AP161" s="192" t="str">
        <f t="shared" si="388"/>
        <v/>
      </c>
      <c r="AQ161" s="192" t="str">
        <f t="shared" si="389"/>
        <v/>
      </c>
      <c r="AR161" s="193" t="str">
        <f t="shared" si="390"/>
        <v/>
      </c>
      <c r="AS161" s="194" t="str">
        <f t="shared" si="391"/>
        <v/>
      </c>
      <c r="AT161" s="194" t="str">
        <f t="shared" si="392"/>
        <v/>
      </c>
      <c r="AU161" s="194" t="str">
        <f t="shared" si="393"/>
        <v/>
      </c>
      <c r="AV161" s="253" t="str">
        <f t="shared" si="394"/>
        <v/>
      </c>
      <c r="AY161" s="378"/>
      <c r="AZ161" s="131" t="s">
        <v>22</v>
      </c>
      <c r="BA161" s="150"/>
      <c r="BB161" s="151"/>
      <c r="BC161" s="152"/>
      <c r="BD161" s="153"/>
      <c r="BE161" s="154"/>
      <c r="BF161" s="154"/>
      <c r="BG161" s="155"/>
      <c r="BH161" s="156"/>
      <c r="BI161" s="156"/>
      <c r="BJ161" s="156"/>
      <c r="BK161" s="268"/>
      <c r="BL161" s="261" t="str">
        <f t="shared" si="395"/>
        <v/>
      </c>
      <c r="BM161" s="190" t="str">
        <f t="shared" si="396"/>
        <v/>
      </c>
      <c r="BN161" s="191" t="str">
        <f t="shared" si="397"/>
        <v/>
      </c>
      <c r="BO161" s="192" t="str">
        <f t="shared" si="398"/>
        <v/>
      </c>
      <c r="BP161" s="192" t="str">
        <f t="shared" si="399"/>
        <v/>
      </c>
      <c r="BQ161" s="193" t="str">
        <f t="shared" si="400"/>
        <v/>
      </c>
      <c r="BR161" s="194" t="str">
        <f t="shared" si="401"/>
        <v/>
      </c>
      <c r="BS161" s="194" t="str">
        <f t="shared" si="402"/>
        <v/>
      </c>
      <c r="BT161" s="194" t="str">
        <f t="shared" si="403"/>
        <v/>
      </c>
      <c r="BU161" s="253" t="str">
        <f t="shared" si="404"/>
        <v/>
      </c>
      <c r="BX161" s="378"/>
      <c r="BY161" s="131" t="s">
        <v>22</v>
      </c>
      <c r="BZ161" s="150"/>
      <c r="CA161" s="151"/>
      <c r="CB161" s="152"/>
      <c r="CC161" s="153"/>
      <c r="CD161" s="154"/>
      <c r="CE161" s="154"/>
      <c r="CF161" s="155"/>
      <c r="CG161" s="156"/>
      <c r="CH161" s="156"/>
      <c r="CI161" s="156"/>
      <c r="CJ161" s="268"/>
      <c r="CK161" s="261" t="str">
        <f t="shared" si="405"/>
        <v/>
      </c>
      <c r="CL161" s="190" t="str">
        <f t="shared" si="406"/>
        <v/>
      </c>
      <c r="CM161" s="191" t="str">
        <f t="shared" si="407"/>
        <v/>
      </c>
      <c r="CN161" s="192" t="str">
        <f t="shared" si="408"/>
        <v/>
      </c>
      <c r="CO161" s="192" t="str">
        <f t="shared" si="409"/>
        <v/>
      </c>
      <c r="CP161" s="193" t="str">
        <f t="shared" si="410"/>
        <v/>
      </c>
      <c r="CQ161" s="194" t="str">
        <f t="shared" si="411"/>
        <v/>
      </c>
      <c r="CR161" s="194" t="str">
        <f t="shared" si="412"/>
        <v/>
      </c>
      <c r="CS161" s="194" t="str">
        <f t="shared" si="413"/>
        <v/>
      </c>
      <c r="CT161" s="253" t="str">
        <f t="shared" si="414"/>
        <v/>
      </c>
      <c r="CW161" s="389"/>
      <c r="CX161" s="131" t="s">
        <v>22</v>
      </c>
      <c r="CY161" s="150"/>
      <c r="CZ161" s="151"/>
      <c r="DA161" s="152"/>
      <c r="DB161" s="153"/>
      <c r="DC161" s="154"/>
      <c r="DD161" s="154"/>
      <c r="DE161" s="155"/>
      <c r="DF161" s="156"/>
      <c r="DG161" s="156"/>
      <c r="DH161" s="156"/>
      <c r="DI161" s="268"/>
      <c r="DJ161" s="261" t="str">
        <f t="shared" si="415"/>
        <v/>
      </c>
      <c r="DK161" s="190" t="str">
        <f t="shared" si="415"/>
        <v/>
      </c>
      <c r="DL161" s="191" t="str">
        <f t="shared" si="415"/>
        <v/>
      </c>
      <c r="DM161" s="192" t="str">
        <f t="shared" si="415"/>
        <v/>
      </c>
      <c r="DN161" s="192" t="str">
        <f t="shared" si="415"/>
        <v/>
      </c>
      <c r="DO161" s="193" t="str">
        <f t="shared" si="415"/>
        <v/>
      </c>
      <c r="DP161" s="194" t="str">
        <f t="shared" si="415"/>
        <v/>
      </c>
      <c r="DQ161" s="194" t="str">
        <f t="shared" si="415"/>
        <v/>
      </c>
      <c r="DR161" s="194" t="str">
        <f t="shared" si="415"/>
        <v/>
      </c>
      <c r="DS161" s="253" t="str">
        <f t="shared" si="415"/>
        <v/>
      </c>
      <c r="DV161" s="389"/>
      <c r="DW161" s="131" t="s">
        <v>22</v>
      </c>
      <c r="DX161" s="150"/>
      <c r="DY161" s="151"/>
      <c r="DZ161" s="152"/>
      <c r="EA161" s="153"/>
      <c r="EB161" s="154"/>
      <c r="EC161" s="154"/>
      <c r="ED161" s="155"/>
      <c r="EE161" s="156"/>
      <c r="EF161" s="156"/>
      <c r="EG161" s="156"/>
      <c r="EH161" s="268"/>
      <c r="EI161" s="261" t="str">
        <f t="shared" si="416"/>
        <v/>
      </c>
      <c r="EJ161" s="190" t="str">
        <f t="shared" si="416"/>
        <v/>
      </c>
      <c r="EK161" s="191" t="str">
        <f t="shared" si="416"/>
        <v/>
      </c>
      <c r="EL161" s="192" t="str">
        <f t="shared" si="416"/>
        <v/>
      </c>
      <c r="EM161" s="192" t="str">
        <f t="shared" si="416"/>
        <v/>
      </c>
      <c r="EN161" s="193" t="str">
        <f t="shared" si="416"/>
        <v/>
      </c>
      <c r="EO161" s="194" t="str">
        <f t="shared" si="416"/>
        <v/>
      </c>
      <c r="EP161" s="194" t="str">
        <f t="shared" si="416"/>
        <v/>
      </c>
      <c r="EQ161" s="194" t="str">
        <f t="shared" si="416"/>
        <v/>
      </c>
      <c r="ER161" s="253" t="str">
        <f t="shared" si="416"/>
        <v/>
      </c>
    </row>
    <row r="162" spans="1:148">
      <c r="A162" s="378"/>
      <c r="B162" s="132" t="s">
        <v>23</v>
      </c>
      <c r="C162" s="157"/>
      <c r="D162" s="158"/>
      <c r="E162" s="159"/>
      <c r="F162" s="160"/>
      <c r="G162" s="161"/>
      <c r="H162" s="161"/>
      <c r="I162" s="162"/>
      <c r="J162" s="163"/>
      <c r="K162" s="163"/>
      <c r="L162" s="163"/>
      <c r="M162" s="269"/>
      <c r="N162" s="262" t="str">
        <f t="shared" si="375"/>
        <v/>
      </c>
      <c r="O162" s="195" t="str">
        <f t="shared" si="376"/>
        <v/>
      </c>
      <c r="P162" s="196" t="str">
        <f t="shared" si="377"/>
        <v/>
      </c>
      <c r="Q162" s="197" t="str">
        <f t="shared" si="378"/>
        <v/>
      </c>
      <c r="R162" s="197" t="str">
        <f t="shared" si="379"/>
        <v/>
      </c>
      <c r="S162" s="198" t="str">
        <f t="shared" si="380"/>
        <v/>
      </c>
      <c r="T162" s="199" t="str">
        <f t="shared" si="381"/>
        <v/>
      </c>
      <c r="U162" s="199" t="str">
        <f t="shared" si="382"/>
        <v/>
      </c>
      <c r="V162" s="199" t="str">
        <f t="shared" si="383"/>
        <v/>
      </c>
      <c r="W162" s="254" t="str">
        <f t="shared" si="384"/>
        <v/>
      </c>
      <c r="Z162" s="378"/>
      <c r="AA162" s="132" t="s">
        <v>23</v>
      </c>
      <c r="AB162" s="157"/>
      <c r="AC162" s="158"/>
      <c r="AD162" s="159"/>
      <c r="AE162" s="160"/>
      <c r="AF162" s="161"/>
      <c r="AG162" s="161"/>
      <c r="AH162" s="162"/>
      <c r="AI162" s="163"/>
      <c r="AJ162" s="163"/>
      <c r="AK162" s="163"/>
      <c r="AL162" s="269"/>
      <c r="AM162" s="262" t="str">
        <f t="shared" si="385"/>
        <v/>
      </c>
      <c r="AN162" s="195" t="str">
        <f t="shared" si="386"/>
        <v/>
      </c>
      <c r="AO162" s="196" t="str">
        <f t="shared" si="387"/>
        <v/>
      </c>
      <c r="AP162" s="197" t="str">
        <f t="shared" si="388"/>
        <v/>
      </c>
      <c r="AQ162" s="197" t="str">
        <f t="shared" si="389"/>
        <v/>
      </c>
      <c r="AR162" s="198" t="str">
        <f t="shared" si="390"/>
        <v/>
      </c>
      <c r="AS162" s="199" t="str">
        <f t="shared" si="391"/>
        <v/>
      </c>
      <c r="AT162" s="199" t="str">
        <f t="shared" si="392"/>
        <v/>
      </c>
      <c r="AU162" s="199" t="str">
        <f t="shared" si="393"/>
        <v/>
      </c>
      <c r="AV162" s="254" t="str">
        <f t="shared" si="394"/>
        <v/>
      </c>
      <c r="AY162" s="378"/>
      <c r="AZ162" s="132" t="s">
        <v>23</v>
      </c>
      <c r="BA162" s="157"/>
      <c r="BB162" s="158"/>
      <c r="BC162" s="159"/>
      <c r="BD162" s="160"/>
      <c r="BE162" s="161"/>
      <c r="BF162" s="161"/>
      <c r="BG162" s="162"/>
      <c r="BH162" s="163"/>
      <c r="BI162" s="163"/>
      <c r="BJ162" s="163"/>
      <c r="BK162" s="269"/>
      <c r="BL162" s="262" t="str">
        <f t="shared" si="395"/>
        <v/>
      </c>
      <c r="BM162" s="195" t="str">
        <f t="shared" si="396"/>
        <v/>
      </c>
      <c r="BN162" s="196" t="str">
        <f t="shared" si="397"/>
        <v/>
      </c>
      <c r="BO162" s="197" t="str">
        <f t="shared" si="398"/>
        <v/>
      </c>
      <c r="BP162" s="197" t="str">
        <f t="shared" si="399"/>
        <v/>
      </c>
      <c r="BQ162" s="198" t="str">
        <f t="shared" si="400"/>
        <v/>
      </c>
      <c r="BR162" s="199" t="str">
        <f t="shared" si="401"/>
        <v/>
      </c>
      <c r="BS162" s="199" t="str">
        <f t="shared" si="402"/>
        <v/>
      </c>
      <c r="BT162" s="199" t="str">
        <f t="shared" si="403"/>
        <v/>
      </c>
      <c r="BU162" s="254" t="str">
        <f t="shared" si="404"/>
        <v/>
      </c>
      <c r="BX162" s="378"/>
      <c r="BY162" s="132" t="s">
        <v>23</v>
      </c>
      <c r="BZ162" s="157"/>
      <c r="CA162" s="158"/>
      <c r="CB162" s="159"/>
      <c r="CC162" s="160"/>
      <c r="CD162" s="161"/>
      <c r="CE162" s="161"/>
      <c r="CF162" s="162"/>
      <c r="CG162" s="163"/>
      <c r="CH162" s="163"/>
      <c r="CI162" s="163"/>
      <c r="CJ162" s="269"/>
      <c r="CK162" s="262" t="str">
        <f t="shared" si="405"/>
        <v/>
      </c>
      <c r="CL162" s="195" t="str">
        <f t="shared" si="406"/>
        <v/>
      </c>
      <c r="CM162" s="196" t="str">
        <f t="shared" si="407"/>
        <v/>
      </c>
      <c r="CN162" s="197" t="str">
        <f t="shared" si="408"/>
        <v/>
      </c>
      <c r="CO162" s="197" t="str">
        <f t="shared" si="409"/>
        <v/>
      </c>
      <c r="CP162" s="198" t="str">
        <f t="shared" si="410"/>
        <v/>
      </c>
      <c r="CQ162" s="199" t="str">
        <f t="shared" si="411"/>
        <v/>
      </c>
      <c r="CR162" s="199" t="str">
        <f t="shared" si="412"/>
        <v/>
      </c>
      <c r="CS162" s="199" t="str">
        <f t="shared" si="413"/>
        <v/>
      </c>
      <c r="CT162" s="254" t="str">
        <f t="shared" si="414"/>
        <v/>
      </c>
      <c r="CW162" s="389"/>
      <c r="CX162" s="132" t="s">
        <v>23</v>
      </c>
      <c r="CY162" s="157"/>
      <c r="CZ162" s="158"/>
      <c r="DA162" s="159"/>
      <c r="DB162" s="160"/>
      <c r="DC162" s="161"/>
      <c r="DD162" s="161"/>
      <c r="DE162" s="162"/>
      <c r="DF162" s="163"/>
      <c r="DG162" s="163"/>
      <c r="DH162" s="163"/>
      <c r="DI162" s="269"/>
      <c r="DJ162" s="262" t="str">
        <f t="shared" si="415"/>
        <v/>
      </c>
      <c r="DK162" s="195" t="str">
        <f t="shared" si="415"/>
        <v/>
      </c>
      <c r="DL162" s="196" t="str">
        <f t="shared" si="415"/>
        <v/>
      </c>
      <c r="DM162" s="197" t="str">
        <f t="shared" si="415"/>
        <v/>
      </c>
      <c r="DN162" s="197" t="str">
        <f t="shared" si="415"/>
        <v/>
      </c>
      <c r="DO162" s="198" t="str">
        <f t="shared" si="415"/>
        <v/>
      </c>
      <c r="DP162" s="199" t="str">
        <f t="shared" si="415"/>
        <v/>
      </c>
      <c r="DQ162" s="199" t="str">
        <f t="shared" si="415"/>
        <v/>
      </c>
      <c r="DR162" s="199" t="str">
        <f t="shared" si="415"/>
        <v/>
      </c>
      <c r="DS162" s="254" t="str">
        <f t="shared" si="415"/>
        <v/>
      </c>
      <c r="DV162" s="389"/>
      <c r="DW162" s="132" t="s">
        <v>23</v>
      </c>
      <c r="DX162" s="157"/>
      <c r="DY162" s="158"/>
      <c r="DZ162" s="159"/>
      <c r="EA162" s="160"/>
      <c r="EB162" s="161"/>
      <c r="EC162" s="161"/>
      <c r="ED162" s="162"/>
      <c r="EE162" s="163"/>
      <c r="EF162" s="163"/>
      <c r="EG162" s="163"/>
      <c r="EH162" s="269"/>
      <c r="EI162" s="262" t="str">
        <f t="shared" si="416"/>
        <v/>
      </c>
      <c r="EJ162" s="195" t="str">
        <f t="shared" si="416"/>
        <v/>
      </c>
      <c r="EK162" s="196" t="str">
        <f t="shared" si="416"/>
        <v/>
      </c>
      <c r="EL162" s="197" t="str">
        <f t="shared" si="416"/>
        <v/>
      </c>
      <c r="EM162" s="197" t="str">
        <f t="shared" si="416"/>
        <v/>
      </c>
      <c r="EN162" s="198" t="str">
        <f t="shared" si="416"/>
        <v/>
      </c>
      <c r="EO162" s="199" t="str">
        <f t="shared" si="416"/>
        <v/>
      </c>
      <c r="EP162" s="199" t="str">
        <f t="shared" si="416"/>
        <v/>
      </c>
      <c r="EQ162" s="199" t="str">
        <f t="shared" si="416"/>
        <v/>
      </c>
      <c r="ER162" s="254" t="str">
        <f t="shared" si="416"/>
        <v/>
      </c>
    </row>
    <row r="163" spans="1:148">
      <c r="A163" s="378"/>
      <c r="B163" s="133" t="s">
        <v>24</v>
      </c>
      <c r="C163" s="164">
        <f t="shared" ref="C163:M163" si="429">IF(COUNT(C160:C162)=0,"",SUM(C160:C162))</f>
        <v>1174773.3220000756</v>
      </c>
      <c r="D163" s="165">
        <f t="shared" si="429"/>
        <v>997354.80800005177</v>
      </c>
      <c r="E163" s="166">
        <f t="shared" si="429"/>
        <v>168905.78399999844</v>
      </c>
      <c r="F163" s="167">
        <f t="shared" si="429"/>
        <v>111009.29500000025</v>
      </c>
      <c r="G163" s="168">
        <f t="shared" si="429"/>
        <v>111009.28000000025</v>
      </c>
      <c r="H163" s="168">
        <f t="shared" si="429"/>
        <v>1.4999999999999999E-2</v>
      </c>
      <c r="I163" s="169">
        <f t="shared" si="429"/>
        <v>57897.075999999863</v>
      </c>
      <c r="J163" s="170">
        <f t="shared" si="429"/>
        <v>57462.966999999873</v>
      </c>
      <c r="K163" s="170">
        <f t="shared" si="429"/>
        <v>7.2860000000000005</v>
      </c>
      <c r="L163" s="170">
        <f t="shared" si="429"/>
        <v>426.88599999999957</v>
      </c>
      <c r="M163" s="270">
        <f t="shared" si="429"/>
        <v>280.35100000000494</v>
      </c>
      <c r="N163" s="263">
        <f t="shared" si="375"/>
        <v>0.84897638490975846</v>
      </c>
      <c r="O163" s="200">
        <f t="shared" si="376"/>
        <v>0.14377734056169483</v>
      </c>
      <c r="P163" s="201">
        <f t="shared" si="377"/>
        <v>9.4494225329363676E-2</v>
      </c>
      <c r="Q163" s="202">
        <f t="shared" si="378"/>
        <v>9.4494212560942967E-2</v>
      </c>
      <c r="R163" s="202">
        <f t="shared" si="379"/>
        <v>1.276842069792851E-8</v>
      </c>
      <c r="S163" s="203">
        <f t="shared" si="380"/>
        <v>4.9283614903195883E-2</v>
      </c>
      <c r="T163" s="204">
        <f t="shared" si="381"/>
        <v>4.8914089147145422E-2</v>
      </c>
      <c r="U163" s="204">
        <f t="shared" si="382"/>
        <v>6.2020475470071421E-6</v>
      </c>
      <c r="V163" s="204">
        <f t="shared" si="383"/>
        <v>3.6337733587039363E-4</v>
      </c>
      <c r="W163" s="255">
        <f t="shared" si="384"/>
        <v>2.3864263407233461E-4</v>
      </c>
      <c r="Z163" s="378"/>
      <c r="AA163" s="133" t="s">
        <v>24</v>
      </c>
      <c r="AB163" s="164">
        <f t="shared" ref="AB163:AL163" si="430">IF(COUNT(AB160:AB162)=0,"",SUM(AB160:AB162))</f>
        <v>973189.47100004798</v>
      </c>
      <c r="AC163" s="165">
        <f t="shared" si="430"/>
        <v>855936.72100001201</v>
      </c>
      <c r="AD163" s="166">
        <f t="shared" si="430"/>
        <v>111991.015999999</v>
      </c>
      <c r="AE163" s="167">
        <f t="shared" si="430"/>
        <v>66632.515999999596</v>
      </c>
      <c r="AF163" s="168">
        <f t="shared" si="430"/>
        <v>66632.500999999596</v>
      </c>
      <c r="AG163" s="168">
        <f t="shared" si="430"/>
        <v>1.4999999999999999E-2</v>
      </c>
      <c r="AH163" s="169">
        <f t="shared" si="430"/>
        <v>45358.617000000071</v>
      </c>
      <c r="AI163" s="170">
        <f t="shared" si="430"/>
        <v>44926.303000000044</v>
      </c>
      <c r="AJ163" s="170">
        <f t="shared" si="430"/>
        <v>7.2860000000000005</v>
      </c>
      <c r="AK163" s="170">
        <f t="shared" si="430"/>
        <v>425.09099999999967</v>
      </c>
      <c r="AL163" s="270">
        <f t="shared" si="430"/>
        <v>104.822</v>
      </c>
      <c r="AM163" s="263">
        <f t="shared" si="385"/>
        <v>0.87951703805473025</v>
      </c>
      <c r="AN163" s="200">
        <f t="shared" si="386"/>
        <v>0.11507627172015868</v>
      </c>
      <c r="AO163" s="201">
        <f t="shared" si="387"/>
        <v>6.8468184239116492E-2</v>
      </c>
      <c r="AP163" s="202">
        <f t="shared" si="388"/>
        <v>6.8468168825879444E-2</v>
      </c>
      <c r="AQ163" s="202">
        <f t="shared" si="389"/>
        <v>1.54132370386067E-8</v>
      </c>
      <c r="AR163" s="203">
        <f t="shared" si="390"/>
        <v>4.6608207704291769E-2</v>
      </c>
      <c r="AS163" s="204">
        <f t="shared" si="391"/>
        <v>4.6163983827151193E-2</v>
      </c>
      <c r="AT163" s="204">
        <f t="shared" si="392"/>
        <v>7.4867230042192281E-6</v>
      </c>
      <c r="AU163" s="204">
        <f t="shared" si="393"/>
        <v>4.3680188973189033E-4</v>
      </c>
      <c r="AV163" s="255">
        <f t="shared" si="394"/>
        <v>1.0770975552405544E-4</v>
      </c>
      <c r="AY163" s="378"/>
      <c r="AZ163" s="133" t="s">
        <v>24</v>
      </c>
      <c r="BA163" s="164">
        <f t="shared" ref="BA163:BK163" si="431">IF(COUNT(BA160:BA162)=0,"",SUM(BA160:BA162))</f>
        <v>201583.85099999426</v>
      </c>
      <c r="BB163" s="165">
        <f t="shared" si="431"/>
        <v>141418.08699999898</v>
      </c>
      <c r="BC163" s="166">
        <f t="shared" si="431"/>
        <v>56914.767999999414</v>
      </c>
      <c r="BD163" s="167">
        <f t="shared" si="431"/>
        <v>44376.779000000461</v>
      </c>
      <c r="BE163" s="168">
        <f t="shared" si="431"/>
        <v>44376.779000000461</v>
      </c>
      <c r="BF163" s="168">
        <f t="shared" si="431"/>
        <v>0</v>
      </c>
      <c r="BG163" s="169">
        <f t="shared" si="431"/>
        <v>12538.459000000115</v>
      </c>
      <c r="BH163" s="170">
        <f t="shared" si="431"/>
        <v>12536.664000000117</v>
      </c>
      <c r="BI163" s="170">
        <f t="shared" si="431"/>
        <v>0</v>
      </c>
      <c r="BJ163" s="170">
        <f t="shared" si="431"/>
        <v>1.7949999999999999</v>
      </c>
      <c r="BK163" s="270">
        <f t="shared" si="431"/>
        <v>175.52899999999553</v>
      </c>
      <c r="BL163" s="263">
        <f t="shared" si="395"/>
        <v>0.70153480201151142</v>
      </c>
      <c r="BM163" s="200">
        <f t="shared" si="396"/>
        <v>0.28233793390523648</v>
      </c>
      <c r="BN163" s="201">
        <f t="shared" si="397"/>
        <v>0.22014054588133514</v>
      </c>
      <c r="BO163" s="202">
        <f t="shared" si="398"/>
        <v>0.22014054588133514</v>
      </c>
      <c r="BP163" s="202">
        <f t="shared" si="399"/>
        <v>0</v>
      </c>
      <c r="BQ163" s="203">
        <f t="shared" si="400"/>
        <v>6.2199719559879192E-2</v>
      </c>
      <c r="BR163" s="204">
        <f t="shared" si="401"/>
        <v>6.2190815076751726E-2</v>
      </c>
      <c r="BS163" s="204">
        <f t="shared" si="402"/>
        <v>0</v>
      </c>
      <c r="BT163" s="204">
        <f t="shared" si="403"/>
        <v>8.9044831274706178E-6</v>
      </c>
      <c r="BU163" s="255">
        <f t="shared" si="404"/>
        <v>8.707493141402509E-4</v>
      </c>
      <c r="BX163" s="378"/>
      <c r="BY163" s="133" t="s">
        <v>24</v>
      </c>
      <c r="BZ163" s="164">
        <f t="shared" ref="BZ163:CJ163" si="432">IF(COUNT(BZ160:BZ162)=0,"",SUM(BZ160:BZ162))</f>
        <v>81538.273999999641</v>
      </c>
      <c r="CA163" s="165">
        <f t="shared" si="432"/>
        <v>72214.894999998898</v>
      </c>
      <c r="CB163" s="166">
        <f t="shared" si="432"/>
        <v>9203.7600000000639</v>
      </c>
      <c r="CC163" s="167">
        <f t="shared" si="432"/>
        <v>6057.0140000000119</v>
      </c>
      <c r="CD163" s="168">
        <f t="shared" si="432"/>
        <v>6057.0140000000119</v>
      </c>
      <c r="CE163" s="168">
        <f t="shared" si="432"/>
        <v>0</v>
      </c>
      <c r="CF163" s="169">
        <f t="shared" si="432"/>
        <v>3146.7700000000018</v>
      </c>
      <c r="CG163" s="170">
        <f t="shared" si="432"/>
        <v>3086.6820000000016</v>
      </c>
      <c r="CH163" s="170">
        <f t="shared" si="432"/>
        <v>0</v>
      </c>
      <c r="CI163" s="170">
        <f t="shared" si="432"/>
        <v>60.09</v>
      </c>
      <c r="CJ163" s="270">
        <f t="shared" si="432"/>
        <v>11.714999999999998</v>
      </c>
      <c r="CK163" s="263">
        <f t="shared" si="405"/>
        <v>0.88565640965124204</v>
      </c>
      <c r="CL163" s="200">
        <f t="shared" si="406"/>
        <v>0.11287656150288519</v>
      </c>
      <c r="CM163" s="201">
        <f t="shared" si="407"/>
        <v>7.42843048161657E-2</v>
      </c>
      <c r="CN163" s="202">
        <f t="shared" si="408"/>
        <v>7.42843048161657E-2</v>
      </c>
      <c r="CO163" s="202">
        <f t="shared" si="409"/>
        <v>0</v>
      </c>
      <c r="CP163" s="203">
        <f t="shared" si="410"/>
        <v>3.8592551027018494E-2</v>
      </c>
      <c r="CQ163" s="204">
        <f t="shared" si="411"/>
        <v>3.7855621030192708E-2</v>
      </c>
      <c r="CR163" s="204">
        <f t="shared" si="412"/>
        <v>0</v>
      </c>
      <c r="CS163" s="204">
        <f t="shared" si="413"/>
        <v>7.369545251840905E-4</v>
      </c>
      <c r="CT163" s="255">
        <f t="shared" si="414"/>
        <v>1.4367485875406254E-4</v>
      </c>
      <c r="CW163" s="389"/>
      <c r="CX163" s="133" t="s">
        <v>24</v>
      </c>
      <c r="CY163" s="164">
        <f t="shared" ref="CY163:DI163" si="433">IF(COUNT(CY160:CY162)=0,"",SUM(CY160:CY162))</f>
        <v>64849.17999999824</v>
      </c>
      <c r="CZ163" s="165">
        <f t="shared" si="433"/>
        <v>58002.643999999185</v>
      </c>
      <c r="DA163" s="166">
        <f t="shared" si="433"/>
        <v>6786.0540000000092</v>
      </c>
      <c r="DB163" s="167">
        <f t="shared" si="433"/>
        <v>4213.199999999998</v>
      </c>
      <c r="DC163" s="168">
        <f t="shared" si="433"/>
        <v>4213.199999999998</v>
      </c>
      <c r="DD163" s="168">
        <f t="shared" si="433"/>
        <v>0</v>
      </c>
      <c r="DE163" s="169">
        <f t="shared" si="433"/>
        <v>2572.8480000000004</v>
      </c>
      <c r="DF163" s="170">
        <f t="shared" si="433"/>
        <v>2512.7600000000002</v>
      </c>
      <c r="DG163" s="170">
        <f t="shared" si="433"/>
        <v>0</v>
      </c>
      <c r="DH163" s="170">
        <f t="shared" si="433"/>
        <v>60.09</v>
      </c>
      <c r="DI163" s="270">
        <f t="shared" si="433"/>
        <v>11.714999999999998</v>
      </c>
      <c r="DJ163" s="263">
        <f t="shared" si="415"/>
        <v>0.89442370743933475</v>
      </c>
      <c r="DK163" s="200">
        <f t="shared" si="415"/>
        <v>0.10464363620326723</v>
      </c>
      <c r="DL163" s="201">
        <f t="shared" si="415"/>
        <v>6.4969210096413127E-2</v>
      </c>
      <c r="DM163" s="202">
        <f t="shared" si="415"/>
        <v>6.4969210096413127E-2</v>
      </c>
      <c r="DN163" s="202">
        <f t="shared" si="415"/>
        <v>0</v>
      </c>
      <c r="DO163" s="203">
        <f t="shared" si="415"/>
        <v>3.9674333584481254E-2</v>
      </c>
      <c r="DP163" s="204">
        <f t="shared" si="415"/>
        <v>3.8747752862874574E-2</v>
      </c>
      <c r="DQ163" s="204">
        <f t="shared" si="415"/>
        <v>0</v>
      </c>
      <c r="DR163" s="204">
        <f t="shared" si="415"/>
        <v>9.2661156239757592E-4</v>
      </c>
      <c r="DS163" s="255">
        <f t="shared" si="415"/>
        <v>1.8064993265913795E-4</v>
      </c>
      <c r="DV163" s="389"/>
      <c r="DW163" s="133" t="s">
        <v>24</v>
      </c>
      <c r="DX163" s="164">
        <f t="shared" ref="DX163:EH163" si="434">IF(COUNT(DX160:DX162)=0,"",SUM(DX160:DX162))</f>
        <v>16689.094000000041</v>
      </c>
      <c r="DY163" s="165">
        <f t="shared" si="434"/>
        <v>14212.251000000078</v>
      </c>
      <c r="DZ163" s="166">
        <f t="shared" si="434"/>
        <v>2417.706000000001</v>
      </c>
      <c r="EA163" s="167">
        <f t="shared" si="434"/>
        <v>1843.8139999999989</v>
      </c>
      <c r="EB163" s="168">
        <f t="shared" si="434"/>
        <v>1843.8139999999989</v>
      </c>
      <c r="EC163" s="168">
        <f t="shared" si="434"/>
        <v>0</v>
      </c>
      <c r="ED163" s="169">
        <f t="shared" si="434"/>
        <v>573.92199999999991</v>
      </c>
      <c r="EE163" s="170">
        <f t="shared" si="434"/>
        <v>573.92199999999991</v>
      </c>
      <c r="EF163" s="170">
        <f t="shared" si="434"/>
        <v>0</v>
      </c>
      <c r="EG163" s="170">
        <f t="shared" si="434"/>
        <v>0</v>
      </c>
      <c r="EH163" s="270">
        <f t="shared" si="434"/>
        <v>0</v>
      </c>
      <c r="EI163" s="263">
        <f t="shared" si="416"/>
        <v>0.85158912760633043</v>
      </c>
      <c r="EJ163" s="200">
        <f t="shared" si="416"/>
        <v>0.14486742060413796</v>
      </c>
      <c r="EK163" s="201">
        <f t="shared" si="416"/>
        <v>0.11048017345938578</v>
      </c>
      <c r="EL163" s="202">
        <f t="shared" si="416"/>
        <v>0.11048017345938578</v>
      </c>
      <c r="EM163" s="202">
        <f t="shared" si="416"/>
        <v>0</v>
      </c>
      <c r="EN163" s="203">
        <f t="shared" si="416"/>
        <v>3.4389044725855009E-2</v>
      </c>
      <c r="EO163" s="204">
        <f t="shared" si="416"/>
        <v>3.4389044725855009E-2</v>
      </c>
      <c r="EP163" s="204">
        <f t="shared" si="416"/>
        <v>0</v>
      </c>
      <c r="EQ163" s="204">
        <f t="shared" si="416"/>
        <v>0</v>
      </c>
      <c r="ER163" s="255">
        <f t="shared" si="416"/>
        <v>0</v>
      </c>
    </row>
    <row r="164" spans="1:148">
      <c r="A164" s="378"/>
      <c r="B164" s="130" t="s">
        <v>25</v>
      </c>
      <c r="C164" s="171"/>
      <c r="D164" s="172"/>
      <c r="E164" s="173"/>
      <c r="F164" s="174"/>
      <c r="G164" s="175"/>
      <c r="H164" s="175"/>
      <c r="I164" s="176"/>
      <c r="J164" s="177"/>
      <c r="K164" s="177"/>
      <c r="L164" s="177"/>
      <c r="M164" s="271"/>
      <c r="N164" s="264" t="str">
        <f t="shared" si="375"/>
        <v/>
      </c>
      <c r="O164" s="205" t="str">
        <f t="shared" si="376"/>
        <v/>
      </c>
      <c r="P164" s="206" t="str">
        <f t="shared" si="377"/>
        <v/>
      </c>
      <c r="Q164" s="207" t="str">
        <f t="shared" si="378"/>
        <v/>
      </c>
      <c r="R164" s="207" t="str">
        <f t="shared" si="379"/>
        <v/>
      </c>
      <c r="S164" s="208" t="str">
        <f t="shared" si="380"/>
        <v/>
      </c>
      <c r="T164" s="209" t="str">
        <f t="shared" si="381"/>
        <v/>
      </c>
      <c r="U164" s="209" t="str">
        <f t="shared" si="382"/>
        <v/>
      </c>
      <c r="V164" s="209" t="str">
        <f t="shared" si="383"/>
        <v/>
      </c>
      <c r="W164" s="256" t="str">
        <f t="shared" si="384"/>
        <v/>
      </c>
      <c r="Z164" s="378"/>
      <c r="AA164" s="130" t="s">
        <v>25</v>
      </c>
      <c r="AB164" s="171"/>
      <c r="AC164" s="172"/>
      <c r="AD164" s="173"/>
      <c r="AE164" s="174"/>
      <c r="AF164" s="175"/>
      <c r="AG164" s="175"/>
      <c r="AH164" s="176"/>
      <c r="AI164" s="177"/>
      <c r="AJ164" s="177"/>
      <c r="AK164" s="177"/>
      <c r="AL164" s="271"/>
      <c r="AM164" s="264" t="str">
        <f t="shared" si="385"/>
        <v/>
      </c>
      <c r="AN164" s="205" t="str">
        <f t="shared" si="386"/>
        <v/>
      </c>
      <c r="AO164" s="206" t="str">
        <f t="shared" si="387"/>
        <v/>
      </c>
      <c r="AP164" s="207" t="str">
        <f t="shared" si="388"/>
        <v/>
      </c>
      <c r="AQ164" s="207" t="str">
        <f t="shared" si="389"/>
        <v/>
      </c>
      <c r="AR164" s="208" t="str">
        <f t="shared" si="390"/>
        <v/>
      </c>
      <c r="AS164" s="209" t="str">
        <f t="shared" si="391"/>
        <v/>
      </c>
      <c r="AT164" s="209" t="str">
        <f t="shared" si="392"/>
        <v/>
      </c>
      <c r="AU164" s="209" t="str">
        <f t="shared" si="393"/>
        <v/>
      </c>
      <c r="AV164" s="256" t="str">
        <f t="shared" si="394"/>
        <v/>
      </c>
      <c r="AY164" s="378"/>
      <c r="AZ164" s="130" t="s">
        <v>25</v>
      </c>
      <c r="BA164" s="171"/>
      <c r="BB164" s="172"/>
      <c r="BC164" s="173"/>
      <c r="BD164" s="174"/>
      <c r="BE164" s="175"/>
      <c r="BF164" s="175"/>
      <c r="BG164" s="176"/>
      <c r="BH164" s="177"/>
      <c r="BI164" s="177"/>
      <c r="BJ164" s="177"/>
      <c r="BK164" s="271"/>
      <c r="BL164" s="264" t="str">
        <f t="shared" si="395"/>
        <v/>
      </c>
      <c r="BM164" s="205" t="str">
        <f t="shared" si="396"/>
        <v/>
      </c>
      <c r="BN164" s="206" t="str">
        <f t="shared" si="397"/>
        <v/>
      </c>
      <c r="BO164" s="207" t="str">
        <f t="shared" si="398"/>
        <v/>
      </c>
      <c r="BP164" s="207" t="str">
        <f t="shared" si="399"/>
        <v/>
      </c>
      <c r="BQ164" s="208" t="str">
        <f t="shared" si="400"/>
        <v/>
      </c>
      <c r="BR164" s="209" t="str">
        <f t="shared" si="401"/>
        <v/>
      </c>
      <c r="BS164" s="209" t="str">
        <f t="shared" si="402"/>
        <v/>
      </c>
      <c r="BT164" s="209" t="str">
        <f t="shared" si="403"/>
        <v/>
      </c>
      <c r="BU164" s="256" t="str">
        <f t="shared" si="404"/>
        <v/>
      </c>
      <c r="BX164" s="378"/>
      <c r="BY164" s="130" t="s">
        <v>25</v>
      </c>
      <c r="BZ164" s="171"/>
      <c r="CA164" s="172"/>
      <c r="CB164" s="173"/>
      <c r="CC164" s="174"/>
      <c r="CD164" s="175"/>
      <c r="CE164" s="175"/>
      <c r="CF164" s="176"/>
      <c r="CG164" s="177"/>
      <c r="CH164" s="177"/>
      <c r="CI164" s="177"/>
      <c r="CJ164" s="271"/>
      <c r="CK164" s="264" t="str">
        <f t="shared" si="405"/>
        <v/>
      </c>
      <c r="CL164" s="205" t="str">
        <f t="shared" si="406"/>
        <v/>
      </c>
      <c r="CM164" s="206" t="str">
        <f t="shared" si="407"/>
        <v/>
      </c>
      <c r="CN164" s="207" t="str">
        <f t="shared" si="408"/>
        <v/>
      </c>
      <c r="CO164" s="207" t="str">
        <f t="shared" si="409"/>
        <v/>
      </c>
      <c r="CP164" s="208" t="str">
        <f t="shared" si="410"/>
        <v/>
      </c>
      <c r="CQ164" s="209" t="str">
        <f t="shared" si="411"/>
        <v/>
      </c>
      <c r="CR164" s="209" t="str">
        <f t="shared" si="412"/>
        <v/>
      </c>
      <c r="CS164" s="209" t="str">
        <f t="shared" si="413"/>
        <v/>
      </c>
      <c r="CT164" s="256" t="str">
        <f t="shared" si="414"/>
        <v/>
      </c>
      <c r="CW164" s="389"/>
      <c r="CX164" s="130" t="s">
        <v>25</v>
      </c>
      <c r="CY164" s="171"/>
      <c r="CZ164" s="172"/>
      <c r="DA164" s="173"/>
      <c r="DB164" s="174"/>
      <c r="DC164" s="175"/>
      <c r="DD164" s="175"/>
      <c r="DE164" s="176"/>
      <c r="DF164" s="177"/>
      <c r="DG164" s="177"/>
      <c r="DH164" s="177"/>
      <c r="DI164" s="271"/>
      <c r="DJ164" s="264" t="str">
        <f t="shared" si="415"/>
        <v/>
      </c>
      <c r="DK164" s="205" t="str">
        <f t="shared" si="415"/>
        <v/>
      </c>
      <c r="DL164" s="206" t="str">
        <f t="shared" si="415"/>
        <v/>
      </c>
      <c r="DM164" s="207" t="str">
        <f t="shared" si="415"/>
        <v/>
      </c>
      <c r="DN164" s="207" t="str">
        <f t="shared" si="415"/>
        <v/>
      </c>
      <c r="DO164" s="208" t="str">
        <f t="shared" si="415"/>
        <v/>
      </c>
      <c r="DP164" s="209" t="str">
        <f t="shared" si="415"/>
        <v/>
      </c>
      <c r="DQ164" s="209" t="str">
        <f t="shared" si="415"/>
        <v/>
      </c>
      <c r="DR164" s="209" t="str">
        <f t="shared" si="415"/>
        <v/>
      </c>
      <c r="DS164" s="256" t="str">
        <f t="shared" si="415"/>
        <v/>
      </c>
      <c r="DV164" s="389"/>
      <c r="DW164" s="130" t="s">
        <v>25</v>
      </c>
      <c r="DX164" s="171"/>
      <c r="DY164" s="172"/>
      <c r="DZ164" s="173"/>
      <c r="EA164" s="174"/>
      <c r="EB164" s="175"/>
      <c r="EC164" s="175"/>
      <c r="ED164" s="176"/>
      <c r="EE164" s="177"/>
      <c r="EF164" s="177"/>
      <c r="EG164" s="177"/>
      <c r="EH164" s="271"/>
      <c r="EI164" s="264" t="str">
        <f t="shared" si="416"/>
        <v/>
      </c>
      <c r="EJ164" s="205" t="str">
        <f t="shared" si="416"/>
        <v/>
      </c>
      <c r="EK164" s="206" t="str">
        <f t="shared" si="416"/>
        <v/>
      </c>
      <c r="EL164" s="207" t="str">
        <f t="shared" si="416"/>
        <v/>
      </c>
      <c r="EM164" s="207" t="str">
        <f t="shared" si="416"/>
        <v/>
      </c>
      <c r="EN164" s="208" t="str">
        <f t="shared" si="416"/>
        <v/>
      </c>
      <c r="EO164" s="209" t="str">
        <f t="shared" si="416"/>
        <v/>
      </c>
      <c r="EP164" s="209" t="str">
        <f t="shared" si="416"/>
        <v/>
      </c>
      <c r="EQ164" s="209" t="str">
        <f t="shared" si="416"/>
        <v/>
      </c>
      <c r="ER164" s="256" t="str">
        <f t="shared" si="416"/>
        <v/>
      </c>
    </row>
    <row r="165" spans="1:148">
      <c r="A165" s="378"/>
      <c r="B165" s="131" t="s">
        <v>26</v>
      </c>
      <c r="C165" s="150"/>
      <c r="D165" s="151"/>
      <c r="E165" s="152"/>
      <c r="F165" s="153"/>
      <c r="G165" s="154"/>
      <c r="H165" s="154"/>
      <c r="I165" s="155"/>
      <c r="J165" s="156"/>
      <c r="K165" s="156"/>
      <c r="L165" s="156"/>
      <c r="M165" s="268"/>
      <c r="N165" s="261" t="str">
        <f t="shared" si="375"/>
        <v/>
      </c>
      <c r="O165" s="190" t="str">
        <f t="shared" si="376"/>
        <v/>
      </c>
      <c r="P165" s="191" t="str">
        <f t="shared" si="377"/>
        <v/>
      </c>
      <c r="Q165" s="192" t="str">
        <f t="shared" si="378"/>
        <v/>
      </c>
      <c r="R165" s="192" t="str">
        <f t="shared" si="379"/>
        <v/>
      </c>
      <c r="S165" s="193" t="str">
        <f t="shared" si="380"/>
        <v/>
      </c>
      <c r="T165" s="194" t="str">
        <f t="shared" si="381"/>
        <v/>
      </c>
      <c r="U165" s="194" t="str">
        <f t="shared" si="382"/>
        <v/>
      </c>
      <c r="V165" s="194" t="str">
        <f t="shared" si="383"/>
        <v/>
      </c>
      <c r="W165" s="253" t="str">
        <f t="shared" si="384"/>
        <v/>
      </c>
      <c r="Z165" s="378"/>
      <c r="AA165" s="131" t="s">
        <v>26</v>
      </c>
      <c r="AB165" s="150"/>
      <c r="AC165" s="151"/>
      <c r="AD165" s="152"/>
      <c r="AE165" s="153"/>
      <c r="AF165" s="154"/>
      <c r="AG165" s="154"/>
      <c r="AH165" s="155"/>
      <c r="AI165" s="156"/>
      <c r="AJ165" s="156"/>
      <c r="AK165" s="156"/>
      <c r="AL165" s="268"/>
      <c r="AM165" s="261" t="str">
        <f t="shared" si="385"/>
        <v/>
      </c>
      <c r="AN165" s="190" t="str">
        <f t="shared" si="386"/>
        <v/>
      </c>
      <c r="AO165" s="191" t="str">
        <f t="shared" si="387"/>
        <v/>
      </c>
      <c r="AP165" s="192" t="str">
        <f t="shared" si="388"/>
        <v/>
      </c>
      <c r="AQ165" s="192" t="str">
        <f t="shared" si="389"/>
        <v/>
      </c>
      <c r="AR165" s="193" t="str">
        <f t="shared" si="390"/>
        <v/>
      </c>
      <c r="AS165" s="194" t="str">
        <f t="shared" si="391"/>
        <v/>
      </c>
      <c r="AT165" s="194" t="str">
        <f t="shared" si="392"/>
        <v/>
      </c>
      <c r="AU165" s="194" t="str">
        <f t="shared" si="393"/>
        <v/>
      </c>
      <c r="AV165" s="253" t="str">
        <f t="shared" si="394"/>
        <v/>
      </c>
      <c r="AY165" s="378"/>
      <c r="AZ165" s="131" t="s">
        <v>26</v>
      </c>
      <c r="BA165" s="150"/>
      <c r="BB165" s="151"/>
      <c r="BC165" s="152"/>
      <c r="BD165" s="153"/>
      <c r="BE165" s="154"/>
      <c r="BF165" s="154"/>
      <c r="BG165" s="155"/>
      <c r="BH165" s="156"/>
      <c r="BI165" s="156"/>
      <c r="BJ165" s="156"/>
      <c r="BK165" s="268"/>
      <c r="BL165" s="261" t="str">
        <f t="shared" si="395"/>
        <v/>
      </c>
      <c r="BM165" s="190" t="str">
        <f t="shared" si="396"/>
        <v/>
      </c>
      <c r="BN165" s="191" t="str">
        <f t="shared" si="397"/>
        <v/>
      </c>
      <c r="BO165" s="192" t="str">
        <f t="shared" si="398"/>
        <v/>
      </c>
      <c r="BP165" s="192" t="str">
        <f t="shared" si="399"/>
        <v/>
      </c>
      <c r="BQ165" s="193" t="str">
        <f t="shared" si="400"/>
        <v/>
      </c>
      <c r="BR165" s="194" t="str">
        <f t="shared" si="401"/>
        <v/>
      </c>
      <c r="BS165" s="194" t="str">
        <f t="shared" si="402"/>
        <v/>
      </c>
      <c r="BT165" s="194" t="str">
        <f t="shared" si="403"/>
        <v/>
      </c>
      <c r="BU165" s="253" t="str">
        <f t="shared" si="404"/>
        <v/>
      </c>
      <c r="BX165" s="378"/>
      <c r="BY165" s="131" t="s">
        <v>26</v>
      </c>
      <c r="BZ165" s="150"/>
      <c r="CA165" s="151"/>
      <c r="CB165" s="152"/>
      <c r="CC165" s="153"/>
      <c r="CD165" s="154"/>
      <c r="CE165" s="154"/>
      <c r="CF165" s="155"/>
      <c r="CG165" s="156"/>
      <c r="CH165" s="156"/>
      <c r="CI165" s="156"/>
      <c r="CJ165" s="268"/>
      <c r="CK165" s="261" t="str">
        <f t="shared" si="405"/>
        <v/>
      </c>
      <c r="CL165" s="190" t="str">
        <f t="shared" si="406"/>
        <v/>
      </c>
      <c r="CM165" s="191" t="str">
        <f t="shared" si="407"/>
        <v/>
      </c>
      <c r="CN165" s="192" t="str">
        <f t="shared" si="408"/>
        <v/>
      </c>
      <c r="CO165" s="192" t="str">
        <f t="shared" si="409"/>
        <v/>
      </c>
      <c r="CP165" s="193" t="str">
        <f t="shared" si="410"/>
        <v/>
      </c>
      <c r="CQ165" s="194" t="str">
        <f t="shared" si="411"/>
        <v/>
      </c>
      <c r="CR165" s="194" t="str">
        <f t="shared" si="412"/>
        <v/>
      </c>
      <c r="CS165" s="194" t="str">
        <f t="shared" si="413"/>
        <v/>
      </c>
      <c r="CT165" s="253" t="str">
        <f t="shared" si="414"/>
        <v/>
      </c>
      <c r="CW165" s="389"/>
      <c r="CX165" s="131" t="s">
        <v>26</v>
      </c>
      <c r="CY165" s="150"/>
      <c r="CZ165" s="151"/>
      <c r="DA165" s="152"/>
      <c r="DB165" s="153"/>
      <c r="DC165" s="154"/>
      <c r="DD165" s="154"/>
      <c r="DE165" s="155"/>
      <c r="DF165" s="156"/>
      <c r="DG165" s="156"/>
      <c r="DH165" s="156"/>
      <c r="DI165" s="268"/>
      <c r="DJ165" s="261" t="str">
        <f t="shared" si="415"/>
        <v/>
      </c>
      <c r="DK165" s="190" t="str">
        <f t="shared" si="415"/>
        <v/>
      </c>
      <c r="DL165" s="191" t="str">
        <f t="shared" si="415"/>
        <v/>
      </c>
      <c r="DM165" s="192" t="str">
        <f t="shared" si="415"/>
        <v/>
      </c>
      <c r="DN165" s="192" t="str">
        <f t="shared" si="415"/>
        <v/>
      </c>
      <c r="DO165" s="193" t="str">
        <f t="shared" si="415"/>
        <v/>
      </c>
      <c r="DP165" s="194" t="str">
        <f t="shared" si="415"/>
        <v/>
      </c>
      <c r="DQ165" s="194" t="str">
        <f t="shared" si="415"/>
        <v/>
      </c>
      <c r="DR165" s="194" t="str">
        <f t="shared" si="415"/>
        <v/>
      </c>
      <c r="DS165" s="253" t="str">
        <f t="shared" si="415"/>
        <v/>
      </c>
      <c r="DV165" s="389"/>
      <c r="DW165" s="131" t="s">
        <v>26</v>
      </c>
      <c r="DX165" s="150"/>
      <c r="DY165" s="151"/>
      <c r="DZ165" s="152"/>
      <c r="EA165" s="153"/>
      <c r="EB165" s="154"/>
      <c r="EC165" s="154"/>
      <c r="ED165" s="155"/>
      <c r="EE165" s="156"/>
      <c r="EF165" s="156"/>
      <c r="EG165" s="156"/>
      <c r="EH165" s="268"/>
      <c r="EI165" s="261" t="str">
        <f t="shared" si="416"/>
        <v/>
      </c>
      <c r="EJ165" s="190" t="str">
        <f t="shared" si="416"/>
        <v/>
      </c>
      <c r="EK165" s="191" t="str">
        <f t="shared" si="416"/>
        <v/>
      </c>
      <c r="EL165" s="192" t="str">
        <f t="shared" si="416"/>
        <v/>
      </c>
      <c r="EM165" s="192" t="str">
        <f t="shared" si="416"/>
        <v/>
      </c>
      <c r="EN165" s="193" t="str">
        <f t="shared" si="416"/>
        <v/>
      </c>
      <c r="EO165" s="194" t="str">
        <f t="shared" si="416"/>
        <v/>
      </c>
      <c r="EP165" s="194" t="str">
        <f t="shared" si="416"/>
        <v/>
      </c>
      <c r="EQ165" s="194" t="str">
        <f t="shared" si="416"/>
        <v/>
      </c>
      <c r="ER165" s="253" t="str">
        <f t="shared" si="416"/>
        <v/>
      </c>
    </row>
    <row r="166" spans="1:148">
      <c r="A166" s="378"/>
      <c r="B166" s="132" t="s">
        <v>27</v>
      </c>
      <c r="C166" s="157"/>
      <c r="D166" s="158"/>
      <c r="E166" s="159"/>
      <c r="F166" s="160"/>
      <c r="G166" s="161"/>
      <c r="H166" s="161"/>
      <c r="I166" s="162"/>
      <c r="J166" s="163"/>
      <c r="K166" s="163"/>
      <c r="L166" s="163"/>
      <c r="M166" s="269"/>
      <c r="N166" s="262" t="str">
        <f t="shared" si="375"/>
        <v/>
      </c>
      <c r="O166" s="195" t="str">
        <f t="shared" si="376"/>
        <v/>
      </c>
      <c r="P166" s="196" t="str">
        <f t="shared" si="377"/>
        <v/>
      </c>
      <c r="Q166" s="197" t="str">
        <f t="shared" si="378"/>
        <v/>
      </c>
      <c r="R166" s="197" t="str">
        <f t="shared" si="379"/>
        <v/>
      </c>
      <c r="S166" s="198" t="str">
        <f t="shared" si="380"/>
        <v/>
      </c>
      <c r="T166" s="199" t="str">
        <f t="shared" si="381"/>
        <v/>
      </c>
      <c r="U166" s="199" t="str">
        <f t="shared" si="382"/>
        <v/>
      </c>
      <c r="V166" s="199" t="str">
        <f t="shared" si="383"/>
        <v/>
      </c>
      <c r="W166" s="254" t="str">
        <f t="shared" si="384"/>
        <v/>
      </c>
      <c r="Z166" s="378"/>
      <c r="AA166" s="132" t="s">
        <v>27</v>
      </c>
      <c r="AB166" s="157"/>
      <c r="AC166" s="158"/>
      <c r="AD166" s="159"/>
      <c r="AE166" s="160"/>
      <c r="AF166" s="161"/>
      <c r="AG166" s="161"/>
      <c r="AH166" s="162"/>
      <c r="AI166" s="163"/>
      <c r="AJ166" s="163"/>
      <c r="AK166" s="163"/>
      <c r="AL166" s="269"/>
      <c r="AM166" s="262" t="str">
        <f t="shared" si="385"/>
        <v/>
      </c>
      <c r="AN166" s="195" t="str">
        <f t="shared" si="386"/>
        <v/>
      </c>
      <c r="AO166" s="196" t="str">
        <f t="shared" si="387"/>
        <v/>
      </c>
      <c r="AP166" s="197" t="str">
        <f t="shared" si="388"/>
        <v/>
      </c>
      <c r="AQ166" s="197" t="str">
        <f t="shared" si="389"/>
        <v/>
      </c>
      <c r="AR166" s="198" t="str">
        <f t="shared" si="390"/>
        <v/>
      </c>
      <c r="AS166" s="199" t="str">
        <f t="shared" si="391"/>
        <v/>
      </c>
      <c r="AT166" s="199" t="str">
        <f t="shared" si="392"/>
        <v/>
      </c>
      <c r="AU166" s="199" t="str">
        <f t="shared" si="393"/>
        <v/>
      </c>
      <c r="AV166" s="254" t="str">
        <f t="shared" si="394"/>
        <v/>
      </c>
      <c r="AY166" s="378"/>
      <c r="AZ166" s="132" t="s">
        <v>27</v>
      </c>
      <c r="BA166" s="157"/>
      <c r="BB166" s="158"/>
      <c r="BC166" s="159"/>
      <c r="BD166" s="160"/>
      <c r="BE166" s="161"/>
      <c r="BF166" s="161"/>
      <c r="BG166" s="162"/>
      <c r="BH166" s="163"/>
      <c r="BI166" s="163"/>
      <c r="BJ166" s="163"/>
      <c r="BK166" s="269"/>
      <c r="BL166" s="262" t="str">
        <f t="shared" si="395"/>
        <v/>
      </c>
      <c r="BM166" s="195" t="str">
        <f t="shared" si="396"/>
        <v/>
      </c>
      <c r="BN166" s="196" t="str">
        <f t="shared" si="397"/>
        <v/>
      </c>
      <c r="BO166" s="197" t="str">
        <f t="shared" si="398"/>
        <v/>
      </c>
      <c r="BP166" s="197" t="str">
        <f t="shared" si="399"/>
        <v/>
      </c>
      <c r="BQ166" s="198" t="str">
        <f t="shared" si="400"/>
        <v/>
      </c>
      <c r="BR166" s="199" t="str">
        <f t="shared" si="401"/>
        <v/>
      </c>
      <c r="BS166" s="199" t="str">
        <f t="shared" si="402"/>
        <v/>
      </c>
      <c r="BT166" s="199" t="str">
        <f t="shared" si="403"/>
        <v/>
      </c>
      <c r="BU166" s="254" t="str">
        <f t="shared" si="404"/>
        <v/>
      </c>
      <c r="BX166" s="378"/>
      <c r="BY166" s="132" t="s">
        <v>27</v>
      </c>
      <c r="BZ166" s="157"/>
      <c r="CA166" s="158"/>
      <c r="CB166" s="159"/>
      <c r="CC166" s="160"/>
      <c r="CD166" s="161"/>
      <c r="CE166" s="161"/>
      <c r="CF166" s="162"/>
      <c r="CG166" s="163"/>
      <c r="CH166" s="163"/>
      <c r="CI166" s="163"/>
      <c r="CJ166" s="269"/>
      <c r="CK166" s="262" t="str">
        <f t="shared" si="405"/>
        <v/>
      </c>
      <c r="CL166" s="195" t="str">
        <f t="shared" si="406"/>
        <v/>
      </c>
      <c r="CM166" s="196" t="str">
        <f t="shared" si="407"/>
        <v/>
      </c>
      <c r="CN166" s="197" t="str">
        <f t="shared" si="408"/>
        <v/>
      </c>
      <c r="CO166" s="197" t="str">
        <f t="shared" si="409"/>
        <v/>
      </c>
      <c r="CP166" s="198" t="str">
        <f t="shared" si="410"/>
        <v/>
      </c>
      <c r="CQ166" s="199" t="str">
        <f t="shared" si="411"/>
        <v/>
      </c>
      <c r="CR166" s="199" t="str">
        <f t="shared" si="412"/>
        <v/>
      </c>
      <c r="CS166" s="199" t="str">
        <f t="shared" si="413"/>
        <v/>
      </c>
      <c r="CT166" s="254" t="str">
        <f t="shared" si="414"/>
        <v/>
      </c>
      <c r="CW166" s="389"/>
      <c r="CX166" s="132" t="s">
        <v>27</v>
      </c>
      <c r="CY166" s="157"/>
      <c r="CZ166" s="158"/>
      <c r="DA166" s="159"/>
      <c r="DB166" s="160"/>
      <c r="DC166" s="161"/>
      <c r="DD166" s="161"/>
      <c r="DE166" s="162"/>
      <c r="DF166" s="163"/>
      <c r="DG166" s="163"/>
      <c r="DH166" s="163"/>
      <c r="DI166" s="269"/>
      <c r="DJ166" s="262" t="str">
        <f t="shared" si="415"/>
        <v/>
      </c>
      <c r="DK166" s="195" t="str">
        <f t="shared" si="415"/>
        <v/>
      </c>
      <c r="DL166" s="196" t="str">
        <f t="shared" si="415"/>
        <v/>
      </c>
      <c r="DM166" s="197" t="str">
        <f t="shared" si="415"/>
        <v/>
      </c>
      <c r="DN166" s="197" t="str">
        <f t="shared" si="415"/>
        <v/>
      </c>
      <c r="DO166" s="198" t="str">
        <f t="shared" si="415"/>
        <v/>
      </c>
      <c r="DP166" s="199" t="str">
        <f t="shared" si="415"/>
        <v/>
      </c>
      <c r="DQ166" s="199" t="str">
        <f t="shared" si="415"/>
        <v/>
      </c>
      <c r="DR166" s="199" t="str">
        <f t="shared" si="415"/>
        <v/>
      </c>
      <c r="DS166" s="254" t="str">
        <f t="shared" si="415"/>
        <v/>
      </c>
      <c r="DV166" s="389"/>
      <c r="DW166" s="132" t="s">
        <v>27</v>
      </c>
      <c r="DX166" s="157"/>
      <c r="DY166" s="158"/>
      <c r="DZ166" s="159"/>
      <c r="EA166" s="160"/>
      <c r="EB166" s="161"/>
      <c r="EC166" s="161"/>
      <c r="ED166" s="162"/>
      <c r="EE166" s="163"/>
      <c r="EF166" s="163"/>
      <c r="EG166" s="163"/>
      <c r="EH166" s="269"/>
      <c r="EI166" s="262" t="str">
        <f t="shared" si="416"/>
        <v/>
      </c>
      <c r="EJ166" s="195" t="str">
        <f t="shared" si="416"/>
        <v/>
      </c>
      <c r="EK166" s="196" t="str">
        <f t="shared" si="416"/>
        <v/>
      </c>
      <c r="EL166" s="197" t="str">
        <f t="shared" si="416"/>
        <v/>
      </c>
      <c r="EM166" s="197" t="str">
        <f t="shared" si="416"/>
        <v/>
      </c>
      <c r="EN166" s="198" t="str">
        <f t="shared" si="416"/>
        <v/>
      </c>
      <c r="EO166" s="199" t="str">
        <f t="shared" si="416"/>
        <v/>
      </c>
      <c r="EP166" s="199" t="str">
        <f t="shared" si="416"/>
        <v/>
      </c>
      <c r="EQ166" s="199" t="str">
        <f t="shared" si="416"/>
        <v/>
      </c>
      <c r="ER166" s="254" t="str">
        <f t="shared" si="416"/>
        <v/>
      </c>
    </row>
    <row r="167" spans="1:148">
      <c r="A167" s="378"/>
      <c r="B167" s="133" t="s">
        <v>28</v>
      </c>
      <c r="C167" s="164" t="str">
        <f t="shared" ref="C167:M167" si="435">IF(COUNT(C164:C166)=0,"",SUM(C164:C166))</f>
        <v/>
      </c>
      <c r="D167" s="165" t="str">
        <f t="shared" si="435"/>
        <v/>
      </c>
      <c r="E167" s="166" t="str">
        <f t="shared" si="435"/>
        <v/>
      </c>
      <c r="F167" s="167" t="str">
        <f t="shared" si="435"/>
        <v/>
      </c>
      <c r="G167" s="168" t="str">
        <f t="shared" si="435"/>
        <v/>
      </c>
      <c r="H167" s="168" t="str">
        <f t="shared" si="435"/>
        <v/>
      </c>
      <c r="I167" s="169" t="str">
        <f t="shared" si="435"/>
        <v/>
      </c>
      <c r="J167" s="170" t="str">
        <f t="shared" si="435"/>
        <v/>
      </c>
      <c r="K167" s="170" t="str">
        <f t="shared" si="435"/>
        <v/>
      </c>
      <c r="L167" s="170" t="str">
        <f t="shared" si="435"/>
        <v/>
      </c>
      <c r="M167" s="270" t="str">
        <f t="shared" si="435"/>
        <v/>
      </c>
      <c r="N167" s="263" t="str">
        <f t="shared" si="375"/>
        <v/>
      </c>
      <c r="O167" s="200" t="str">
        <f t="shared" si="376"/>
        <v/>
      </c>
      <c r="P167" s="201" t="str">
        <f t="shared" si="377"/>
        <v/>
      </c>
      <c r="Q167" s="202" t="str">
        <f t="shared" si="378"/>
        <v/>
      </c>
      <c r="R167" s="202" t="str">
        <f t="shared" si="379"/>
        <v/>
      </c>
      <c r="S167" s="203" t="str">
        <f t="shared" si="380"/>
        <v/>
      </c>
      <c r="T167" s="204" t="str">
        <f t="shared" si="381"/>
        <v/>
      </c>
      <c r="U167" s="204" t="str">
        <f t="shared" si="382"/>
        <v/>
      </c>
      <c r="V167" s="204" t="str">
        <f t="shared" si="383"/>
        <v/>
      </c>
      <c r="W167" s="255" t="str">
        <f t="shared" si="384"/>
        <v/>
      </c>
      <c r="Z167" s="378"/>
      <c r="AA167" s="133" t="s">
        <v>28</v>
      </c>
      <c r="AB167" s="164" t="str">
        <f t="shared" ref="AB167:AL167" si="436">IF(COUNT(AB164:AB166)=0,"",SUM(AB164:AB166))</f>
        <v/>
      </c>
      <c r="AC167" s="165" t="str">
        <f t="shared" si="436"/>
        <v/>
      </c>
      <c r="AD167" s="166" t="str">
        <f t="shared" si="436"/>
        <v/>
      </c>
      <c r="AE167" s="167" t="str">
        <f t="shared" si="436"/>
        <v/>
      </c>
      <c r="AF167" s="168" t="str">
        <f t="shared" si="436"/>
        <v/>
      </c>
      <c r="AG167" s="168" t="str">
        <f t="shared" si="436"/>
        <v/>
      </c>
      <c r="AH167" s="169" t="str">
        <f t="shared" si="436"/>
        <v/>
      </c>
      <c r="AI167" s="170" t="str">
        <f t="shared" si="436"/>
        <v/>
      </c>
      <c r="AJ167" s="170" t="str">
        <f t="shared" si="436"/>
        <v/>
      </c>
      <c r="AK167" s="170" t="str">
        <f t="shared" si="436"/>
        <v/>
      </c>
      <c r="AL167" s="270" t="str">
        <f t="shared" si="436"/>
        <v/>
      </c>
      <c r="AM167" s="263" t="str">
        <f t="shared" si="385"/>
        <v/>
      </c>
      <c r="AN167" s="200" t="str">
        <f t="shared" si="386"/>
        <v/>
      </c>
      <c r="AO167" s="201" t="str">
        <f t="shared" si="387"/>
        <v/>
      </c>
      <c r="AP167" s="202" t="str">
        <f t="shared" si="388"/>
        <v/>
      </c>
      <c r="AQ167" s="202" t="str">
        <f t="shared" si="389"/>
        <v/>
      </c>
      <c r="AR167" s="203" t="str">
        <f t="shared" si="390"/>
        <v/>
      </c>
      <c r="AS167" s="204" t="str">
        <f t="shared" si="391"/>
        <v/>
      </c>
      <c r="AT167" s="204" t="str">
        <f t="shared" si="392"/>
        <v/>
      </c>
      <c r="AU167" s="204" t="str">
        <f t="shared" si="393"/>
        <v/>
      </c>
      <c r="AV167" s="255" t="str">
        <f t="shared" si="394"/>
        <v/>
      </c>
      <c r="AY167" s="378"/>
      <c r="AZ167" s="133" t="s">
        <v>28</v>
      </c>
      <c r="BA167" s="164" t="str">
        <f t="shared" ref="BA167:BK167" si="437">IF(COUNT(BA164:BA166)=0,"",SUM(BA164:BA166))</f>
        <v/>
      </c>
      <c r="BB167" s="165" t="str">
        <f t="shared" si="437"/>
        <v/>
      </c>
      <c r="BC167" s="166" t="str">
        <f t="shared" si="437"/>
        <v/>
      </c>
      <c r="BD167" s="167" t="str">
        <f t="shared" si="437"/>
        <v/>
      </c>
      <c r="BE167" s="168" t="str">
        <f t="shared" si="437"/>
        <v/>
      </c>
      <c r="BF167" s="168" t="str">
        <f t="shared" si="437"/>
        <v/>
      </c>
      <c r="BG167" s="169" t="str">
        <f t="shared" si="437"/>
        <v/>
      </c>
      <c r="BH167" s="170" t="str">
        <f t="shared" si="437"/>
        <v/>
      </c>
      <c r="BI167" s="170" t="str">
        <f t="shared" si="437"/>
        <v/>
      </c>
      <c r="BJ167" s="170" t="str">
        <f t="shared" si="437"/>
        <v/>
      </c>
      <c r="BK167" s="270" t="str">
        <f t="shared" si="437"/>
        <v/>
      </c>
      <c r="BL167" s="263" t="str">
        <f t="shared" si="395"/>
        <v/>
      </c>
      <c r="BM167" s="200" t="str">
        <f t="shared" si="396"/>
        <v/>
      </c>
      <c r="BN167" s="201" t="str">
        <f t="shared" si="397"/>
        <v/>
      </c>
      <c r="BO167" s="202" t="str">
        <f t="shared" si="398"/>
        <v/>
      </c>
      <c r="BP167" s="202" t="str">
        <f t="shared" si="399"/>
        <v/>
      </c>
      <c r="BQ167" s="203" t="str">
        <f t="shared" si="400"/>
        <v/>
      </c>
      <c r="BR167" s="204" t="str">
        <f t="shared" si="401"/>
        <v/>
      </c>
      <c r="BS167" s="204" t="str">
        <f t="shared" si="402"/>
        <v/>
      </c>
      <c r="BT167" s="204" t="str">
        <f t="shared" si="403"/>
        <v/>
      </c>
      <c r="BU167" s="255" t="str">
        <f t="shared" si="404"/>
        <v/>
      </c>
      <c r="BX167" s="378"/>
      <c r="BY167" s="133" t="s">
        <v>28</v>
      </c>
      <c r="BZ167" s="164" t="str">
        <f t="shared" ref="BZ167:CJ167" si="438">IF(COUNT(BZ164:BZ166)=0,"",SUM(BZ164:BZ166))</f>
        <v/>
      </c>
      <c r="CA167" s="165" t="str">
        <f t="shared" si="438"/>
        <v/>
      </c>
      <c r="CB167" s="166" t="str">
        <f t="shared" si="438"/>
        <v/>
      </c>
      <c r="CC167" s="167" t="str">
        <f t="shared" si="438"/>
        <v/>
      </c>
      <c r="CD167" s="168" t="str">
        <f t="shared" si="438"/>
        <v/>
      </c>
      <c r="CE167" s="168" t="str">
        <f t="shared" si="438"/>
        <v/>
      </c>
      <c r="CF167" s="169" t="str">
        <f t="shared" si="438"/>
        <v/>
      </c>
      <c r="CG167" s="170" t="str">
        <f t="shared" si="438"/>
        <v/>
      </c>
      <c r="CH167" s="170" t="str">
        <f t="shared" si="438"/>
        <v/>
      </c>
      <c r="CI167" s="170" t="str">
        <f t="shared" si="438"/>
        <v/>
      </c>
      <c r="CJ167" s="270" t="str">
        <f t="shared" si="438"/>
        <v/>
      </c>
      <c r="CK167" s="263" t="str">
        <f t="shared" si="405"/>
        <v/>
      </c>
      <c r="CL167" s="200" t="str">
        <f t="shared" si="406"/>
        <v/>
      </c>
      <c r="CM167" s="201" t="str">
        <f t="shared" si="407"/>
        <v/>
      </c>
      <c r="CN167" s="202" t="str">
        <f t="shared" si="408"/>
        <v/>
      </c>
      <c r="CO167" s="202" t="str">
        <f t="shared" si="409"/>
        <v/>
      </c>
      <c r="CP167" s="203" t="str">
        <f t="shared" si="410"/>
        <v/>
      </c>
      <c r="CQ167" s="204" t="str">
        <f t="shared" si="411"/>
        <v/>
      </c>
      <c r="CR167" s="204" t="str">
        <f t="shared" si="412"/>
        <v/>
      </c>
      <c r="CS167" s="204" t="str">
        <f t="shared" si="413"/>
        <v/>
      </c>
      <c r="CT167" s="255" t="str">
        <f t="shared" si="414"/>
        <v/>
      </c>
      <c r="CW167" s="389"/>
      <c r="CX167" s="133" t="s">
        <v>28</v>
      </c>
      <c r="CY167" s="164" t="str">
        <f t="shared" ref="CY167:DI167" si="439">IF(COUNT(CY164:CY166)=0,"",SUM(CY164:CY166))</f>
        <v/>
      </c>
      <c r="CZ167" s="165" t="str">
        <f t="shared" si="439"/>
        <v/>
      </c>
      <c r="DA167" s="166" t="str">
        <f t="shared" si="439"/>
        <v/>
      </c>
      <c r="DB167" s="167" t="str">
        <f t="shared" si="439"/>
        <v/>
      </c>
      <c r="DC167" s="168" t="str">
        <f t="shared" si="439"/>
        <v/>
      </c>
      <c r="DD167" s="168" t="str">
        <f t="shared" si="439"/>
        <v/>
      </c>
      <c r="DE167" s="169" t="str">
        <f t="shared" si="439"/>
        <v/>
      </c>
      <c r="DF167" s="170" t="str">
        <f t="shared" si="439"/>
        <v/>
      </c>
      <c r="DG167" s="170" t="str">
        <f t="shared" si="439"/>
        <v/>
      </c>
      <c r="DH167" s="170" t="str">
        <f t="shared" si="439"/>
        <v/>
      </c>
      <c r="DI167" s="270" t="str">
        <f t="shared" si="439"/>
        <v/>
      </c>
      <c r="DJ167" s="263" t="str">
        <f t="shared" si="415"/>
        <v/>
      </c>
      <c r="DK167" s="200" t="str">
        <f t="shared" si="415"/>
        <v/>
      </c>
      <c r="DL167" s="201" t="str">
        <f t="shared" si="415"/>
        <v/>
      </c>
      <c r="DM167" s="202" t="str">
        <f t="shared" si="415"/>
        <v/>
      </c>
      <c r="DN167" s="202" t="str">
        <f t="shared" si="415"/>
        <v/>
      </c>
      <c r="DO167" s="203" t="str">
        <f t="shared" si="415"/>
        <v/>
      </c>
      <c r="DP167" s="204" t="str">
        <f t="shared" si="415"/>
        <v/>
      </c>
      <c r="DQ167" s="204" t="str">
        <f t="shared" si="415"/>
        <v/>
      </c>
      <c r="DR167" s="204" t="str">
        <f t="shared" si="415"/>
        <v/>
      </c>
      <c r="DS167" s="255" t="str">
        <f t="shared" si="415"/>
        <v/>
      </c>
      <c r="DV167" s="389"/>
      <c r="DW167" s="133" t="s">
        <v>28</v>
      </c>
      <c r="DX167" s="164" t="str">
        <f t="shared" ref="DX167:EH167" si="440">IF(COUNT(DX164:DX166)=0,"",SUM(DX164:DX166))</f>
        <v/>
      </c>
      <c r="DY167" s="165" t="str">
        <f t="shared" si="440"/>
        <v/>
      </c>
      <c r="DZ167" s="166" t="str">
        <f t="shared" si="440"/>
        <v/>
      </c>
      <c r="EA167" s="167" t="str">
        <f t="shared" si="440"/>
        <v/>
      </c>
      <c r="EB167" s="168" t="str">
        <f t="shared" si="440"/>
        <v/>
      </c>
      <c r="EC167" s="168" t="str">
        <f t="shared" si="440"/>
        <v/>
      </c>
      <c r="ED167" s="169" t="str">
        <f t="shared" si="440"/>
        <v/>
      </c>
      <c r="EE167" s="170" t="str">
        <f t="shared" si="440"/>
        <v/>
      </c>
      <c r="EF167" s="170" t="str">
        <f t="shared" si="440"/>
        <v/>
      </c>
      <c r="EG167" s="170" t="str">
        <f t="shared" si="440"/>
        <v/>
      </c>
      <c r="EH167" s="270" t="str">
        <f t="shared" si="440"/>
        <v/>
      </c>
      <c r="EI167" s="263" t="str">
        <f t="shared" si="416"/>
        <v/>
      </c>
      <c r="EJ167" s="200" t="str">
        <f t="shared" si="416"/>
        <v/>
      </c>
      <c r="EK167" s="201" t="str">
        <f t="shared" si="416"/>
        <v/>
      </c>
      <c r="EL167" s="202" t="str">
        <f t="shared" si="416"/>
        <v/>
      </c>
      <c r="EM167" s="202" t="str">
        <f t="shared" si="416"/>
        <v/>
      </c>
      <c r="EN167" s="203" t="str">
        <f t="shared" si="416"/>
        <v/>
      </c>
      <c r="EO167" s="204" t="str">
        <f t="shared" si="416"/>
        <v/>
      </c>
      <c r="EP167" s="204" t="str">
        <f t="shared" si="416"/>
        <v/>
      </c>
      <c r="EQ167" s="204" t="str">
        <f t="shared" si="416"/>
        <v/>
      </c>
      <c r="ER167" s="255" t="str">
        <f t="shared" si="416"/>
        <v/>
      </c>
    </row>
    <row r="168" spans="1:148" ht="14.5" thickBot="1">
      <c r="A168" s="379"/>
      <c r="B168" s="134" t="s">
        <v>55</v>
      </c>
      <c r="C168" s="178">
        <f t="shared" ref="C168:M168" si="441">SUM(C167,C163,C159,C155)</f>
        <v>8268456.926000258</v>
      </c>
      <c r="D168" s="179">
        <f t="shared" si="441"/>
        <v>7566922.9250002448</v>
      </c>
      <c r="E168" s="180">
        <f t="shared" si="441"/>
        <v>662241.4519999933</v>
      </c>
      <c r="F168" s="181">
        <f t="shared" si="441"/>
        <v>379077.07399999909</v>
      </c>
      <c r="G168" s="182">
        <f t="shared" si="441"/>
        <v>379075.42999999912</v>
      </c>
      <c r="H168" s="182">
        <f t="shared" si="441"/>
        <v>1.6439999999999999</v>
      </c>
      <c r="I168" s="183">
        <f t="shared" si="441"/>
        <v>283166.40599999798</v>
      </c>
      <c r="J168" s="184">
        <f t="shared" si="441"/>
        <v>259445.35399999822</v>
      </c>
      <c r="K168" s="184">
        <f t="shared" si="441"/>
        <v>817.80099999999948</v>
      </c>
      <c r="L168" s="184">
        <f t="shared" si="441"/>
        <v>22904.231999999989</v>
      </c>
      <c r="M168" s="272">
        <f t="shared" si="441"/>
        <v>2811.3560000000043</v>
      </c>
      <c r="N168" s="265">
        <f t="shared" si="375"/>
        <v>0.91515539026465365</v>
      </c>
      <c r="O168" s="210">
        <f t="shared" si="376"/>
        <v>8.009250794033497E-2</v>
      </c>
      <c r="P168" s="211">
        <f t="shared" si="377"/>
        <v>4.5846169048542405E-2</v>
      </c>
      <c r="Q168" s="212">
        <f t="shared" si="378"/>
        <v>4.584597022063356E-2</v>
      </c>
      <c r="R168" s="212">
        <f t="shared" si="379"/>
        <v>1.9882790884843616E-7</v>
      </c>
      <c r="S168" s="213">
        <f t="shared" si="380"/>
        <v>3.4246584161257219E-2</v>
      </c>
      <c r="T168" s="214">
        <f t="shared" si="381"/>
        <v>3.1377723355390449E-2</v>
      </c>
      <c r="U168" s="214">
        <f t="shared" si="382"/>
        <v>9.8906120854111825E-5</v>
      </c>
      <c r="V168" s="214">
        <f t="shared" si="383"/>
        <v>2.7700733286736209E-3</v>
      </c>
      <c r="W168" s="257">
        <f t="shared" si="384"/>
        <v>3.400097533506721E-4</v>
      </c>
      <c r="Z168" s="379"/>
      <c r="AA168" s="134" t="s">
        <v>55</v>
      </c>
      <c r="AB168" s="178">
        <f t="shared" ref="AB168:AL168" si="442">SUM(AB167,AB163,AB159,AB155)</f>
        <v>6744266.2760001617</v>
      </c>
      <c r="AC168" s="179">
        <f t="shared" si="442"/>
        <v>6251370.4280001167</v>
      </c>
      <c r="AD168" s="180">
        <f t="shared" si="442"/>
        <v>465515.47299999796</v>
      </c>
      <c r="AE168" s="181">
        <f t="shared" si="442"/>
        <v>241764.90199999983</v>
      </c>
      <c r="AF168" s="182">
        <f t="shared" si="442"/>
        <v>241764.88699999981</v>
      </c>
      <c r="AG168" s="182">
        <f t="shared" si="442"/>
        <v>1.4999999999999999E-2</v>
      </c>
      <c r="AH168" s="183">
        <f t="shared" si="442"/>
        <v>223751.33599999925</v>
      </c>
      <c r="AI168" s="184">
        <f t="shared" si="442"/>
        <v>204437.45799999905</v>
      </c>
      <c r="AJ168" s="184">
        <f t="shared" si="442"/>
        <v>817.80099999999948</v>
      </c>
      <c r="AK168" s="184">
        <f t="shared" si="442"/>
        <v>18496.970999999972</v>
      </c>
      <c r="AL168" s="272">
        <f t="shared" si="442"/>
        <v>431.10900000000009</v>
      </c>
      <c r="AM168" s="265">
        <f t="shared" si="385"/>
        <v>0.92691631263818253</v>
      </c>
      <c r="AN168" s="210">
        <f t="shared" si="386"/>
        <v>6.902388695069174E-2</v>
      </c>
      <c r="AO168" s="211">
        <f t="shared" si="387"/>
        <v>3.5847472817070312E-2</v>
      </c>
      <c r="AP168" s="212">
        <f t="shared" si="388"/>
        <v>3.5847470592958841E-2</v>
      </c>
      <c r="AQ168" s="212">
        <f t="shared" si="389"/>
        <v>2.2241114727896073E-9</v>
      </c>
      <c r="AR168" s="213">
        <f t="shared" si="390"/>
        <v>3.3176527563306711E-2</v>
      </c>
      <c r="AS168" s="214">
        <f t="shared" si="391"/>
        <v>3.0312779720382758E-2</v>
      </c>
      <c r="AT168" s="214">
        <f t="shared" si="392"/>
        <v>1.212587057705875E-4</v>
      </c>
      <c r="AU168" s="214">
        <f t="shared" si="393"/>
        <v>2.7426216941971063E-3</v>
      </c>
      <c r="AV168" s="257">
        <f t="shared" si="394"/>
        <v>6.3922298194857006E-5</v>
      </c>
      <c r="AY168" s="379"/>
      <c r="AZ168" s="134" t="s">
        <v>55</v>
      </c>
      <c r="BA168" s="178">
        <f t="shared" ref="BA168:BK168" si="443">SUM(BA167,BA163,BA159,BA155)</f>
        <v>1524190.6499999829</v>
      </c>
      <c r="BB168" s="179">
        <f t="shared" si="443"/>
        <v>1315552.4969999911</v>
      </c>
      <c r="BC168" s="180">
        <f t="shared" si="443"/>
        <v>196725.97899999961</v>
      </c>
      <c r="BD168" s="181">
        <f t="shared" si="443"/>
        <v>137312.17200000063</v>
      </c>
      <c r="BE168" s="182">
        <f t="shared" si="443"/>
        <v>137310.54300000065</v>
      </c>
      <c r="BF168" s="182">
        <f t="shared" si="443"/>
        <v>1.629</v>
      </c>
      <c r="BG168" s="183">
        <f t="shared" si="443"/>
        <v>59415.070000000269</v>
      </c>
      <c r="BH168" s="184">
        <f t="shared" si="443"/>
        <v>55007.896000000292</v>
      </c>
      <c r="BI168" s="184">
        <f t="shared" si="443"/>
        <v>0</v>
      </c>
      <c r="BJ168" s="184">
        <f t="shared" si="443"/>
        <v>4407.2610000000022</v>
      </c>
      <c r="BK168" s="272">
        <f t="shared" si="443"/>
        <v>2380.2469999999953</v>
      </c>
      <c r="BL168" s="265">
        <f t="shared" si="395"/>
        <v>0.86311544884493674</v>
      </c>
      <c r="BM168" s="210">
        <f t="shared" si="396"/>
        <v>0.12906914171137437</v>
      </c>
      <c r="BN168" s="211">
        <f t="shared" si="397"/>
        <v>9.0088580454159184E-2</v>
      </c>
      <c r="BO168" s="212">
        <f t="shared" si="398"/>
        <v>9.0087511690222083E-2</v>
      </c>
      <c r="BP168" s="212">
        <f t="shared" si="399"/>
        <v>1.0687639371098479E-6</v>
      </c>
      <c r="BQ168" s="213">
        <f t="shared" si="400"/>
        <v>3.8981389893712401E-2</v>
      </c>
      <c r="BR168" s="214">
        <f t="shared" si="401"/>
        <v>3.6089905157206489E-2</v>
      </c>
      <c r="BS168" s="214">
        <f t="shared" si="402"/>
        <v>0</v>
      </c>
      <c r="BT168" s="214">
        <f t="shared" si="403"/>
        <v>2.8915418159795505E-3</v>
      </c>
      <c r="BU168" s="257">
        <f t="shared" si="404"/>
        <v>1.5616465039987105E-3</v>
      </c>
      <c r="BX168" s="379"/>
      <c r="BY168" s="134" t="s">
        <v>55</v>
      </c>
      <c r="BZ168" s="178">
        <f t="shared" ref="BZ168:CJ168" si="444">SUM(BZ167,BZ163,BZ159,BZ155)</f>
        <v>307125.88899999578</v>
      </c>
      <c r="CA168" s="179">
        <f t="shared" si="444"/>
        <v>282575.38299999537</v>
      </c>
      <c r="CB168" s="180">
        <f t="shared" si="444"/>
        <v>23853.181000000055</v>
      </c>
      <c r="CC168" s="181">
        <f t="shared" si="444"/>
        <v>20392.673000000003</v>
      </c>
      <c r="CD168" s="182">
        <f t="shared" si="444"/>
        <v>20392.673000000003</v>
      </c>
      <c r="CE168" s="182">
        <f t="shared" si="444"/>
        <v>0</v>
      </c>
      <c r="CF168" s="183">
        <f t="shared" si="444"/>
        <v>3460.5570000000016</v>
      </c>
      <c r="CG168" s="184">
        <f t="shared" si="444"/>
        <v>3397.4180000000015</v>
      </c>
      <c r="CH168" s="184">
        <f t="shared" si="444"/>
        <v>0</v>
      </c>
      <c r="CI168" s="184">
        <f t="shared" si="444"/>
        <v>63.141000000000005</v>
      </c>
      <c r="CJ168" s="272">
        <f t="shared" si="444"/>
        <v>144.51900000000001</v>
      </c>
      <c r="CK168" s="265">
        <f t="shared" si="405"/>
        <v>0.92006370391002523</v>
      </c>
      <c r="CL168" s="210">
        <f t="shared" si="406"/>
        <v>7.7665810191599918E-2</v>
      </c>
      <c r="CM168" s="211">
        <f t="shared" si="407"/>
        <v>6.6398417490621517E-2</v>
      </c>
      <c r="CN168" s="212">
        <f t="shared" si="408"/>
        <v>6.6398417490621517E-2</v>
      </c>
      <c r="CO168" s="212">
        <f t="shared" si="409"/>
        <v>0</v>
      </c>
      <c r="CP168" s="213">
        <f t="shared" si="410"/>
        <v>1.1267552244675958E-2</v>
      </c>
      <c r="CQ168" s="214">
        <f t="shared" si="411"/>
        <v>1.1061972050164902E-2</v>
      </c>
      <c r="CR168" s="214">
        <f t="shared" si="412"/>
        <v>0</v>
      </c>
      <c r="CS168" s="214">
        <f t="shared" si="413"/>
        <v>2.055867064987181E-4</v>
      </c>
      <c r="CT168" s="257">
        <f t="shared" si="414"/>
        <v>4.7055297249787363E-4</v>
      </c>
      <c r="CW168" s="390"/>
      <c r="CX168" s="134" t="s">
        <v>55</v>
      </c>
      <c r="CY168" s="178">
        <f t="shared" ref="CY168:DI168" si="445">SUM(CY167,CY163,CY159,CY155)</f>
        <v>234190.08599999483</v>
      </c>
      <c r="CZ168" s="179">
        <f t="shared" si="445"/>
        <v>214388.83099999517</v>
      </c>
      <c r="DA168" s="180">
        <f t="shared" si="445"/>
        <v>19468.352000000014</v>
      </c>
      <c r="DB168" s="181">
        <f t="shared" si="445"/>
        <v>16773.261999999999</v>
      </c>
      <c r="DC168" s="182">
        <f t="shared" si="445"/>
        <v>16773.261999999999</v>
      </c>
      <c r="DD168" s="182">
        <f t="shared" si="445"/>
        <v>0</v>
      </c>
      <c r="DE168" s="183">
        <f t="shared" si="445"/>
        <v>2695.0840000000003</v>
      </c>
      <c r="DF168" s="184">
        <f t="shared" si="445"/>
        <v>2631.9450000000002</v>
      </c>
      <c r="DG168" s="184">
        <f t="shared" si="445"/>
        <v>0</v>
      </c>
      <c r="DH168" s="184">
        <f t="shared" si="445"/>
        <v>63.141000000000005</v>
      </c>
      <c r="DI168" s="272">
        <f t="shared" si="445"/>
        <v>63.872999999999998</v>
      </c>
      <c r="DJ168" s="265">
        <f t="shared" si="415"/>
        <v>0.91544793659625667</v>
      </c>
      <c r="DK168" s="210">
        <f t="shared" si="415"/>
        <v>8.3130555748634219E-2</v>
      </c>
      <c r="DL168" s="211">
        <f t="shared" si="415"/>
        <v>7.1622425553916777E-2</v>
      </c>
      <c r="DM168" s="212">
        <f t="shared" si="415"/>
        <v>7.1622425553916777E-2</v>
      </c>
      <c r="DN168" s="212">
        <f t="shared" si="415"/>
        <v>0</v>
      </c>
      <c r="DO168" s="213">
        <f t="shared" si="415"/>
        <v>1.1508104574503892E-2</v>
      </c>
      <c r="DP168" s="214">
        <f t="shared" si="415"/>
        <v>1.1238498797938262E-2</v>
      </c>
      <c r="DQ168" s="214">
        <f t="shared" si="415"/>
        <v>0</v>
      </c>
      <c r="DR168" s="214">
        <f t="shared" si="415"/>
        <v>2.6961431663679138E-4</v>
      </c>
      <c r="DS168" s="257">
        <f t="shared" si="415"/>
        <v>2.727399826822789E-4</v>
      </c>
      <c r="DV168" s="390"/>
      <c r="DW168" s="134" t="s">
        <v>55</v>
      </c>
      <c r="DX168" s="178">
        <f t="shared" ref="DX168:EH168" si="446">SUM(DX167,DX163,DX159,DX155)</f>
        <v>91155.083000000261</v>
      </c>
      <c r="DY168" s="179">
        <f t="shared" si="446"/>
        <v>84815.390000000334</v>
      </c>
      <c r="DZ168" s="180">
        <f t="shared" si="446"/>
        <v>5781.9559999999983</v>
      </c>
      <c r="EA168" s="181">
        <f t="shared" si="446"/>
        <v>4626.3659999999973</v>
      </c>
      <c r="EB168" s="182">
        <f t="shared" si="446"/>
        <v>4626.3659999999973</v>
      </c>
      <c r="EC168" s="182">
        <f t="shared" si="446"/>
        <v>0</v>
      </c>
      <c r="ED168" s="183">
        <f t="shared" si="446"/>
        <v>1155.6469999999999</v>
      </c>
      <c r="EE168" s="184">
        <f t="shared" si="446"/>
        <v>1040.721</v>
      </c>
      <c r="EF168" s="184">
        <f t="shared" si="446"/>
        <v>0</v>
      </c>
      <c r="EG168" s="184">
        <f t="shared" si="446"/>
        <v>114.926</v>
      </c>
      <c r="EH168" s="272">
        <f t="shared" si="446"/>
        <v>87.799000000000007</v>
      </c>
      <c r="EI168" s="265">
        <f t="shared" si="416"/>
        <v>0.93045156900356385</v>
      </c>
      <c r="EJ168" s="210">
        <f t="shared" si="416"/>
        <v>6.3429880262409297E-2</v>
      </c>
      <c r="EK168" s="211">
        <f t="shared" si="416"/>
        <v>5.075269362653078E-2</v>
      </c>
      <c r="EL168" s="212">
        <f t="shared" si="416"/>
        <v>5.075269362653078E-2</v>
      </c>
      <c r="EM168" s="212">
        <f t="shared" si="416"/>
        <v>0</v>
      </c>
      <c r="EN168" s="213">
        <f t="shared" si="416"/>
        <v>1.2677811943849546E-2</v>
      </c>
      <c r="EO168" s="214">
        <f t="shared" si="416"/>
        <v>1.1417037489834737E-2</v>
      </c>
      <c r="EP168" s="214">
        <f t="shared" si="416"/>
        <v>0</v>
      </c>
      <c r="EQ168" s="214">
        <f t="shared" si="416"/>
        <v>1.2607744540148098E-3</v>
      </c>
      <c r="ER168" s="257">
        <f t="shared" si="416"/>
        <v>9.6318271137989914E-4</v>
      </c>
    </row>
    <row r="170" spans="1:148">
      <c r="A170" t="s">
        <v>346</v>
      </c>
    </row>
    <row r="171" spans="1:148">
      <c r="A171" t="s">
        <v>344</v>
      </c>
    </row>
    <row r="172" spans="1:148">
      <c r="A172" t="s">
        <v>345</v>
      </c>
    </row>
    <row r="173" spans="1:148" ht="14.5">
      <c r="A173" s="258" t="s">
        <v>347</v>
      </c>
    </row>
  </sheetData>
  <mergeCells count="124">
    <mergeCell ref="DV152:DV168"/>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50:CX151"/>
    <mergeCell ref="CY150:DI150"/>
    <mergeCell ref="DJ150:DS150"/>
    <mergeCell ref="DV150:DW151"/>
    <mergeCell ref="DX150:EH150"/>
    <mergeCell ref="EI150:ER150"/>
    <mergeCell ref="CW152:CW168"/>
    <mergeCell ref="BX150:BY151"/>
    <mergeCell ref="BZ150:CJ150"/>
    <mergeCell ref="CK150:CT150"/>
    <mergeCell ref="A152:A168"/>
    <mergeCell ref="Z152:Z168"/>
    <mergeCell ref="AY152:AY168"/>
    <mergeCell ref="BX152:BX168"/>
    <mergeCell ref="A150:B151"/>
    <mergeCell ref="C150:M150"/>
    <mergeCell ref="N150:W150"/>
    <mergeCell ref="Z150:AA151"/>
    <mergeCell ref="AB150:AL150"/>
    <mergeCell ref="AM150:AV150"/>
    <mergeCell ref="AY150:AZ151"/>
    <mergeCell ref="BA150:BK150"/>
    <mergeCell ref="BL150:BU150"/>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170"/>
  <sheetViews>
    <sheetView topLeftCell="A147" workbookViewId="0">
      <selection activeCell="A150" sqref="A150:B151"/>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6.33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06" t="s">
        <v>395</v>
      </c>
      <c r="B3" s="407"/>
      <c r="C3" s="403" t="s">
        <v>0</v>
      </c>
      <c r="D3" s="404"/>
      <c r="E3" s="404"/>
      <c r="F3" s="405"/>
      <c r="G3" s="403" t="s">
        <v>9</v>
      </c>
      <c r="H3" s="404"/>
      <c r="I3" s="404"/>
      <c r="J3" s="405"/>
      <c r="K3" s="403" t="s">
        <v>396</v>
      </c>
      <c r="L3" s="404"/>
      <c r="M3" s="404"/>
      <c r="N3" s="405"/>
      <c r="O3" s="403" t="s">
        <v>378</v>
      </c>
      <c r="P3" s="404"/>
      <c r="Q3" s="404"/>
      <c r="R3" s="405"/>
      <c r="S3" s="403" t="s">
        <v>380</v>
      </c>
      <c r="T3" s="404"/>
      <c r="U3" s="404"/>
      <c r="V3" s="405"/>
      <c r="W3" s="403" t="s">
        <v>379</v>
      </c>
      <c r="X3" s="404"/>
      <c r="Y3" s="404"/>
      <c r="Z3" s="405"/>
      <c r="AC3" s="406" t="s">
        <v>397</v>
      </c>
      <c r="AD3" s="407"/>
      <c r="AE3" s="403" t="s">
        <v>0</v>
      </c>
      <c r="AF3" s="404"/>
      <c r="AG3" s="404"/>
      <c r="AH3" s="405"/>
      <c r="AI3" s="403" t="s">
        <v>9</v>
      </c>
      <c r="AJ3" s="404"/>
      <c r="AK3" s="404"/>
      <c r="AL3" s="405"/>
      <c r="AM3" s="403" t="s">
        <v>396</v>
      </c>
      <c r="AN3" s="404"/>
      <c r="AO3" s="404"/>
      <c r="AP3" s="405"/>
      <c r="AQ3" s="403" t="s">
        <v>378</v>
      </c>
      <c r="AR3" s="404"/>
      <c r="AS3" s="404"/>
      <c r="AT3" s="405"/>
      <c r="AU3" s="403" t="s">
        <v>380</v>
      </c>
      <c r="AV3" s="404"/>
      <c r="AW3" s="404"/>
      <c r="AX3" s="405"/>
      <c r="AY3" s="403" t="s">
        <v>379</v>
      </c>
      <c r="AZ3" s="404"/>
      <c r="BA3" s="404"/>
      <c r="BB3" s="405"/>
      <c r="BE3" s="406" t="s">
        <v>398</v>
      </c>
      <c r="BF3" s="407"/>
      <c r="BG3" s="403" t="s">
        <v>0</v>
      </c>
      <c r="BH3" s="404"/>
      <c r="BI3" s="404"/>
      <c r="BJ3" s="405"/>
      <c r="BK3" s="403" t="s">
        <v>9</v>
      </c>
      <c r="BL3" s="404"/>
      <c r="BM3" s="404"/>
      <c r="BN3" s="405"/>
      <c r="BO3" s="403" t="s">
        <v>396</v>
      </c>
      <c r="BP3" s="404"/>
      <c r="BQ3" s="404"/>
      <c r="BR3" s="405"/>
      <c r="BS3" s="403" t="s">
        <v>378</v>
      </c>
      <c r="BT3" s="404"/>
      <c r="BU3" s="404"/>
      <c r="BV3" s="405"/>
      <c r="BW3" s="403" t="s">
        <v>380</v>
      </c>
      <c r="BX3" s="404"/>
      <c r="BY3" s="404"/>
      <c r="BZ3" s="405"/>
      <c r="CA3" s="403" t="s">
        <v>379</v>
      </c>
      <c r="CB3" s="404"/>
      <c r="CC3" s="404"/>
      <c r="CD3" s="405"/>
    </row>
    <row r="4" spans="1:82" ht="74.5" thickBot="1">
      <c r="A4" s="408"/>
      <c r="B4" s="409"/>
      <c r="C4" s="309" t="s">
        <v>52</v>
      </c>
      <c r="D4" s="310" t="s">
        <v>53</v>
      </c>
      <c r="E4" s="310" t="s">
        <v>51</v>
      </c>
      <c r="F4" s="311" t="s">
        <v>51</v>
      </c>
      <c r="G4" s="309" t="s">
        <v>52</v>
      </c>
      <c r="H4" s="310" t="s">
        <v>53</v>
      </c>
      <c r="I4" s="310" t="s">
        <v>51</v>
      </c>
      <c r="J4" s="311" t="s">
        <v>51</v>
      </c>
      <c r="K4" s="309" t="s">
        <v>52</v>
      </c>
      <c r="L4" s="310" t="s">
        <v>53</v>
      </c>
      <c r="M4" s="310" t="s">
        <v>51</v>
      </c>
      <c r="N4" s="311" t="s">
        <v>51</v>
      </c>
      <c r="O4" s="309" t="s">
        <v>52</v>
      </c>
      <c r="P4" s="310" t="s">
        <v>53</v>
      </c>
      <c r="Q4" s="310" t="s">
        <v>51</v>
      </c>
      <c r="R4" s="311" t="s">
        <v>51</v>
      </c>
      <c r="S4" s="309" t="s">
        <v>52</v>
      </c>
      <c r="T4" s="310" t="s">
        <v>53</v>
      </c>
      <c r="U4" s="310" t="s">
        <v>51</v>
      </c>
      <c r="V4" s="311" t="s">
        <v>51</v>
      </c>
      <c r="W4" s="309" t="s">
        <v>52</v>
      </c>
      <c r="X4" s="310" t="s">
        <v>53</v>
      </c>
      <c r="Y4" s="310" t="s">
        <v>51</v>
      </c>
      <c r="Z4" s="311" t="s">
        <v>51</v>
      </c>
      <c r="AC4" s="408"/>
      <c r="AD4" s="409"/>
      <c r="AE4" s="309" t="s">
        <v>52</v>
      </c>
      <c r="AF4" s="310" t="s">
        <v>53</v>
      </c>
      <c r="AG4" s="310" t="s">
        <v>51</v>
      </c>
      <c r="AH4" s="311" t="s">
        <v>51</v>
      </c>
      <c r="AI4" s="309" t="s">
        <v>52</v>
      </c>
      <c r="AJ4" s="310" t="s">
        <v>53</v>
      </c>
      <c r="AK4" s="310" t="s">
        <v>51</v>
      </c>
      <c r="AL4" s="311" t="s">
        <v>51</v>
      </c>
      <c r="AM4" s="309" t="s">
        <v>52</v>
      </c>
      <c r="AN4" s="310" t="s">
        <v>53</v>
      </c>
      <c r="AO4" s="310" t="s">
        <v>51</v>
      </c>
      <c r="AP4" s="311" t="s">
        <v>51</v>
      </c>
      <c r="AQ4" s="309" t="s">
        <v>52</v>
      </c>
      <c r="AR4" s="310" t="s">
        <v>53</v>
      </c>
      <c r="AS4" s="310" t="s">
        <v>51</v>
      </c>
      <c r="AT4" s="311" t="s">
        <v>51</v>
      </c>
      <c r="AU4" s="309" t="s">
        <v>52</v>
      </c>
      <c r="AV4" s="310" t="s">
        <v>53</v>
      </c>
      <c r="AW4" s="310" t="s">
        <v>51</v>
      </c>
      <c r="AX4" s="311" t="s">
        <v>51</v>
      </c>
      <c r="AY4" s="309" t="s">
        <v>52</v>
      </c>
      <c r="AZ4" s="310" t="s">
        <v>53</v>
      </c>
      <c r="BA4" s="310" t="s">
        <v>51</v>
      </c>
      <c r="BB4" s="311" t="s">
        <v>51</v>
      </c>
      <c r="BE4" s="408"/>
      <c r="BF4" s="409"/>
      <c r="BG4" s="309" t="s">
        <v>52</v>
      </c>
      <c r="BH4" s="310" t="s">
        <v>53</v>
      </c>
      <c r="BI4" s="310" t="s">
        <v>51</v>
      </c>
      <c r="BJ4" s="311" t="s">
        <v>51</v>
      </c>
      <c r="BK4" s="309" t="s">
        <v>52</v>
      </c>
      <c r="BL4" s="310" t="s">
        <v>53</v>
      </c>
      <c r="BM4" s="310" t="s">
        <v>51</v>
      </c>
      <c r="BN4" s="311" t="s">
        <v>51</v>
      </c>
      <c r="BO4" s="309" t="s">
        <v>52</v>
      </c>
      <c r="BP4" s="310" t="s">
        <v>53</v>
      </c>
      <c r="BQ4" s="310" t="s">
        <v>51</v>
      </c>
      <c r="BR4" s="311" t="s">
        <v>51</v>
      </c>
      <c r="BS4" s="309" t="s">
        <v>52</v>
      </c>
      <c r="BT4" s="310" t="s">
        <v>53</v>
      </c>
      <c r="BU4" s="310" t="s">
        <v>51</v>
      </c>
      <c r="BV4" s="311" t="s">
        <v>51</v>
      </c>
      <c r="BW4" s="309" t="s">
        <v>52</v>
      </c>
      <c r="BX4" s="310" t="s">
        <v>53</v>
      </c>
      <c r="BY4" s="310" t="s">
        <v>51</v>
      </c>
      <c r="BZ4" s="311" t="s">
        <v>51</v>
      </c>
      <c r="CA4" s="309" t="s">
        <v>52</v>
      </c>
      <c r="CB4" s="310" t="s">
        <v>53</v>
      </c>
      <c r="CC4" s="310" t="s">
        <v>51</v>
      </c>
      <c r="CD4" s="311" t="s">
        <v>51</v>
      </c>
    </row>
    <row r="5" spans="1:82">
      <c r="A5" s="377">
        <v>2016</v>
      </c>
      <c r="B5" s="135" t="s">
        <v>13</v>
      </c>
      <c r="C5" s="143">
        <v>816191.72499999998</v>
      </c>
      <c r="D5" s="144">
        <v>781763.44700000028</v>
      </c>
      <c r="E5" s="144">
        <v>28864.871999999956</v>
      </c>
      <c r="F5" s="312">
        <f t="shared" ref="F5:F21" si="0">IF(AND(ISNUMBER(C5),ISNUMBER(E5)), IF(C5=0, 0, E5/C5), "")</f>
        <v>3.5365308316498742E-2</v>
      </c>
      <c r="G5" s="143">
        <v>0</v>
      </c>
      <c r="H5" s="144">
        <v>0</v>
      </c>
      <c r="I5" s="144">
        <v>0</v>
      </c>
      <c r="J5" s="312">
        <f t="shared" ref="J5:J21" si="1">IF(AND(ISNUMBER(G5),ISNUMBER(I5)), IF(G5=0, 0, I5/G5), "")</f>
        <v>0</v>
      </c>
      <c r="K5" s="313">
        <v>0</v>
      </c>
      <c r="L5" s="314">
        <v>0</v>
      </c>
      <c r="M5" s="314">
        <v>0</v>
      </c>
      <c r="N5" s="312">
        <f t="shared" ref="N5:N21" si="2">IF(AND(ISNUMBER(K5),ISNUMBER(M5)), IF(K5=0, 0, M5/K5), "")</f>
        <v>0</v>
      </c>
      <c r="O5" s="143">
        <v>132299.22837500001</v>
      </c>
      <c r="P5" s="144">
        <v>132299.22837500001</v>
      </c>
      <c r="Q5" s="144">
        <v>0</v>
      </c>
      <c r="R5" s="312">
        <f t="shared" ref="R5:R21" si="3">IF(AND(ISNUMBER(O5),ISNUMBER(Q5)), IF(O5=0, 0, Q5/O5), "")</f>
        <v>0</v>
      </c>
      <c r="S5" s="143">
        <v>106545.35312500002</v>
      </c>
      <c r="T5" s="144">
        <v>106545.35312500002</v>
      </c>
      <c r="U5" s="144">
        <v>0</v>
      </c>
      <c r="V5" s="312">
        <f t="shared" ref="V5:V21" si="4">IF(AND(ISNUMBER(S5),ISNUMBER(U5)), IF(S5=0, 0, U5/S5), "")</f>
        <v>0</v>
      </c>
      <c r="W5" s="315">
        <f t="shared" ref="W5:Y7" si="5">IF(COUNT(C5,G5,K5,O5,S5)&lt;5,"",SUM(C5,G5,K5,O5,S5))</f>
        <v>1055036.3064999999</v>
      </c>
      <c r="X5" s="147">
        <f t="shared" si="5"/>
        <v>1020608.0285000004</v>
      </c>
      <c r="Y5" s="147">
        <f t="shared" si="5"/>
        <v>28864.871999999956</v>
      </c>
      <c r="Z5" s="312">
        <f t="shared" ref="Z5:Z21" si="6">IF(AND(ISNUMBER(W5),ISNUMBER(Y5)), IF(W5=0, 0, Y5/W5), "")</f>
        <v>2.73591267164605E-2</v>
      </c>
      <c r="AC5" s="377">
        <v>2016</v>
      </c>
      <c r="AD5" s="135" t="s">
        <v>13</v>
      </c>
      <c r="AE5" s="143">
        <v>199812.196</v>
      </c>
      <c r="AF5" s="144">
        <v>192104.39899999989</v>
      </c>
      <c r="AG5" s="144">
        <v>6889.0180000000009</v>
      </c>
      <c r="AH5" s="312">
        <f t="shared" ref="AH5:AH21" si="7">IF(AND(ISNUMBER(AE5),ISNUMBER(AG5)), IF(AE5=0, 0, AG5/AE5), "")</f>
        <v>3.4477465029211736E-2</v>
      </c>
      <c r="AI5" s="143">
        <v>0</v>
      </c>
      <c r="AJ5" s="144">
        <v>0</v>
      </c>
      <c r="AK5" s="144">
        <v>0</v>
      </c>
      <c r="AL5" s="312">
        <f t="shared" ref="AL5:AL21" si="8">IF(AND(ISNUMBER(AI5),ISNUMBER(AK5)), IF(AI5=0, 0, AK5/AI5), "")</f>
        <v>0</v>
      </c>
      <c r="AM5" s="143">
        <v>0</v>
      </c>
      <c r="AN5" s="144">
        <v>0</v>
      </c>
      <c r="AO5" s="144">
        <v>0</v>
      </c>
      <c r="AP5" s="312">
        <f t="shared" ref="AP5:AP21" si="9">IF(AND(ISNUMBER(AM5),ISNUMBER(AO5)), IF(AM5=0, 0, AO5/AM5), "")</f>
        <v>0</v>
      </c>
      <c r="AQ5" s="143">
        <v>1744</v>
      </c>
      <c r="AR5" s="144">
        <v>1744</v>
      </c>
      <c r="AS5" s="144">
        <v>0</v>
      </c>
      <c r="AT5" s="312">
        <f t="shared" ref="AT5:AT21" si="10">IF(AND(ISNUMBER(AQ5),ISNUMBER(AS5)), IF(AQ5=0, 0, AS5/AQ5), "")</f>
        <v>0</v>
      </c>
      <c r="AU5" s="143">
        <v>21968</v>
      </c>
      <c r="AV5" s="144">
        <v>21968</v>
      </c>
      <c r="AW5" s="144">
        <v>0</v>
      </c>
      <c r="AX5" s="312">
        <f t="shared" ref="AX5:AX21" si="11">IF(AND(ISNUMBER(AU5),ISNUMBER(AW5)), IF(AU5=0, 0, AW5/AU5), "")</f>
        <v>0</v>
      </c>
      <c r="AY5" s="315">
        <f t="shared" ref="AY5:BA7" si="12">IF(COUNT(AE5,AI5,AM5,AQ5,AU5)&lt;5,"",SUM(AE5,AI5,AM5,AQ5,AU5))</f>
        <v>223524.196</v>
      </c>
      <c r="AZ5" s="147">
        <f t="shared" si="12"/>
        <v>215816.39899999989</v>
      </c>
      <c r="BA5" s="147">
        <f t="shared" si="12"/>
        <v>6889.0180000000009</v>
      </c>
      <c r="BB5" s="312">
        <f t="shared" ref="BB5:BB21" si="13">IF(AND(ISNUMBER(AY5),ISNUMBER(BA5)), IF(AY5=0, 0, BA5/AY5), "")</f>
        <v>3.0820010197016887E-2</v>
      </c>
      <c r="BE5" s="377">
        <v>2016</v>
      </c>
      <c r="BF5" s="135" t="s">
        <v>13</v>
      </c>
      <c r="BG5" s="316">
        <f t="shared" ref="BG5:BI7" si="14">IF(COUNT(C5, AE5)&lt;2, "", C5+AE5)</f>
        <v>1016003.921</v>
      </c>
      <c r="BH5" s="317">
        <f t="shared" si="14"/>
        <v>973867.84600000014</v>
      </c>
      <c r="BI5" s="317">
        <f t="shared" si="14"/>
        <v>35753.889999999956</v>
      </c>
      <c r="BJ5" s="312">
        <f t="shared" ref="BJ5:BJ21" si="15">IF(AND(ISNUMBER(BG5),ISNUMBER(BI5)), IF(BG5=0, 0, BI5/BG5), "")</f>
        <v>3.5190700804391836E-2</v>
      </c>
      <c r="BK5" s="316">
        <f t="shared" ref="BK5:BM7" si="16">IF(COUNT(G5, AI5)&lt;2, "", G5+AI5)</f>
        <v>0</v>
      </c>
      <c r="BL5" s="317">
        <f t="shared" si="16"/>
        <v>0</v>
      </c>
      <c r="BM5" s="317">
        <f t="shared" si="16"/>
        <v>0</v>
      </c>
      <c r="BN5" s="312">
        <f t="shared" ref="BN5:BN21" si="17">IF(AND(ISNUMBER(BK5),ISNUMBER(BM5)), IF(BK5=0, 0, BM5/BK5), "")</f>
        <v>0</v>
      </c>
      <c r="BO5" s="316">
        <f t="shared" ref="BO5:BQ7" si="18">IF(COUNT(K5, AM5)&lt;2, "", K5+AM5)</f>
        <v>0</v>
      </c>
      <c r="BP5" s="317">
        <f t="shared" si="18"/>
        <v>0</v>
      </c>
      <c r="BQ5" s="317">
        <f t="shared" si="18"/>
        <v>0</v>
      </c>
      <c r="BR5" s="312">
        <f t="shared" ref="BR5:BR21" si="19">IF(AND(ISNUMBER(BO5),ISNUMBER(BQ5)), IF(BO5=0, 0, BQ5/BO5), "")</f>
        <v>0</v>
      </c>
      <c r="BS5" s="316">
        <f t="shared" ref="BS5:BU7" si="20">IF(COUNT(O5, AQ5)&lt;2, "", O5+AQ5)</f>
        <v>134043.22837500001</v>
      </c>
      <c r="BT5" s="317">
        <f t="shared" si="20"/>
        <v>134043.22837500001</v>
      </c>
      <c r="BU5" s="317">
        <f t="shared" si="20"/>
        <v>0</v>
      </c>
      <c r="BV5" s="312">
        <f t="shared" ref="BV5:BV21" si="21">IF(AND(ISNUMBER(BS5),ISNUMBER(BU5)), IF(BS5=0, 0, BU5/BS5), "")</f>
        <v>0</v>
      </c>
      <c r="BW5" s="316">
        <f t="shared" ref="BW5:BY7" si="22">IF(COUNT(S5, AU5)&lt;2, "", S5+AU5)</f>
        <v>128513.35312500002</v>
      </c>
      <c r="BX5" s="317">
        <f t="shared" si="22"/>
        <v>128513.35312500002</v>
      </c>
      <c r="BY5" s="317">
        <f t="shared" si="22"/>
        <v>0</v>
      </c>
      <c r="BZ5" s="312">
        <f t="shared" ref="BZ5:BZ21" si="23">IF(AND(ISNUMBER(BW5),ISNUMBER(BY5)), IF(BW5=0, 0, BY5/BW5), "")</f>
        <v>0</v>
      </c>
      <c r="CA5" s="315">
        <f t="shared" ref="CA5:CC7" si="24">IF(COUNT(BG5,BK5,BO5,BS5,BW5)&lt;5,"",SUM(BG5,BK5,BO5,BS5,BW5))</f>
        <v>1278560.5024999999</v>
      </c>
      <c r="CB5" s="147">
        <f t="shared" si="24"/>
        <v>1236424.4275000002</v>
      </c>
      <c r="CC5" s="147">
        <f t="shared" si="24"/>
        <v>35753.889999999956</v>
      </c>
      <c r="CD5" s="312">
        <f t="shared" ref="CD5:CD21" si="25">IF(AND(ISNUMBER(CA5),ISNUMBER(CC5)), IF(CA5=0, 0, CC5/CA5), "")</f>
        <v>2.7964175281568231E-2</v>
      </c>
    </row>
    <row r="6" spans="1:82">
      <c r="A6" s="378"/>
      <c r="B6" s="131" t="s">
        <v>14</v>
      </c>
      <c r="C6" s="150">
        <v>666725.43900000001</v>
      </c>
      <c r="D6" s="151">
        <v>640037.29900000035</v>
      </c>
      <c r="E6" s="151">
        <v>22135.328000000016</v>
      </c>
      <c r="F6" s="318">
        <f t="shared" si="0"/>
        <v>3.3200065132058081E-2</v>
      </c>
      <c r="G6" s="150">
        <v>0</v>
      </c>
      <c r="H6" s="151">
        <v>0</v>
      </c>
      <c r="I6" s="151">
        <v>0</v>
      </c>
      <c r="J6" s="318">
        <f t="shared" si="1"/>
        <v>0</v>
      </c>
      <c r="K6" s="319">
        <v>0</v>
      </c>
      <c r="L6" s="320">
        <v>0</v>
      </c>
      <c r="M6" s="320">
        <v>0</v>
      </c>
      <c r="N6" s="318">
        <f t="shared" si="2"/>
        <v>0</v>
      </c>
      <c r="O6" s="150">
        <v>118113.79337500004</v>
      </c>
      <c r="P6" s="151">
        <v>118113.79337500004</v>
      </c>
      <c r="Q6" s="151">
        <v>0</v>
      </c>
      <c r="R6" s="318">
        <f t="shared" si="3"/>
        <v>0</v>
      </c>
      <c r="S6" s="150">
        <v>104833.45162499999</v>
      </c>
      <c r="T6" s="151">
        <v>104833.45162499999</v>
      </c>
      <c r="U6" s="151">
        <v>0</v>
      </c>
      <c r="V6" s="318">
        <f t="shared" si="4"/>
        <v>0</v>
      </c>
      <c r="W6" s="321">
        <f t="shared" si="5"/>
        <v>889672.68400000001</v>
      </c>
      <c r="X6" s="154">
        <f t="shared" si="5"/>
        <v>862984.54400000034</v>
      </c>
      <c r="Y6" s="154">
        <f t="shared" si="5"/>
        <v>22135.328000000016</v>
      </c>
      <c r="Z6" s="318">
        <f t="shared" si="6"/>
        <v>2.4880305305630825E-2</v>
      </c>
      <c r="AC6" s="378"/>
      <c r="AD6" s="131" t="s">
        <v>14</v>
      </c>
      <c r="AE6" s="150">
        <v>166897.19000000003</v>
      </c>
      <c r="AF6" s="151">
        <v>162252.18300000011</v>
      </c>
      <c r="AG6" s="151">
        <v>3886.5789999999979</v>
      </c>
      <c r="AH6" s="318">
        <f t="shared" si="7"/>
        <v>2.3287264453044399E-2</v>
      </c>
      <c r="AI6" s="150">
        <v>0</v>
      </c>
      <c r="AJ6" s="151">
        <v>0</v>
      </c>
      <c r="AK6" s="151">
        <v>0</v>
      </c>
      <c r="AL6" s="318">
        <f t="shared" si="8"/>
        <v>0</v>
      </c>
      <c r="AM6" s="150">
        <v>0</v>
      </c>
      <c r="AN6" s="151">
        <v>0</v>
      </c>
      <c r="AO6" s="151">
        <v>0</v>
      </c>
      <c r="AP6" s="318">
        <f t="shared" si="9"/>
        <v>0</v>
      </c>
      <c r="AQ6" s="150">
        <v>1668.2</v>
      </c>
      <c r="AR6" s="151">
        <v>1668.2</v>
      </c>
      <c r="AS6" s="151">
        <v>0</v>
      </c>
      <c r="AT6" s="318">
        <f t="shared" si="10"/>
        <v>0</v>
      </c>
      <c r="AU6" s="150">
        <v>21507.4</v>
      </c>
      <c r="AV6" s="151">
        <v>21507.4</v>
      </c>
      <c r="AW6" s="151">
        <v>0</v>
      </c>
      <c r="AX6" s="318">
        <f t="shared" si="11"/>
        <v>0</v>
      </c>
      <c r="AY6" s="321">
        <f t="shared" si="12"/>
        <v>190072.79000000004</v>
      </c>
      <c r="AZ6" s="154">
        <f t="shared" si="12"/>
        <v>185427.78300000011</v>
      </c>
      <c r="BA6" s="154">
        <f t="shared" si="12"/>
        <v>3886.5789999999979</v>
      </c>
      <c r="BB6" s="318">
        <f t="shared" si="13"/>
        <v>2.0447845270225144E-2</v>
      </c>
      <c r="BE6" s="378"/>
      <c r="BF6" s="131" t="s">
        <v>14</v>
      </c>
      <c r="BG6" s="322">
        <f t="shared" si="14"/>
        <v>833622.62900000007</v>
      </c>
      <c r="BH6" s="323">
        <f t="shared" si="14"/>
        <v>802289.48200000043</v>
      </c>
      <c r="BI6" s="323">
        <f t="shared" si="14"/>
        <v>26021.907000000014</v>
      </c>
      <c r="BJ6" s="318">
        <f t="shared" si="15"/>
        <v>3.1215451806071368E-2</v>
      </c>
      <c r="BK6" s="322">
        <f t="shared" si="16"/>
        <v>0</v>
      </c>
      <c r="BL6" s="323">
        <f t="shared" si="16"/>
        <v>0</v>
      </c>
      <c r="BM6" s="323">
        <f t="shared" si="16"/>
        <v>0</v>
      </c>
      <c r="BN6" s="318">
        <f t="shared" si="17"/>
        <v>0</v>
      </c>
      <c r="BO6" s="322">
        <f t="shared" si="18"/>
        <v>0</v>
      </c>
      <c r="BP6" s="323">
        <f t="shared" si="18"/>
        <v>0</v>
      </c>
      <c r="BQ6" s="323">
        <f t="shared" si="18"/>
        <v>0</v>
      </c>
      <c r="BR6" s="318">
        <f t="shared" si="19"/>
        <v>0</v>
      </c>
      <c r="BS6" s="322">
        <f t="shared" si="20"/>
        <v>119781.99337500003</v>
      </c>
      <c r="BT6" s="323">
        <f t="shared" si="20"/>
        <v>119781.99337500003</v>
      </c>
      <c r="BU6" s="323">
        <f t="shared" si="20"/>
        <v>0</v>
      </c>
      <c r="BV6" s="318">
        <f t="shared" si="21"/>
        <v>0</v>
      </c>
      <c r="BW6" s="322">
        <f t="shared" si="22"/>
        <v>126340.85162499998</v>
      </c>
      <c r="BX6" s="323">
        <f t="shared" si="22"/>
        <v>126340.85162499998</v>
      </c>
      <c r="BY6" s="323">
        <f t="shared" si="22"/>
        <v>0</v>
      </c>
      <c r="BZ6" s="318">
        <f t="shared" si="23"/>
        <v>0</v>
      </c>
      <c r="CA6" s="321">
        <f t="shared" si="24"/>
        <v>1079745.4740000002</v>
      </c>
      <c r="CB6" s="154">
        <f t="shared" si="24"/>
        <v>1048412.3270000005</v>
      </c>
      <c r="CC6" s="154">
        <f t="shared" si="24"/>
        <v>26021.907000000014</v>
      </c>
      <c r="CD6" s="318">
        <f t="shared" si="25"/>
        <v>2.4100038042854544E-2</v>
      </c>
    </row>
    <row r="7" spans="1:82">
      <c r="A7" s="378"/>
      <c r="B7" s="132" t="s">
        <v>15</v>
      </c>
      <c r="C7" s="157">
        <v>523870.05499999883</v>
      </c>
      <c r="D7" s="158">
        <v>508164.690999999</v>
      </c>
      <c r="E7" s="158">
        <v>12605.775999999993</v>
      </c>
      <c r="F7" s="324">
        <f t="shared" si="0"/>
        <v>2.4062791678367685E-2</v>
      </c>
      <c r="G7" s="157">
        <v>0</v>
      </c>
      <c r="H7" s="158">
        <v>0</v>
      </c>
      <c r="I7" s="158">
        <v>0</v>
      </c>
      <c r="J7" s="324">
        <f t="shared" si="1"/>
        <v>0</v>
      </c>
      <c r="K7" s="325">
        <v>0</v>
      </c>
      <c r="L7" s="326">
        <v>0</v>
      </c>
      <c r="M7" s="326">
        <v>0</v>
      </c>
      <c r="N7" s="324">
        <f t="shared" si="2"/>
        <v>0</v>
      </c>
      <c r="O7" s="157">
        <v>90466.519375000018</v>
      </c>
      <c r="P7" s="158">
        <v>90466.519375000018</v>
      </c>
      <c r="Q7" s="158">
        <v>0</v>
      </c>
      <c r="R7" s="324">
        <f t="shared" si="3"/>
        <v>0</v>
      </c>
      <c r="S7" s="157">
        <v>107207.34012499999</v>
      </c>
      <c r="T7" s="158">
        <v>107207.34012499999</v>
      </c>
      <c r="U7" s="158">
        <v>0</v>
      </c>
      <c r="V7" s="324">
        <f t="shared" si="4"/>
        <v>0</v>
      </c>
      <c r="W7" s="327">
        <f t="shared" si="5"/>
        <v>721543.91449999879</v>
      </c>
      <c r="X7" s="161">
        <f t="shared" si="5"/>
        <v>705838.55049999896</v>
      </c>
      <c r="Y7" s="161">
        <f t="shared" si="5"/>
        <v>12605.775999999993</v>
      </c>
      <c r="Z7" s="324">
        <f t="shared" si="6"/>
        <v>1.747055965226357E-2</v>
      </c>
      <c r="AC7" s="378"/>
      <c r="AD7" s="132" t="s">
        <v>15</v>
      </c>
      <c r="AE7" s="157">
        <v>120069.89099999993</v>
      </c>
      <c r="AF7" s="158">
        <v>118430.4469999999</v>
      </c>
      <c r="AG7" s="158">
        <v>1093.7910000000002</v>
      </c>
      <c r="AH7" s="324">
        <f t="shared" si="7"/>
        <v>9.1096193299617535E-3</v>
      </c>
      <c r="AI7" s="157">
        <v>0</v>
      </c>
      <c r="AJ7" s="158">
        <v>0</v>
      </c>
      <c r="AK7" s="158">
        <v>0</v>
      </c>
      <c r="AL7" s="324">
        <f t="shared" si="8"/>
        <v>0</v>
      </c>
      <c r="AM7" s="157">
        <v>0</v>
      </c>
      <c r="AN7" s="158">
        <v>0</v>
      </c>
      <c r="AO7" s="158">
        <v>0</v>
      </c>
      <c r="AP7" s="324">
        <f t="shared" si="9"/>
        <v>0</v>
      </c>
      <c r="AQ7" s="157">
        <v>1336.7</v>
      </c>
      <c r="AR7" s="158">
        <v>1336.7</v>
      </c>
      <c r="AS7" s="158">
        <v>0</v>
      </c>
      <c r="AT7" s="324">
        <f t="shared" si="10"/>
        <v>0</v>
      </c>
      <c r="AU7" s="157">
        <v>27766.400000000001</v>
      </c>
      <c r="AV7" s="158">
        <v>27766.400000000001</v>
      </c>
      <c r="AW7" s="158">
        <v>0</v>
      </c>
      <c r="AX7" s="324">
        <f t="shared" si="11"/>
        <v>0</v>
      </c>
      <c r="AY7" s="327">
        <f t="shared" si="12"/>
        <v>149172.99099999992</v>
      </c>
      <c r="AZ7" s="161">
        <f t="shared" si="12"/>
        <v>147533.5469999999</v>
      </c>
      <c r="BA7" s="161">
        <f t="shared" si="12"/>
        <v>1093.7910000000002</v>
      </c>
      <c r="BB7" s="324">
        <f t="shared" si="13"/>
        <v>7.3323662190295609E-3</v>
      </c>
      <c r="BE7" s="378"/>
      <c r="BF7" s="132" t="s">
        <v>15</v>
      </c>
      <c r="BG7" s="328">
        <f t="shared" si="14"/>
        <v>643939.94599999872</v>
      </c>
      <c r="BH7" s="329">
        <f t="shared" si="14"/>
        <v>626595.13799999887</v>
      </c>
      <c r="BI7" s="329">
        <f t="shared" si="14"/>
        <v>13699.566999999992</v>
      </c>
      <c r="BJ7" s="324">
        <f t="shared" si="15"/>
        <v>2.1274603455024702E-2</v>
      </c>
      <c r="BK7" s="328">
        <f t="shared" si="16"/>
        <v>0</v>
      </c>
      <c r="BL7" s="329">
        <f t="shared" si="16"/>
        <v>0</v>
      </c>
      <c r="BM7" s="329">
        <f t="shared" si="16"/>
        <v>0</v>
      </c>
      <c r="BN7" s="324">
        <f t="shared" si="17"/>
        <v>0</v>
      </c>
      <c r="BO7" s="328">
        <f t="shared" si="18"/>
        <v>0</v>
      </c>
      <c r="BP7" s="329">
        <f t="shared" si="18"/>
        <v>0</v>
      </c>
      <c r="BQ7" s="329">
        <f t="shared" si="18"/>
        <v>0</v>
      </c>
      <c r="BR7" s="324">
        <f t="shared" si="19"/>
        <v>0</v>
      </c>
      <c r="BS7" s="328">
        <f t="shared" si="20"/>
        <v>91803.219375000015</v>
      </c>
      <c r="BT7" s="329">
        <f t="shared" si="20"/>
        <v>91803.219375000015</v>
      </c>
      <c r="BU7" s="329">
        <f t="shared" si="20"/>
        <v>0</v>
      </c>
      <c r="BV7" s="324">
        <f t="shared" si="21"/>
        <v>0</v>
      </c>
      <c r="BW7" s="328">
        <f t="shared" si="22"/>
        <v>134973.74012499998</v>
      </c>
      <c r="BX7" s="329">
        <f t="shared" si="22"/>
        <v>134973.74012499998</v>
      </c>
      <c r="BY7" s="329">
        <f t="shared" si="22"/>
        <v>0</v>
      </c>
      <c r="BZ7" s="324">
        <f t="shared" si="23"/>
        <v>0</v>
      </c>
      <c r="CA7" s="327">
        <f t="shared" si="24"/>
        <v>870716.90549999871</v>
      </c>
      <c r="CB7" s="161">
        <f t="shared" si="24"/>
        <v>853372.09749999887</v>
      </c>
      <c r="CC7" s="161">
        <f t="shared" si="24"/>
        <v>13699.566999999992</v>
      </c>
      <c r="CD7" s="324">
        <f t="shared" si="25"/>
        <v>1.573366373555499E-2</v>
      </c>
    </row>
    <row r="8" spans="1:82">
      <c r="A8" s="378"/>
      <c r="B8" s="133" t="s">
        <v>16</v>
      </c>
      <c r="C8" s="330">
        <f t="shared" ref="C8:E8" si="26">IF(COUNT(C5:C7)=0,"",SUM(C5:C7))</f>
        <v>2006787.2189999986</v>
      </c>
      <c r="D8" s="168">
        <f t="shared" si="26"/>
        <v>1929965.4369999997</v>
      </c>
      <c r="E8" s="168">
        <f t="shared" si="26"/>
        <v>63605.975999999959</v>
      </c>
      <c r="F8" s="331">
        <f t="shared" si="0"/>
        <v>3.1695426100877513E-2</v>
      </c>
      <c r="G8" s="330">
        <f t="shared" ref="G8:I8" si="27">IF(COUNT(G5:G7)=0,"",SUM(G5:G7))</f>
        <v>0</v>
      </c>
      <c r="H8" s="168">
        <f t="shared" si="27"/>
        <v>0</v>
      </c>
      <c r="I8" s="168">
        <f t="shared" si="27"/>
        <v>0</v>
      </c>
      <c r="J8" s="331">
        <f t="shared" si="1"/>
        <v>0</v>
      </c>
      <c r="K8" s="330">
        <f t="shared" ref="K8:M8" si="28">IF(COUNT(K5:K7)=0,"",SUM(K5:K7))</f>
        <v>0</v>
      </c>
      <c r="L8" s="168">
        <f t="shared" si="28"/>
        <v>0</v>
      </c>
      <c r="M8" s="168">
        <f t="shared" si="28"/>
        <v>0</v>
      </c>
      <c r="N8" s="331">
        <f t="shared" si="2"/>
        <v>0</v>
      </c>
      <c r="O8" s="330">
        <f t="shared" ref="O8:Q8" si="29">IF(COUNT(O5:O7)=0,"",SUM(O5:O7))</f>
        <v>340879.54112500005</v>
      </c>
      <c r="P8" s="168">
        <f t="shared" si="29"/>
        <v>340879.54112500005</v>
      </c>
      <c r="Q8" s="168">
        <f t="shared" si="29"/>
        <v>0</v>
      </c>
      <c r="R8" s="331">
        <f t="shared" si="3"/>
        <v>0</v>
      </c>
      <c r="S8" s="330">
        <f t="shared" ref="S8:U8" si="30">IF(COUNT(S5:S7)=0,"",SUM(S5:S7))</f>
        <v>318586.144875</v>
      </c>
      <c r="T8" s="168">
        <f t="shared" si="30"/>
        <v>318586.144875</v>
      </c>
      <c r="U8" s="168">
        <f t="shared" si="30"/>
        <v>0</v>
      </c>
      <c r="V8" s="331">
        <f t="shared" si="4"/>
        <v>0</v>
      </c>
      <c r="W8" s="332">
        <f t="shared" ref="W8:Y8" si="31">IF(COUNT(W5:W7)=0,"",SUM(W5:W7))</f>
        <v>2666252.9049999984</v>
      </c>
      <c r="X8" s="167">
        <f t="shared" si="31"/>
        <v>2589431.1229999997</v>
      </c>
      <c r="Y8" s="167">
        <f t="shared" si="31"/>
        <v>63605.975999999959</v>
      </c>
      <c r="Z8" s="331">
        <f t="shared" si="6"/>
        <v>2.3855942502948719E-2</v>
      </c>
      <c r="AC8" s="378"/>
      <c r="AD8" s="133" t="s">
        <v>16</v>
      </c>
      <c r="AE8" s="330">
        <f t="shared" ref="AE8:AG8" si="32">IF(COUNT(AE5:AE7)=0,"",SUM(AE5:AE7))</f>
        <v>486779.277</v>
      </c>
      <c r="AF8" s="168">
        <f t="shared" si="32"/>
        <v>472787.02899999986</v>
      </c>
      <c r="AG8" s="168">
        <f t="shared" si="32"/>
        <v>11869.387999999999</v>
      </c>
      <c r="AH8" s="331">
        <f t="shared" si="7"/>
        <v>2.4383511297256803E-2</v>
      </c>
      <c r="AI8" s="330">
        <f t="shared" ref="AI8:AK8" si="33">IF(COUNT(AI5:AI7)=0,"",SUM(AI5:AI7))</f>
        <v>0</v>
      </c>
      <c r="AJ8" s="168">
        <f t="shared" si="33"/>
        <v>0</v>
      </c>
      <c r="AK8" s="168">
        <f t="shared" si="33"/>
        <v>0</v>
      </c>
      <c r="AL8" s="331">
        <f t="shared" si="8"/>
        <v>0</v>
      </c>
      <c r="AM8" s="330">
        <f t="shared" ref="AM8:AO8" si="34">IF(COUNT(AM5:AM7)=0,"",SUM(AM5:AM7))</f>
        <v>0</v>
      </c>
      <c r="AN8" s="168">
        <f t="shared" si="34"/>
        <v>0</v>
      </c>
      <c r="AO8" s="168">
        <f t="shared" si="34"/>
        <v>0</v>
      </c>
      <c r="AP8" s="331">
        <f t="shared" si="9"/>
        <v>0</v>
      </c>
      <c r="AQ8" s="330">
        <f t="shared" ref="AQ8:AS8" si="35">IF(COUNT(AQ5:AQ7)=0,"",SUM(AQ5:AQ7))</f>
        <v>4748.8999999999996</v>
      </c>
      <c r="AR8" s="168">
        <f t="shared" si="35"/>
        <v>4748.8999999999996</v>
      </c>
      <c r="AS8" s="168">
        <f t="shared" si="35"/>
        <v>0</v>
      </c>
      <c r="AT8" s="331">
        <f t="shared" si="10"/>
        <v>0</v>
      </c>
      <c r="AU8" s="330">
        <f t="shared" ref="AU8:AW8" si="36">IF(COUNT(AU5:AU7)=0,"",SUM(AU5:AU7))</f>
        <v>71241.8</v>
      </c>
      <c r="AV8" s="168">
        <f t="shared" si="36"/>
        <v>71241.8</v>
      </c>
      <c r="AW8" s="168">
        <f t="shared" si="36"/>
        <v>0</v>
      </c>
      <c r="AX8" s="331">
        <f t="shared" si="11"/>
        <v>0</v>
      </c>
      <c r="AY8" s="332">
        <f t="shared" ref="AY8:BA8" si="37">IF(COUNT(AY5:AY7)=0,"",SUM(AY5:AY7))</f>
        <v>562769.97699999996</v>
      </c>
      <c r="AZ8" s="167">
        <f t="shared" si="37"/>
        <v>548777.72899999993</v>
      </c>
      <c r="BA8" s="167">
        <f t="shared" si="37"/>
        <v>11869.387999999999</v>
      </c>
      <c r="BB8" s="331">
        <f t="shared" si="13"/>
        <v>2.1091011399138656E-2</v>
      </c>
      <c r="BE8" s="378"/>
      <c r="BF8" s="133" t="s">
        <v>16</v>
      </c>
      <c r="BG8" s="330">
        <f t="shared" ref="BG8:BI8" si="38">IF(COUNT(BG5:BG7)=0,"",SUM(BG5:BG7))</f>
        <v>2493566.4959999989</v>
      </c>
      <c r="BH8" s="168">
        <f t="shared" si="38"/>
        <v>2402752.4659999995</v>
      </c>
      <c r="BI8" s="168">
        <f t="shared" si="38"/>
        <v>75475.363999999958</v>
      </c>
      <c r="BJ8" s="331">
        <f t="shared" si="15"/>
        <v>3.0268037415914974E-2</v>
      </c>
      <c r="BK8" s="330">
        <f t="shared" ref="BK8:BM8" si="39">IF(COUNT(BK5:BK7)=0,"",SUM(BK5:BK7))</f>
        <v>0</v>
      </c>
      <c r="BL8" s="168">
        <f t="shared" si="39"/>
        <v>0</v>
      </c>
      <c r="BM8" s="168">
        <f t="shared" si="39"/>
        <v>0</v>
      </c>
      <c r="BN8" s="331">
        <f t="shared" si="17"/>
        <v>0</v>
      </c>
      <c r="BO8" s="330">
        <f t="shared" ref="BO8:BQ8" si="40">IF(COUNT(BO5:BO7)=0,"",SUM(BO5:BO7))</f>
        <v>0</v>
      </c>
      <c r="BP8" s="168">
        <f t="shared" si="40"/>
        <v>0</v>
      </c>
      <c r="BQ8" s="168">
        <f t="shared" si="40"/>
        <v>0</v>
      </c>
      <c r="BR8" s="331">
        <f t="shared" si="19"/>
        <v>0</v>
      </c>
      <c r="BS8" s="330">
        <f t="shared" ref="BS8:BU8" si="41">IF(COUNT(BS5:BS7)=0,"",SUM(BS5:BS7))</f>
        <v>345628.44112500001</v>
      </c>
      <c r="BT8" s="168">
        <f t="shared" si="41"/>
        <v>345628.44112500001</v>
      </c>
      <c r="BU8" s="168">
        <f t="shared" si="41"/>
        <v>0</v>
      </c>
      <c r="BV8" s="331">
        <f t="shared" si="21"/>
        <v>0</v>
      </c>
      <c r="BW8" s="330">
        <f t="shared" ref="BW8:BY8" si="42">IF(COUNT(BW5:BW7)=0,"",SUM(BW5:BW7))</f>
        <v>389827.94487499999</v>
      </c>
      <c r="BX8" s="168">
        <f t="shared" si="42"/>
        <v>389827.94487499999</v>
      </c>
      <c r="BY8" s="168">
        <f t="shared" si="42"/>
        <v>0</v>
      </c>
      <c r="BZ8" s="331">
        <f t="shared" si="23"/>
        <v>0</v>
      </c>
      <c r="CA8" s="332">
        <f t="shared" ref="CA8:CC8" si="43">IF(COUNT(CA5:CA7)=0,"",SUM(CA5:CA7))</f>
        <v>3229022.8819999984</v>
      </c>
      <c r="CB8" s="167">
        <f t="shared" si="43"/>
        <v>3138208.8519999995</v>
      </c>
      <c r="CC8" s="167">
        <f t="shared" si="43"/>
        <v>75475.363999999958</v>
      </c>
      <c r="CD8" s="331">
        <f t="shared" si="25"/>
        <v>2.3374056721843943E-2</v>
      </c>
    </row>
    <row r="9" spans="1:82">
      <c r="A9" s="378"/>
      <c r="B9" s="130" t="s">
        <v>17</v>
      </c>
      <c r="C9" s="171">
        <v>476820.58600000065</v>
      </c>
      <c r="D9" s="172">
        <v>467612.65200000006</v>
      </c>
      <c r="E9" s="172">
        <v>6567.852000000009</v>
      </c>
      <c r="F9" s="333">
        <f t="shared" si="0"/>
        <v>1.3774262674137144E-2</v>
      </c>
      <c r="G9" s="171">
        <v>0</v>
      </c>
      <c r="H9" s="172">
        <v>0</v>
      </c>
      <c r="I9" s="172">
        <v>0</v>
      </c>
      <c r="J9" s="333">
        <f t="shared" si="1"/>
        <v>0</v>
      </c>
      <c r="K9" s="334">
        <v>0</v>
      </c>
      <c r="L9" s="335">
        <v>0</v>
      </c>
      <c r="M9" s="335">
        <v>0</v>
      </c>
      <c r="N9" s="333">
        <f t="shared" si="2"/>
        <v>0</v>
      </c>
      <c r="O9" s="171">
        <v>64678.909999999996</v>
      </c>
      <c r="P9" s="172">
        <v>64678.909999999996</v>
      </c>
      <c r="Q9" s="172">
        <v>0</v>
      </c>
      <c r="R9" s="333">
        <f t="shared" si="3"/>
        <v>0</v>
      </c>
      <c r="S9" s="171">
        <v>81149.023400000005</v>
      </c>
      <c r="T9" s="172">
        <v>81149.023400000005</v>
      </c>
      <c r="U9" s="172">
        <v>0</v>
      </c>
      <c r="V9" s="333">
        <f t="shared" si="4"/>
        <v>0</v>
      </c>
      <c r="W9" s="336">
        <f t="shared" ref="W9:Y11" si="44">IF(COUNT(C9,G9,K9,O9,S9)&lt;5,"",SUM(C9,G9,K9,O9,S9))</f>
        <v>622648.51940000057</v>
      </c>
      <c r="X9" s="175">
        <f t="shared" si="44"/>
        <v>613440.58539999998</v>
      </c>
      <c r="Y9" s="175">
        <f t="shared" si="44"/>
        <v>6567.852000000009</v>
      </c>
      <c r="Z9" s="333">
        <f t="shared" si="6"/>
        <v>1.054824960690335E-2</v>
      </c>
      <c r="AC9" s="378"/>
      <c r="AD9" s="130" t="s">
        <v>17</v>
      </c>
      <c r="AE9" s="171">
        <v>115666.66700000006</v>
      </c>
      <c r="AF9" s="172">
        <v>114688.92900000008</v>
      </c>
      <c r="AG9" s="172">
        <v>880.24499999999989</v>
      </c>
      <c r="AH9" s="333">
        <f t="shared" si="7"/>
        <v>7.6101872979533461E-3</v>
      </c>
      <c r="AI9" s="171">
        <v>0</v>
      </c>
      <c r="AJ9" s="172">
        <v>0</v>
      </c>
      <c r="AK9" s="172">
        <v>0</v>
      </c>
      <c r="AL9" s="333">
        <f t="shared" si="8"/>
        <v>0</v>
      </c>
      <c r="AM9" s="171">
        <v>0</v>
      </c>
      <c r="AN9" s="172">
        <v>0</v>
      </c>
      <c r="AO9" s="172">
        <v>0</v>
      </c>
      <c r="AP9" s="333">
        <f t="shared" si="9"/>
        <v>0</v>
      </c>
      <c r="AQ9" s="171">
        <v>1011.6</v>
      </c>
      <c r="AR9" s="172">
        <v>1011.6</v>
      </c>
      <c r="AS9" s="172">
        <v>0</v>
      </c>
      <c r="AT9" s="333">
        <f t="shared" si="10"/>
        <v>0</v>
      </c>
      <c r="AU9" s="171">
        <v>21309.1</v>
      </c>
      <c r="AV9" s="172">
        <v>21309.1</v>
      </c>
      <c r="AW9" s="172">
        <v>0</v>
      </c>
      <c r="AX9" s="333">
        <f t="shared" si="11"/>
        <v>0</v>
      </c>
      <c r="AY9" s="336">
        <f t="shared" ref="AY9:BA11" si="45">IF(COUNT(AE9,AI9,AM9,AQ9,AU9)&lt;5,"",SUM(AE9,AI9,AM9,AQ9,AU9))</f>
        <v>137987.36700000006</v>
      </c>
      <c r="AZ9" s="175">
        <f t="shared" si="45"/>
        <v>137009.62900000007</v>
      </c>
      <c r="BA9" s="175">
        <f t="shared" si="45"/>
        <v>880.24499999999989</v>
      </c>
      <c r="BB9" s="333">
        <f t="shared" si="13"/>
        <v>6.3791709280169072E-3</v>
      </c>
      <c r="BE9" s="378"/>
      <c r="BF9" s="130" t="s">
        <v>17</v>
      </c>
      <c r="BG9" s="337">
        <f t="shared" ref="BG9:BI11" si="46">IF(COUNT(C9, AE9)&lt;2, "", C9+AE9)</f>
        <v>592487.25300000072</v>
      </c>
      <c r="BH9" s="338">
        <f t="shared" si="46"/>
        <v>582301.58100000012</v>
      </c>
      <c r="BI9" s="338">
        <f t="shared" si="46"/>
        <v>7448.0970000000088</v>
      </c>
      <c r="BJ9" s="333">
        <f t="shared" si="15"/>
        <v>1.2570898297452485E-2</v>
      </c>
      <c r="BK9" s="337">
        <f t="shared" ref="BK9:BM11" si="47">IF(COUNT(G9, AI9)&lt;2, "", G9+AI9)</f>
        <v>0</v>
      </c>
      <c r="BL9" s="338">
        <f t="shared" si="47"/>
        <v>0</v>
      </c>
      <c r="BM9" s="338">
        <f t="shared" si="47"/>
        <v>0</v>
      </c>
      <c r="BN9" s="333">
        <f t="shared" si="17"/>
        <v>0</v>
      </c>
      <c r="BO9" s="337">
        <f t="shared" ref="BO9:BQ11" si="48">IF(COUNT(K9, AM9)&lt;2, "", K9+AM9)</f>
        <v>0</v>
      </c>
      <c r="BP9" s="338">
        <f t="shared" si="48"/>
        <v>0</v>
      </c>
      <c r="BQ9" s="338">
        <f t="shared" si="48"/>
        <v>0</v>
      </c>
      <c r="BR9" s="333">
        <f t="shared" si="19"/>
        <v>0</v>
      </c>
      <c r="BS9" s="337">
        <f t="shared" ref="BS9:BU11" si="49">IF(COUNT(O9, AQ9)&lt;2, "", O9+AQ9)</f>
        <v>65690.509999999995</v>
      </c>
      <c r="BT9" s="338">
        <f t="shared" si="49"/>
        <v>65690.509999999995</v>
      </c>
      <c r="BU9" s="338">
        <f t="shared" si="49"/>
        <v>0</v>
      </c>
      <c r="BV9" s="333">
        <f t="shared" si="21"/>
        <v>0</v>
      </c>
      <c r="BW9" s="337">
        <f t="shared" ref="BW9:BY11" si="50">IF(COUNT(S9, AU9)&lt;2, "", S9+AU9)</f>
        <v>102458.12340000001</v>
      </c>
      <c r="BX9" s="338">
        <f t="shared" si="50"/>
        <v>102458.12340000001</v>
      </c>
      <c r="BY9" s="338">
        <f t="shared" si="50"/>
        <v>0</v>
      </c>
      <c r="BZ9" s="333">
        <f t="shared" si="23"/>
        <v>0</v>
      </c>
      <c r="CA9" s="336">
        <f t="shared" ref="CA9:CC11" si="51">IF(COUNT(BG9,BK9,BO9,BS9,BW9)&lt;5,"",SUM(BG9,BK9,BO9,BS9,BW9))</f>
        <v>760635.88640000077</v>
      </c>
      <c r="CB9" s="175">
        <f t="shared" si="51"/>
        <v>750450.21440000017</v>
      </c>
      <c r="CC9" s="175">
        <f t="shared" si="51"/>
        <v>7448.0970000000088</v>
      </c>
      <c r="CD9" s="333">
        <f t="shared" si="25"/>
        <v>9.791934791889674E-3</v>
      </c>
    </row>
    <row r="10" spans="1:82">
      <c r="A10" s="378"/>
      <c r="B10" s="131" t="s">
        <v>18</v>
      </c>
      <c r="C10" s="150">
        <v>359271.31300000031</v>
      </c>
      <c r="D10" s="151">
        <v>353835.60100000008</v>
      </c>
      <c r="E10" s="151">
        <v>4443.757999999998</v>
      </c>
      <c r="F10" s="318">
        <f t="shared" si="0"/>
        <v>1.2368808305048263E-2</v>
      </c>
      <c r="G10" s="150">
        <v>0</v>
      </c>
      <c r="H10" s="151">
        <v>0</v>
      </c>
      <c r="I10" s="151">
        <v>0</v>
      </c>
      <c r="J10" s="318">
        <f t="shared" si="1"/>
        <v>0</v>
      </c>
      <c r="K10" s="319">
        <v>0</v>
      </c>
      <c r="L10" s="320">
        <v>0</v>
      </c>
      <c r="M10" s="320">
        <v>0</v>
      </c>
      <c r="N10" s="318">
        <f t="shared" si="2"/>
        <v>0</v>
      </c>
      <c r="O10" s="150">
        <v>23081.618625000003</v>
      </c>
      <c r="P10" s="151">
        <v>23081.618625000003</v>
      </c>
      <c r="Q10" s="151">
        <v>0</v>
      </c>
      <c r="R10" s="318">
        <f t="shared" si="3"/>
        <v>0</v>
      </c>
      <c r="S10" s="150">
        <v>97790.102125000034</v>
      </c>
      <c r="T10" s="151">
        <v>97790.102125000034</v>
      </c>
      <c r="U10" s="151">
        <v>0</v>
      </c>
      <c r="V10" s="318">
        <f t="shared" si="4"/>
        <v>0</v>
      </c>
      <c r="W10" s="321">
        <f t="shared" si="44"/>
        <v>480143.03375000035</v>
      </c>
      <c r="X10" s="154">
        <f t="shared" si="44"/>
        <v>474707.32175000012</v>
      </c>
      <c r="Y10" s="154">
        <f t="shared" si="44"/>
        <v>4443.757999999998</v>
      </c>
      <c r="Z10" s="318">
        <f t="shared" si="6"/>
        <v>9.2550712759351672E-3</v>
      </c>
      <c r="AC10" s="378"/>
      <c r="AD10" s="131" t="s">
        <v>18</v>
      </c>
      <c r="AE10" s="150">
        <v>99012.817999999956</v>
      </c>
      <c r="AF10" s="151">
        <v>97672.556999999942</v>
      </c>
      <c r="AG10" s="151">
        <v>1124.9420000000002</v>
      </c>
      <c r="AH10" s="318">
        <f t="shared" si="7"/>
        <v>1.1361579467418054E-2</v>
      </c>
      <c r="AI10" s="150">
        <v>0</v>
      </c>
      <c r="AJ10" s="151">
        <v>0</v>
      </c>
      <c r="AK10" s="151">
        <v>0</v>
      </c>
      <c r="AL10" s="318">
        <f t="shared" si="8"/>
        <v>0</v>
      </c>
      <c r="AM10" s="150">
        <v>0</v>
      </c>
      <c r="AN10" s="151">
        <v>0</v>
      </c>
      <c r="AO10" s="151">
        <v>0</v>
      </c>
      <c r="AP10" s="318">
        <f t="shared" si="9"/>
        <v>0</v>
      </c>
      <c r="AQ10" s="150">
        <v>268.64999999999998</v>
      </c>
      <c r="AR10" s="151">
        <v>268.64999999999998</v>
      </c>
      <c r="AS10" s="151">
        <v>0</v>
      </c>
      <c r="AT10" s="318">
        <f t="shared" si="10"/>
        <v>0</v>
      </c>
      <c r="AU10" s="150">
        <v>27479</v>
      </c>
      <c r="AV10" s="151">
        <v>27479</v>
      </c>
      <c r="AW10" s="151">
        <v>0</v>
      </c>
      <c r="AX10" s="318">
        <f t="shared" si="11"/>
        <v>0</v>
      </c>
      <c r="AY10" s="321">
        <f t="shared" si="45"/>
        <v>126760.46799999995</v>
      </c>
      <c r="AZ10" s="154">
        <f t="shared" si="45"/>
        <v>125420.20699999994</v>
      </c>
      <c r="BA10" s="154">
        <f t="shared" si="45"/>
        <v>1124.9420000000002</v>
      </c>
      <c r="BB10" s="318">
        <f t="shared" si="13"/>
        <v>8.8745491220496332E-3</v>
      </c>
      <c r="BE10" s="378"/>
      <c r="BF10" s="131" t="s">
        <v>18</v>
      </c>
      <c r="BG10" s="322">
        <f t="shared" si="46"/>
        <v>458284.13100000028</v>
      </c>
      <c r="BH10" s="323">
        <f t="shared" si="46"/>
        <v>451508.15800000005</v>
      </c>
      <c r="BI10" s="323">
        <f t="shared" si="46"/>
        <v>5568.699999999998</v>
      </c>
      <c r="BJ10" s="318">
        <f t="shared" si="15"/>
        <v>1.2151195346539273E-2</v>
      </c>
      <c r="BK10" s="322">
        <f t="shared" si="47"/>
        <v>0</v>
      </c>
      <c r="BL10" s="323">
        <f t="shared" si="47"/>
        <v>0</v>
      </c>
      <c r="BM10" s="323">
        <f t="shared" si="47"/>
        <v>0</v>
      </c>
      <c r="BN10" s="318">
        <f t="shared" si="17"/>
        <v>0</v>
      </c>
      <c r="BO10" s="322">
        <f t="shared" si="48"/>
        <v>0</v>
      </c>
      <c r="BP10" s="323">
        <f t="shared" si="48"/>
        <v>0</v>
      </c>
      <c r="BQ10" s="323">
        <f t="shared" si="48"/>
        <v>0</v>
      </c>
      <c r="BR10" s="318">
        <f t="shared" si="19"/>
        <v>0</v>
      </c>
      <c r="BS10" s="322">
        <f t="shared" si="49"/>
        <v>23350.268625000004</v>
      </c>
      <c r="BT10" s="323">
        <f t="shared" si="49"/>
        <v>23350.268625000004</v>
      </c>
      <c r="BU10" s="323">
        <f t="shared" si="49"/>
        <v>0</v>
      </c>
      <c r="BV10" s="318">
        <f t="shared" si="21"/>
        <v>0</v>
      </c>
      <c r="BW10" s="322">
        <f t="shared" si="50"/>
        <v>125269.10212500003</v>
      </c>
      <c r="BX10" s="323">
        <f t="shared" si="50"/>
        <v>125269.10212500003</v>
      </c>
      <c r="BY10" s="323">
        <f t="shared" si="50"/>
        <v>0</v>
      </c>
      <c r="BZ10" s="318">
        <f t="shared" si="23"/>
        <v>0</v>
      </c>
      <c r="CA10" s="321">
        <f t="shared" si="51"/>
        <v>606903.50175000029</v>
      </c>
      <c r="CB10" s="154">
        <f t="shared" si="51"/>
        <v>600127.52875000006</v>
      </c>
      <c r="CC10" s="154">
        <f t="shared" si="51"/>
        <v>5568.699999999998</v>
      </c>
      <c r="CD10" s="318">
        <f t="shared" si="25"/>
        <v>9.1755937870562718E-3</v>
      </c>
    </row>
    <row r="11" spans="1:82">
      <c r="A11" s="378"/>
      <c r="B11" s="132" t="s">
        <v>19</v>
      </c>
      <c r="C11" s="157">
        <v>318767.80100000044</v>
      </c>
      <c r="D11" s="158">
        <v>315909.89800000028</v>
      </c>
      <c r="E11" s="158">
        <v>2378.4370000000004</v>
      </c>
      <c r="F11" s="324">
        <f t="shared" si="0"/>
        <v>7.4613464488528973E-3</v>
      </c>
      <c r="G11" s="157">
        <v>0</v>
      </c>
      <c r="H11" s="158">
        <v>0</v>
      </c>
      <c r="I11" s="158">
        <v>0</v>
      </c>
      <c r="J11" s="324">
        <f t="shared" si="1"/>
        <v>0</v>
      </c>
      <c r="K11" s="325">
        <v>0</v>
      </c>
      <c r="L11" s="326">
        <v>0</v>
      </c>
      <c r="M11" s="326">
        <v>0</v>
      </c>
      <c r="N11" s="324">
        <f t="shared" si="2"/>
        <v>0</v>
      </c>
      <c r="O11" s="157">
        <v>13217.79725</v>
      </c>
      <c r="P11" s="158">
        <v>13217.79725</v>
      </c>
      <c r="Q11" s="158">
        <v>0</v>
      </c>
      <c r="R11" s="324">
        <f t="shared" si="3"/>
        <v>0</v>
      </c>
      <c r="S11" s="157">
        <v>72626.585749999998</v>
      </c>
      <c r="T11" s="158">
        <v>72626.585749999998</v>
      </c>
      <c r="U11" s="158">
        <v>0</v>
      </c>
      <c r="V11" s="324">
        <f t="shared" si="4"/>
        <v>0</v>
      </c>
      <c r="W11" s="327">
        <f t="shared" si="44"/>
        <v>404612.18400000047</v>
      </c>
      <c r="X11" s="161">
        <f t="shared" si="44"/>
        <v>401754.28100000031</v>
      </c>
      <c r="Y11" s="161">
        <f t="shared" si="44"/>
        <v>2378.4370000000004</v>
      </c>
      <c r="Z11" s="324">
        <f t="shared" si="6"/>
        <v>5.8783128488290844E-3</v>
      </c>
      <c r="AC11" s="378"/>
      <c r="AD11" s="132" t="s">
        <v>19</v>
      </c>
      <c r="AE11" s="157">
        <v>62932.154000000075</v>
      </c>
      <c r="AF11" s="158">
        <v>62619.230000000069</v>
      </c>
      <c r="AG11" s="158">
        <v>201.13</v>
      </c>
      <c r="AH11" s="324">
        <f t="shared" si="7"/>
        <v>3.1959815009668944E-3</v>
      </c>
      <c r="AI11" s="157">
        <v>0</v>
      </c>
      <c r="AJ11" s="158">
        <v>0</v>
      </c>
      <c r="AK11" s="158">
        <v>0</v>
      </c>
      <c r="AL11" s="324">
        <f t="shared" si="8"/>
        <v>0</v>
      </c>
      <c r="AM11" s="157">
        <v>0</v>
      </c>
      <c r="AN11" s="158">
        <v>0</v>
      </c>
      <c r="AO11" s="158">
        <v>0</v>
      </c>
      <c r="AP11" s="324">
        <f t="shared" si="9"/>
        <v>0</v>
      </c>
      <c r="AQ11" s="157">
        <v>176.7</v>
      </c>
      <c r="AR11" s="158">
        <v>176.7</v>
      </c>
      <c r="AS11" s="158">
        <v>0</v>
      </c>
      <c r="AT11" s="324">
        <f t="shared" si="10"/>
        <v>0</v>
      </c>
      <c r="AU11" s="157">
        <v>27383.47</v>
      </c>
      <c r="AV11" s="158">
        <v>27383.47</v>
      </c>
      <c r="AW11" s="158">
        <v>0</v>
      </c>
      <c r="AX11" s="324">
        <f t="shared" si="11"/>
        <v>0</v>
      </c>
      <c r="AY11" s="327">
        <f t="shared" si="45"/>
        <v>90492.324000000081</v>
      </c>
      <c r="AZ11" s="161">
        <f t="shared" si="45"/>
        <v>90179.400000000067</v>
      </c>
      <c r="BA11" s="161">
        <f t="shared" si="45"/>
        <v>201.13</v>
      </c>
      <c r="BB11" s="324">
        <f t="shared" si="13"/>
        <v>2.2226194566513711E-3</v>
      </c>
      <c r="BE11" s="378"/>
      <c r="BF11" s="132" t="s">
        <v>19</v>
      </c>
      <c r="BG11" s="328">
        <f t="shared" si="46"/>
        <v>381699.95500000054</v>
      </c>
      <c r="BH11" s="329">
        <f t="shared" si="46"/>
        <v>378529.12800000038</v>
      </c>
      <c r="BI11" s="329">
        <f t="shared" si="46"/>
        <v>2579.5670000000005</v>
      </c>
      <c r="BJ11" s="324">
        <f t="shared" si="15"/>
        <v>6.7581013993045841E-3</v>
      </c>
      <c r="BK11" s="328">
        <f t="shared" si="47"/>
        <v>0</v>
      </c>
      <c r="BL11" s="329">
        <f t="shared" si="47"/>
        <v>0</v>
      </c>
      <c r="BM11" s="329">
        <f t="shared" si="47"/>
        <v>0</v>
      </c>
      <c r="BN11" s="324">
        <f t="shared" si="17"/>
        <v>0</v>
      </c>
      <c r="BO11" s="328">
        <f t="shared" si="48"/>
        <v>0</v>
      </c>
      <c r="BP11" s="329">
        <f t="shared" si="48"/>
        <v>0</v>
      </c>
      <c r="BQ11" s="329">
        <f t="shared" si="48"/>
        <v>0</v>
      </c>
      <c r="BR11" s="324">
        <f t="shared" si="19"/>
        <v>0</v>
      </c>
      <c r="BS11" s="328">
        <f t="shared" si="49"/>
        <v>13394.49725</v>
      </c>
      <c r="BT11" s="329">
        <f t="shared" si="49"/>
        <v>13394.49725</v>
      </c>
      <c r="BU11" s="329">
        <f t="shared" si="49"/>
        <v>0</v>
      </c>
      <c r="BV11" s="324">
        <f t="shared" si="21"/>
        <v>0</v>
      </c>
      <c r="BW11" s="328">
        <f t="shared" si="50"/>
        <v>100010.05575</v>
      </c>
      <c r="BX11" s="329">
        <f t="shared" si="50"/>
        <v>100010.05575</v>
      </c>
      <c r="BY11" s="329">
        <f t="shared" si="50"/>
        <v>0</v>
      </c>
      <c r="BZ11" s="324">
        <f t="shared" si="23"/>
        <v>0</v>
      </c>
      <c r="CA11" s="327">
        <f t="shared" si="51"/>
        <v>495104.50800000055</v>
      </c>
      <c r="CB11" s="161">
        <f t="shared" si="51"/>
        <v>491933.68100000039</v>
      </c>
      <c r="CC11" s="161">
        <f t="shared" si="51"/>
        <v>2579.5670000000005</v>
      </c>
      <c r="CD11" s="324">
        <f t="shared" si="25"/>
        <v>5.2101464606337166E-3</v>
      </c>
    </row>
    <row r="12" spans="1:82">
      <c r="A12" s="378"/>
      <c r="B12" s="133" t="s">
        <v>20</v>
      </c>
      <c r="C12" s="330">
        <f t="shared" ref="C12:E12" si="52">IF(COUNT(C9:C11)=0,"",SUM(C9:C11))</f>
        <v>1154859.7000000014</v>
      </c>
      <c r="D12" s="168">
        <f t="shared" si="52"/>
        <v>1137358.1510000005</v>
      </c>
      <c r="E12" s="168">
        <f t="shared" si="52"/>
        <v>13390.047000000008</v>
      </c>
      <c r="F12" s="331">
        <f t="shared" si="0"/>
        <v>1.1594522693968793E-2</v>
      </c>
      <c r="G12" s="330">
        <f t="shared" ref="G12:I12" si="53">IF(COUNT(G9:G11)=0,"",SUM(G9:G11))</f>
        <v>0</v>
      </c>
      <c r="H12" s="168">
        <f t="shared" si="53"/>
        <v>0</v>
      </c>
      <c r="I12" s="168">
        <f t="shared" si="53"/>
        <v>0</v>
      </c>
      <c r="J12" s="331">
        <f t="shared" si="1"/>
        <v>0</v>
      </c>
      <c r="K12" s="330">
        <f t="shared" ref="K12:M12" si="54">IF(COUNT(K9:K11)=0,"",SUM(K9:K11))</f>
        <v>0</v>
      </c>
      <c r="L12" s="168">
        <f t="shared" si="54"/>
        <v>0</v>
      </c>
      <c r="M12" s="168">
        <f t="shared" si="54"/>
        <v>0</v>
      </c>
      <c r="N12" s="331">
        <f t="shared" si="2"/>
        <v>0</v>
      </c>
      <c r="O12" s="330">
        <f t="shared" ref="O12:Q12" si="55">IF(COUNT(O9:O11)=0,"",SUM(O9:O11))</f>
        <v>100978.32587500001</v>
      </c>
      <c r="P12" s="168">
        <f t="shared" si="55"/>
        <v>100978.32587500001</v>
      </c>
      <c r="Q12" s="168">
        <f t="shared" si="55"/>
        <v>0</v>
      </c>
      <c r="R12" s="331">
        <f t="shared" si="3"/>
        <v>0</v>
      </c>
      <c r="S12" s="330">
        <f t="shared" ref="S12:U12" si="56">IF(COUNT(S9:S11)=0,"",SUM(S9:S11))</f>
        <v>251565.71127500004</v>
      </c>
      <c r="T12" s="168">
        <f t="shared" si="56"/>
        <v>251565.71127500004</v>
      </c>
      <c r="U12" s="168">
        <f t="shared" si="56"/>
        <v>0</v>
      </c>
      <c r="V12" s="331">
        <f t="shared" si="4"/>
        <v>0</v>
      </c>
      <c r="W12" s="332">
        <f t="shared" ref="W12:Y12" si="57">IF(COUNT(W9:W11)=0,"",SUM(W9:W11))</f>
        <v>1507403.7371500013</v>
      </c>
      <c r="X12" s="167">
        <f t="shared" si="57"/>
        <v>1489902.1881500003</v>
      </c>
      <c r="Y12" s="167">
        <f t="shared" si="57"/>
        <v>13390.047000000008</v>
      </c>
      <c r="Z12" s="331">
        <f t="shared" si="6"/>
        <v>8.882853790263337E-3</v>
      </c>
      <c r="AC12" s="378"/>
      <c r="AD12" s="133" t="s">
        <v>20</v>
      </c>
      <c r="AE12" s="330">
        <f t="shared" ref="AE12:AG12" si="58">IF(COUNT(AE9:AE11)=0,"",SUM(AE9:AE11))</f>
        <v>277611.63900000008</v>
      </c>
      <c r="AF12" s="168">
        <f t="shared" si="58"/>
        <v>274980.71600000013</v>
      </c>
      <c r="AG12" s="168">
        <f t="shared" si="58"/>
        <v>2206.317</v>
      </c>
      <c r="AH12" s="331">
        <f t="shared" si="7"/>
        <v>7.9474945933372745E-3</v>
      </c>
      <c r="AI12" s="330">
        <f t="shared" ref="AI12:AK12" si="59">IF(COUNT(AI9:AI11)=0,"",SUM(AI9:AI11))</f>
        <v>0</v>
      </c>
      <c r="AJ12" s="168">
        <f t="shared" si="59"/>
        <v>0</v>
      </c>
      <c r="AK12" s="168">
        <f t="shared" si="59"/>
        <v>0</v>
      </c>
      <c r="AL12" s="331">
        <f t="shared" si="8"/>
        <v>0</v>
      </c>
      <c r="AM12" s="330">
        <f t="shared" ref="AM12:AO12" si="60">IF(COUNT(AM9:AM11)=0,"",SUM(AM9:AM11))</f>
        <v>0</v>
      </c>
      <c r="AN12" s="168">
        <f t="shared" si="60"/>
        <v>0</v>
      </c>
      <c r="AO12" s="168">
        <f t="shared" si="60"/>
        <v>0</v>
      </c>
      <c r="AP12" s="331">
        <f t="shared" si="9"/>
        <v>0</v>
      </c>
      <c r="AQ12" s="330">
        <f t="shared" ref="AQ12:AS12" si="61">IF(COUNT(AQ9:AQ11)=0,"",SUM(AQ9:AQ11))</f>
        <v>1456.95</v>
      </c>
      <c r="AR12" s="168">
        <f t="shared" si="61"/>
        <v>1456.95</v>
      </c>
      <c r="AS12" s="168">
        <f t="shared" si="61"/>
        <v>0</v>
      </c>
      <c r="AT12" s="331">
        <f t="shared" si="10"/>
        <v>0</v>
      </c>
      <c r="AU12" s="330">
        <f t="shared" ref="AU12:AW12" si="62">IF(COUNT(AU9:AU11)=0,"",SUM(AU9:AU11))</f>
        <v>76171.570000000007</v>
      </c>
      <c r="AV12" s="168">
        <f t="shared" si="62"/>
        <v>76171.570000000007</v>
      </c>
      <c r="AW12" s="168">
        <f t="shared" si="62"/>
        <v>0</v>
      </c>
      <c r="AX12" s="331">
        <f t="shared" si="11"/>
        <v>0</v>
      </c>
      <c r="AY12" s="332">
        <f t="shared" ref="AY12:BA12" si="63">IF(COUNT(AY9:AY11)=0,"",SUM(AY9:AY11))</f>
        <v>355240.1590000001</v>
      </c>
      <c r="AZ12" s="167">
        <f t="shared" si="63"/>
        <v>352609.23600000009</v>
      </c>
      <c r="BA12" s="167">
        <f t="shared" si="63"/>
        <v>2206.317</v>
      </c>
      <c r="BB12" s="331">
        <f t="shared" si="13"/>
        <v>6.2107758486843806E-3</v>
      </c>
      <c r="BE12" s="378"/>
      <c r="BF12" s="133" t="s">
        <v>20</v>
      </c>
      <c r="BG12" s="330">
        <f t="shared" ref="BG12:BI12" si="64">IF(COUNT(BG9:BG11)=0,"",SUM(BG9:BG11))</f>
        <v>1432471.3390000015</v>
      </c>
      <c r="BH12" s="168">
        <f t="shared" si="64"/>
        <v>1412338.8670000006</v>
      </c>
      <c r="BI12" s="168">
        <f t="shared" si="64"/>
        <v>15596.364000000007</v>
      </c>
      <c r="BJ12" s="331">
        <f t="shared" si="15"/>
        <v>1.0887731974370755E-2</v>
      </c>
      <c r="BK12" s="330">
        <f t="shared" ref="BK12:BM12" si="65">IF(COUNT(BK9:BK11)=0,"",SUM(BK9:BK11))</f>
        <v>0</v>
      </c>
      <c r="BL12" s="168">
        <f t="shared" si="65"/>
        <v>0</v>
      </c>
      <c r="BM12" s="168">
        <f t="shared" si="65"/>
        <v>0</v>
      </c>
      <c r="BN12" s="331">
        <f t="shared" si="17"/>
        <v>0</v>
      </c>
      <c r="BO12" s="330">
        <f t="shared" ref="BO12:BQ12" si="66">IF(COUNT(BO9:BO11)=0,"",SUM(BO9:BO11))</f>
        <v>0</v>
      </c>
      <c r="BP12" s="168">
        <f t="shared" si="66"/>
        <v>0</v>
      </c>
      <c r="BQ12" s="168">
        <f t="shared" si="66"/>
        <v>0</v>
      </c>
      <c r="BR12" s="331">
        <f t="shared" si="19"/>
        <v>0</v>
      </c>
      <c r="BS12" s="330">
        <f t="shared" ref="BS12:BU12" si="67">IF(COUNT(BS9:BS11)=0,"",SUM(BS9:BS11))</f>
        <v>102435.27587500001</v>
      </c>
      <c r="BT12" s="168">
        <f t="shared" si="67"/>
        <v>102435.27587500001</v>
      </c>
      <c r="BU12" s="168">
        <f t="shared" si="67"/>
        <v>0</v>
      </c>
      <c r="BV12" s="331">
        <f t="shared" si="21"/>
        <v>0</v>
      </c>
      <c r="BW12" s="330">
        <f t="shared" ref="BW12:BY12" si="68">IF(COUNT(BW9:BW11)=0,"",SUM(BW9:BW11))</f>
        <v>327737.28127500007</v>
      </c>
      <c r="BX12" s="168">
        <f t="shared" si="68"/>
        <v>327737.28127500007</v>
      </c>
      <c r="BY12" s="168">
        <f t="shared" si="68"/>
        <v>0</v>
      </c>
      <c r="BZ12" s="331">
        <f t="shared" si="23"/>
        <v>0</v>
      </c>
      <c r="CA12" s="332">
        <f t="shared" ref="CA12:CC12" si="69">IF(COUNT(CA9:CA11)=0,"",SUM(CA9:CA11))</f>
        <v>1862643.8961500016</v>
      </c>
      <c r="CB12" s="167">
        <f t="shared" si="69"/>
        <v>1842511.4241500006</v>
      </c>
      <c r="CC12" s="167">
        <f t="shared" si="69"/>
        <v>15596.364000000007</v>
      </c>
      <c r="CD12" s="331">
        <f t="shared" si="25"/>
        <v>8.3732397976000496E-3</v>
      </c>
    </row>
    <row r="13" spans="1:82">
      <c r="A13" s="378"/>
      <c r="B13" s="130" t="s">
        <v>21</v>
      </c>
      <c r="C13" s="171">
        <v>359269.99699999986</v>
      </c>
      <c r="D13" s="172">
        <v>350296.52499999985</v>
      </c>
      <c r="E13" s="172">
        <v>8348.3890000000029</v>
      </c>
      <c r="F13" s="333">
        <f t="shared" si="0"/>
        <v>2.3237089291372155E-2</v>
      </c>
      <c r="G13" s="171">
        <v>0</v>
      </c>
      <c r="H13" s="172">
        <v>0</v>
      </c>
      <c r="I13" s="172">
        <v>0</v>
      </c>
      <c r="J13" s="333">
        <f t="shared" si="1"/>
        <v>0</v>
      </c>
      <c r="K13" s="334">
        <v>0</v>
      </c>
      <c r="L13" s="335">
        <v>0</v>
      </c>
      <c r="M13" s="335">
        <v>0</v>
      </c>
      <c r="N13" s="333">
        <f t="shared" si="2"/>
        <v>0</v>
      </c>
      <c r="O13" s="171">
        <v>27233.261000000006</v>
      </c>
      <c r="P13" s="172">
        <v>27233.261000000006</v>
      </c>
      <c r="Q13" s="172">
        <v>0</v>
      </c>
      <c r="R13" s="333">
        <f t="shared" si="3"/>
        <v>0</v>
      </c>
      <c r="S13" s="171">
        <v>93738.290000000008</v>
      </c>
      <c r="T13" s="172">
        <v>93738.290000000008</v>
      </c>
      <c r="U13" s="172">
        <v>0</v>
      </c>
      <c r="V13" s="333">
        <f t="shared" si="4"/>
        <v>0</v>
      </c>
      <c r="W13" s="336">
        <f t="shared" ref="W13:Y15" si="70">IF(COUNT(C13,G13,K13,O13,S13)&lt;5,"",SUM(C13,G13,K13,O13,S13))</f>
        <v>480241.54799999984</v>
      </c>
      <c r="X13" s="175">
        <f t="shared" si="70"/>
        <v>471268.07599999988</v>
      </c>
      <c r="Y13" s="175">
        <f t="shared" si="70"/>
        <v>8348.3890000000029</v>
      </c>
      <c r="Z13" s="333">
        <f t="shared" si="6"/>
        <v>1.7383729156228701E-2</v>
      </c>
      <c r="AC13" s="378"/>
      <c r="AD13" s="130" t="s">
        <v>21</v>
      </c>
      <c r="AE13" s="171">
        <v>85249.983999999997</v>
      </c>
      <c r="AF13" s="172">
        <v>79519.490000000005</v>
      </c>
      <c r="AG13" s="172">
        <v>5310.7339999999995</v>
      </c>
      <c r="AH13" s="333">
        <f t="shared" si="7"/>
        <v>6.2296011691920082E-2</v>
      </c>
      <c r="AI13" s="171">
        <v>0</v>
      </c>
      <c r="AJ13" s="172">
        <v>0</v>
      </c>
      <c r="AK13" s="172">
        <v>0</v>
      </c>
      <c r="AL13" s="333">
        <f t="shared" si="8"/>
        <v>0</v>
      </c>
      <c r="AM13" s="171">
        <v>0</v>
      </c>
      <c r="AN13" s="172">
        <v>0</v>
      </c>
      <c r="AO13" s="172">
        <v>0</v>
      </c>
      <c r="AP13" s="333">
        <f t="shared" si="9"/>
        <v>0</v>
      </c>
      <c r="AQ13" s="171">
        <v>519.09</v>
      </c>
      <c r="AR13" s="172">
        <v>519.09</v>
      </c>
      <c r="AS13" s="172">
        <v>0</v>
      </c>
      <c r="AT13" s="333">
        <f t="shared" si="10"/>
        <v>0</v>
      </c>
      <c r="AU13" s="171">
        <v>29827.7</v>
      </c>
      <c r="AV13" s="172">
        <v>29827.7</v>
      </c>
      <c r="AW13" s="172">
        <v>0</v>
      </c>
      <c r="AX13" s="333">
        <f t="shared" si="11"/>
        <v>0</v>
      </c>
      <c r="AY13" s="336">
        <f t="shared" ref="AY13:BA15" si="71">IF(COUNT(AE13,AI13,AM13,AQ13,AU13)&lt;5,"",SUM(AE13,AI13,AM13,AQ13,AU13))</f>
        <v>115596.77399999999</v>
      </c>
      <c r="AZ13" s="175">
        <f t="shared" si="71"/>
        <v>109866.28</v>
      </c>
      <c r="BA13" s="175">
        <f t="shared" si="71"/>
        <v>5310.7339999999995</v>
      </c>
      <c r="BB13" s="333">
        <f t="shared" si="13"/>
        <v>4.5941887617036783E-2</v>
      </c>
      <c r="BE13" s="378"/>
      <c r="BF13" s="130" t="s">
        <v>21</v>
      </c>
      <c r="BG13" s="337">
        <f t="shared" ref="BG13:BI15" si="72">IF(COUNT(C13, AE13)&lt;2, "", C13+AE13)</f>
        <v>444519.98099999985</v>
      </c>
      <c r="BH13" s="338">
        <f t="shared" si="72"/>
        <v>429816.01499999984</v>
      </c>
      <c r="BI13" s="338">
        <f t="shared" si="72"/>
        <v>13659.123000000003</v>
      </c>
      <c r="BJ13" s="333">
        <f t="shared" si="15"/>
        <v>3.0727804336876385E-2</v>
      </c>
      <c r="BK13" s="337">
        <f t="shared" ref="BK13:BM15" si="73">IF(COUNT(G13, AI13)&lt;2, "", G13+AI13)</f>
        <v>0</v>
      </c>
      <c r="BL13" s="338">
        <f t="shared" si="73"/>
        <v>0</v>
      </c>
      <c r="BM13" s="338">
        <f t="shared" si="73"/>
        <v>0</v>
      </c>
      <c r="BN13" s="333">
        <f t="shared" si="17"/>
        <v>0</v>
      </c>
      <c r="BO13" s="337">
        <f t="shared" ref="BO13:BQ15" si="74">IF(COUNT(K13, AM13)&lt;2, "", K13+AM13)</f>
        <v>0</v>
      </c>
      <c r="BP13" s="338">
        <f t="shared" si="74"/>
        <v>0</v>
      </c>
      <c r="BQ13" s="338">
        <f t="shared" si="74"/>
        <v>0</v>
      </c>
      <c r="BR13" s="333">
        <f t="shared" si="19"/>
        <v>0</v>
      </c>
      <c r="BS13" s="337">
        <f t="shared" ref="BS13:BU15" si="75">IF(COUNT(O13, AQ13)&lt;2, "", O13+AQ13)</f>
        <v>27752.351000000006</v>
      </c>
      <c r="BT13" s="338">
        <f t="shared" si="75"/>
        <v>27752.351000000006</v>
      </c>
      <c r="BU13" s="338">
        <f t="shared" si="75"/>
        <v>0</v>
      </c>
      <c r="BV13" s="333">
        <f t="shared" si="21"/>
        <v>0</v>
      </c>
      <c r="BW13" s="337">
        <f t="shared" ref="BW13:BY15" si="76">IF(COUNT(S13, AU13)&lt;2, "", S13+AU13)</f>
        <v>123565.99</v>
      </c>
      <c r="BX13" s="338">
        <f t="shared" si="76"/>
        <v>123565.99</v>
      </c>
      <c r="BY13" s="338">
        <f t="shared" si="76"/>
        <v>0</v>
      </c>
      <c r="BZ13" s="333">
        <f t="shared" si="23"/>
        <v>0</v>
      </c>
      <c r="CA13" s="336">
        <f t="shared" ref="CA13:CC15" si="77">IF(COUNT(BG13,BK13,BO13,BS13,BW13)&lt;5,"",SUM(BG13,BK13,BO13,BS13,BW13))</f>
        <v>595838.32199999993</v>
      </c>
      <c r="CB13" s="175">
        <f t="shared" si="77"/>
        <v>581134.35599999991</v>
      </c>
      <c r="CC13" s="175">
        <f t="shared" si="77"/>
        <v>13659.123000000003</v>
      </c>
      <c r="CD13" s="333">
        <f t="shared" si="25"/>
        <v>2.292421030280762E-2</v>
      </c>
    </row>
    <row r="14" spans="1:82">
      <c r="A14" s="378"/>
      <c r="B14" s="131" t="s">
        <v>22</v>
      </c>
      <c r="C14" s="150">
        <v>525117.47899999993</v>
      </c>
      <c r="D14" s="151">
        <v>499183.42500000028</v>
      </c>
      <c r="E14" s="151">
        <v>23974.458999999999</v>
      </c>
      <c r="F14" s="318">
        <f t="shared" si="0"/>
        <v>4.5655419898906091E-2</v>
      </c>
      <c r="G14" s="150">
        <v>0</v>
      </c>
      <c r="H14" s="151">
        <v>0</v>
      </c>
      <c r="I14" s="151">
        <v>0</v>
      </c>
      <c r="J14" s="318">
        <f t="shared" si="1"/>
        <v>0</v>
      </c>
      <c r="K14" s="319">
        <v>0</v>
      </c>
      <c r="L14" s="320">
        <v>0</v>
      </c>
      <c r="M14" s="320">
        <v>0</v>
      </c>
      <c r="N14" s="318">
        <f t="shared" si="2"/>
        <v>0</v>
      </c>
      <c r="O14" s="150">
        <v>25449.632750000004</v>
      </c>
      <c r="P14" s="151">
        <v>25449.632750000004</v>
      </c>
      <c r="Q14" s="151">
        <v>0</v>
      </c>
      <c r="R14" s="318">
        <f t="shared" si="3"/>
        <v>0</v>
      </c>
      <c r="S14" s="150">
        <v>110940.5735</v>
      </c>
      <c r="T14" s="151">
        <v>110940.5735</v>
      </c>
      <c r="U14" s="151">
        <v>0</v>
      </c>
      <c r="V14" s="318">
        <f t="shared" si="4"/>
        <v>0</v>
      </c>
      <c r="W14" s="321">
        <f t="shared" si="70"/>
        <v>661507.68524999986</v>
      </c>
      <c r="X14" s="154">
        <f t="shared" si="70"/>
        <v>635573.63125000033</v>
      </c>
      <c r="Y14" s="154">
        <f t="shared" si="70"/>
        <v>23974.458999999999</v>
      </c>
      <c r="Z14" s="318">
        <f t="shared" si="6"/>
        <v>3.6242147346994866E-2</v>
      </c>
      <c r="AC14" s="378"/>
      <c r="AD14" s="131" t="s">
        <v>22</v>
      </c>
      <c r="AE14" s="150">
        <v>130283.03200000017</v>
      </c>
      <c r="AF14" s="151">
        <v>120333.58000000012</v>
      </c>
      <c r="AG14" s="151">
        <v>9060.5930000000008</v>
      </c>
      <c r="AH14" s="318">
        <f t="shared" si="7"/>
        <v>6.9545457001645383E-2</v>
      </c>
      <c r="AI14" s="150">
        <v>0</v>
      </c>
      <c r="AJ14" s="151">
        <v>0</v>
      </c>
      <c r="AK14" s="151">
        <v>0</v>
      </c>
      <c r="AL14" s="318">
        <f t="shared" si="8"/>
        <v>0</v>
      </c>
      <c r="AM14" s="150">
        <v>0</v>
      </c>
      <c r="AN14" s="151">
        <v>0</v>
      </c>
      <c r="AO14" s="151">
        <v>0</v>
      </c>
      <c r="AP14" s="318">
        <f t="shared" si="9"/>
        <v>0</v>
      </c>
      <c r="AQ14" s="150">
        <v>335.49</v>
      </c>
      <c r="AR14" s="151">
        <v>335.49</v>
      </c>
      <c r="AS14" s="151">
        <v>0</v>
      </c>
      <c r="AT14" s="318">
        <f t="shared" si="10"/>
        <v>0</v>
      </c>
      <c r="AU14" s="150">
        <v>29204.5</v>
      </c>
      <c r="AV14" s="151">
        <v>29204.5</v>
      </c>
      <c r="AW14" s="151">
        <v>0</v>
      </c>
      <c r="AX14" s="318">
        <f t="shared" si="11"/>
        <v>0</v>
      </c>
      <c r="AY14" s="321">
        <f t="shared" si="71"/>
        <v>159823.02200000017</v>
      </c>
      <c r="AZ14" s="154">
        <f t="shared" si="71"/>
        <v>149873.57000000012</v>
      </c>
      <c r="BA14" s="154">
        <f t="shared" si="71"/>
        <v>9060.5930000000008</v>
      </c>
      <c r="BB14" s="318">
        <f t="shared" si="13"/>
        <v>5.6691413330927948E-2</v>
      </c>
      <c r="BE14" s="378"/>
      <c r="BF14" s="131" t="s">
        <v>22</v>
      </c>
      <c r="BG14" s="322">
        <f t="shared" si="72"/>
        <v>655400.51100000006</v>
      </c>
      <c r="BH14" s="323">
        <f t="shared" si="72"/>
        <v>619517.00500000035</v>
      </c>
      <c r="BI14" s="323">
        <f t="shared" si="72"/>
        <v>33035.051999999996</v>
      </c>
      <c r="BJ14" s="318">
        <f t="shared" si="15"/>
        <v>5.0404373273367789E-2</v>
      </c>
      <c r="BK14" s="322">
        <f t="shared" si="73"/>
        <v>0</v>
      </c>
      <c r="BL14" s="323">
        <f t="shared" si="73"/>
        <v>0</v>
      </c>
      <c r="BM14" s="323">
        <f t="shared" si="73"/>
        <v>0</v>
      </c>
      <c r="BN14" s="318">
        <f t="shared" si="17"/>
        <v>0</v>
      </c>
      <c r="BO14" s="322">
        <f t="shared" si="74"/>
        <v>0</v>
      </c>
      <c r="BP14" s="323">
        <f t="shared" si="74"/>
        <v>0</v>
      </c>
      <c r="BQ14" s="323">
        <f t="shared" si="74"/>
        <v>0</v>
      </c>
      <c r="BR14" s="318">
        <f t="shared" si="19"/>
        <v>0</v>
      </c>
      <c r="BS14" s="322">
        <f t="shared" si="75"/>
        <v>25785.122750000006</v>
      </c>
      <c r="BT14" s="323">
        <f t="shared" si="75"/>
        <v>25785.122750000006</v>
      </c>
      <c r="BU14" s="323">
        <f t="shared" si="75"/>
        <v>0</v>
      </c>
      <c r="BV14" s="318">
        <f t="shared" si="21"/>
        <v>0</v>
      </c>
      <c r="BW14" s="322">
        <f t="shared" si="76"/>
        <v>140145.0735</v>
      </c>
      <c r="BX14" s="323">
        <f t="shared" si="76"/>
        <v>140145.0735</v>
      </c>
      <c r="BY14" s="323">
        <f t="shared" si="76"/>
        <v>0</v>
      </c>
      <c r="BZ14" s="318">
        <f t="shared" si="23"/>
        <v>0</v>
      </c>
      <c r="CA14" s="321">
        <f t="shared" si="77"/>
        <v>821330.70724999998</v>
      </c>
      <c r="CB14" s="154">
        <f t="shared" si="77"/>
        <v>785447.20125000039</v>
      </c>
      <c r="CC14" s="154">
        <f t="shared" si="77"/>
        <v>33035.051999999996</v>
      </c>
      <c r="CD14" s="318">
        <f t="shared" si="25"/>
        <v>4.0221376978110054E-2</v>
      </c>
    </row>
    <row r="15" spans="1:82">
      <c r="A15" s="378"/>
      <c r="B15" s="132" t="s">
        <v>23</v>
      </c>
      <c r="C15" s="157">
        <v>569774.31299999962</v>
      </c>
      <c r="D15" s="158">
        <v>535863.03200000129</v>
      </c>
      <c r="E15" s="158">
        <v>31638.150000000045</v>
      </c>
      <c r="F15" s="324">
        <f t="shared" si="0"/>
        <v>5.552751199578923E-2</v>
      </c>
      <c r="G15" s="157">
        <v>0</v>
      </c>
      <c r="H15" s="158">
        <v>0</v>
      </c>
      <c r="I15" s="158">
        <v>0</v>
      </c>
      <c r="J15" s="324">
        <f t="shared" si="1"/>
        <v>0</v>
      </c>
      <c r="K15" s="325">
        <v>0</v>
      </c>
      <c r="L15" s="326">
        <v>0</v>
      </c>
      <c r="M15" s="326">
        <v>0</v>
      </c>
      <c r="N15" s="324">
        <f t="shared" si="2"/>
        <v>0</v>
      </c>
      <c r="O15" s="157">
        <v>42525.093249999991</v>
      </c>
      <c r="P15" s="158">
        <v>42525.093249999991</v>
      </c>
      <c r="Q15" s="158">
        <v>0</v>
      </c>
      <c r="R15" s="324">
        <f t="shared" si="3"/>
        <v>0</v>
      </c>
      <c r="S15" s="157">
        <v>105330.83325000003</v>
      </c>
      <c r="T15" s="158">
        <v>105330.83325000003</v>
      </c>
      <c r="U15" s="158">
        <v>0</v>
      </c>
      <c r="V15" s="324">
        <f t="shared" si="4"/>
        <v>0</v>
      </c>
      <c r="W15" s="327">
        <f t="shared" si="70"/>
        <v>717630.23949999968</v>
      </c>
      <c r="X15" s="161">
        <f t="shared" si="70"/>
        <v>683718.95850000135</v>
      </c>
      <c r="Y15" s="161">
        <f t="shared" si="70"/>
        <v>31638.150000000045</v>
      </c>
      <c r="Z15" s="324">
        <f t="shared" si="6"/>
        <v>4.4086979977381598E-2</v>
      </c>
      <c r="AC15" s="378"/>
      <c r="AD15" s="132" t="s">
        <v>23</v>
      </c>
      <c r="AE15" s="157">
        <v>149500.42300000018</v>
      </c>
      <c r="AF15" s="158">
        <v>139628.32899999991</v>
      </c>
      <c r="AG15" s="158">
        <v>8621.367000000002</v>
      </c>
      <c r="AH15" s="324">
        <f t="shared" si="7"/>
        <v>5.7667843521753727E-2</v>
      </c>
      <c r="AI15" s="157">
        <v>0</v>
      </c>
      <c r="AJ15" s="158">
        <v>0</v>
      </c>
      <c r="AK15" s="158">
        <v>0</v>
      </c>
      <c r="AL15" s="324">
        <f t="shared" si="8"/>
        <v>0</v>
      </c>
      <c r="AM15" s="157">
        <v>0</v>
      </c>
      <c r="AN15" s="158">
        <v>0</v>
      </c>
      <c r="AO15" s="158">
        <v>0</v>
      </c>
      <c r="AP15" s="324">
        <f t="shared" si="9"/>
        <v>0</v>
      </c>
      <c r="AQ15" s="157">
        <v>547.70000000000005</v>
      </c>
      <c r="AR15" s="158">
        <v>547.70000000000005</v>
      </c>
      <c r="AS15" s="158">
        <v>0</v>
      </c>
      <c r="AT15" s="324">
        <f t="shared" si="10"/>
        <v>0</v>
      </c>
      <c r="AU15" s="157">
        <v>27316.1</v>
      </c>
      <c r="AV15" s="158">
        <v>27316.1</v>
      </c>
      <c r="AW15" s="158">
        <v>0</v>
      </c>
      <c r="AX15" s="324">
        <f t="shared" si="11"/>
        <v>0</v>
      </c>
      <c r="AY15" s="327">
        <f t="shared" si="71"/>
        <v>177364.2230000002</v>
      </c>
      <c r="AZ15" s="161">
        <f t="shared" si="71"/>
        <v>167492.12899999993</v>
      </c>
      <c r="BA15" s="161">
        <f t="shared" si="71"/>
        <v>8621.367000000002</v>
      </c>
      <c r="BB15" s="324">
        <f t="shared" si="13"/>
        <v>4.8608264136787004E-2</v>
      </c>
      <c r="BE15" s="378"/>
      <c r="BF15" s="132" t="s">
        <v>23</v>
      </c>
      <c r="BG15" s="328">
        <f t="shared" si="72"/>
        <v>719274.7359999998</v>
      </c>
      <c r="BH15" s="329">
        <f t="shared" si="72"/>
        <v>675491.3610000012</v>
      </c>
      <c r="BI15" s="329">
        <f t="shared" si="72"/>
        <v>40259.517000000051</v>
      </c>
      <c r="BJ15" s="324">
        <f t="shared" si="15"/>
        <v>5.5972377431035003E-2</v>
      </c>
      <c r="BK15" s="328">
        <f t="shared" si="73"/>
        <v>0</v>
      </c>
      <c r="BL15" s="329">
        <f t="shared" si="73"/>
        <v>0</v>
      </c>
      <c r="BM15" s="329">
        <f t="shared" si="73"/>
        <v>0</v>
      </c>
      <c r="BN15" s="324">
        <f t="shared" si="17"/>
        <v>0</v>
      </c>
      <c r="BO15" s="328">
        <f t="shared" si="74"/>
        <v>0</v>
      </c>
      <c r="BP15" s="329">
        <f t="shared" si="74"/>
        <v>0</v>
      </c>
      <c r="BQ15" s="329">
        <f t="shared" si="74"/>
        <v>0</v>
      </c>
      <c r="BR15" s="324">
        <f t="shared" si="19"/>
        <v>0</v>
      </c>
      <c r="BS15" s="328">
        <f t="shared" si="75"/>
        <v>43072.793249999988</v>
      </c>
      <c r="BT15" s="329">
        <f t="shared" si="75"/>
        <v>43072.793249999988</v>
      </c>
      <c r="BU15" s="329">
        <f t="shared" si="75"/>
        <v>0</v>
      </c>
      <c r="BV15" s="324">
        <f t="shared" si="21"/>
        <v>0</v>
      </c>
      <c r="BW15" s="328">
        <f t="shared" si="76"/>
        <v>132646.93325000003</v>
      </c>
      <c r="BX15" s="329">
        <f t="shared" si="76"/>
        <v>132646.93325000003</v>
      </c>
      <c r="BY15" s="329">
        <f t="shared" si="76"/>
        <v>0</v>
      </c>
      <c r="BZ15" s="324">
        <f t="shared" si="23"/>
        <v>0</v>
      </c>
      <c r="CA15" s="327">
        <f t="shared" si="77"/>
        <v>894994.46249999979</v>
      </c>
      <c r="CB15" s="161">
        <f t="shared" si="77"/>
        <v>851211.08750000119</v>
      </c>
      <c r="CC15" s="161">
        <f t="shared" si="77"/>
        <v>40259.517000000051</v>
      </c>
      <c r="CD15" s="324">
        <f t="shared" si="25"/>
        <v>4.4982978875134728E-2</v>
      </c>
    </row>
    <row r="16" spans="1:82">
      <c r="A16" s="378"/>
      <c r="B16" s="133" t="s">
        <v>24</v>
      </c>
      <c r="C16" s="330">
        <f t="shared" ref="C16:E16" si="78">IF(COUNT(C13:C15)=0,"",SUM(C13:C15))</f>
        <v>1454161.7889999994</v>
      </c>
      <c r="D16" s="168">
        <f t="shared" si="78"/>
        <v>1385342.9820000015</v>
      </c>
      <c r="E16" s="168">
        <f t="shared" si="78"/>
        <v>63960.998000000051</v>
      </c>
      <c r="F16" s="331">
        <f t="shared" si="0"/>
        <v>4.3984787995278614E-2</v>
      </c>
      <c r="G16" s="330">
        <f t="shared" ref="G16:I16" si="79">IF(COUNT(G13:G15)=0,"",SUM(G13:G15))</f>
        <v>0</v>
      </c>
      <c r="H16" s="168">
        <f t="shared" si="79"/>
        <v>0</v>
      </c>
      <c r="I16" s="168">
        <f t="shared" si="79"/>
        <v>0</v>
      </c>
      <c r="J16" s="331">
        <f t="shared" si="1"/>
        <v>0</v>
      </c>
      <c r="K16" s="330">
        <f t="shared" ref="K16:M16" si="80">IF(COUNT(K13:K15)=0,"",SUM(K13:K15))</f>
        <v>0</v>
      </c>
      <c r="L16" s="168">
        <f t="shared" si="80"/>
        <v>0</v>
      </c>
      <c r="M16" s="168">
        <f t="shared" si="80"/>
        <v>0</v>
      </c>
      <c r="N16" s="331">
        <f t="shared" si="2"/>
        <v>0</v>
      </c>
      <c r="O16" s="330">
        <f t="shared" ref="O16:Q16" si="81">IF(COUNT(O13:O15)=0,"",SUM(O13:O15))</f>
        <v>95207.986999999994</v>
      </c>
      <c r="P16" s="168">
        <f t="shared" si="81"/>
        <v>95207.986999999994</v>
      </c>
      <c r="Q16" s="168">
        <f t="shared" si="81"/>
        <v>0</v>
      </c>
      <c r="R16" s="331">
        <f t="shared" si="3"/>
        <v>0</v>
      </c>
      <c r="S16" s="330">
        <f t="shared" ref="S16:U16" si="82">IF(COUNT(S13:S15)=0,"",SUM(S13:S15))</f>
        <v>310009.69675</v>
      </c>
      <c r="T16" s="168">
        <f t="shared" si="82"/>
        <v>310009.69675</v>
      </c>
      <c r="U16" s="168">
        <f t="shared" si="82"/>
        <v>0</v>
      </c>
      <c r="V16" s="331">
        <f t="shared" si="4"/>
        <v>0</v>
      </c>
      <c r="W16" s="332">
        <f t="shared" ref="W16:Y16" si="83">IF(COUNT(W13:W15)=0,"",SUM(W13:W15))</f>
        <v>1859379.4727499993</v>
      </c>
      <c r="X16" s="167">
        <f t="shared" si="83"/>
        <v>1790560.6657500016</v>
      </c>
      <c r="Y16" s="167">
        <f t="shared" si="83"/>
        <v>63960.998000000051</v>
      </c>
      <c r="Z16" s="331">
        <f t="shared" si="6"/>
        <v>3.4399109454189322E-2</v>
      </c>
      <c r="AC16" s="378"/>
      <c r="AD16" s="133" t="s">
        <v>24</v>
      </c>
      <c r="AE16" s="330">
        <f t="shared" ref="AE16:AG16" si="84">IF(COUNT(AE13:AE15)=0,"",SUM(AE13:AE15))</f>
        <v>365033.43900000036</v>
      </c>
      <c r="AF16" s="168">
        <f t="shared" si="84"/>
        <v>339481.39900000003</v>
      </c>
      <c r="AG16" s="168">
        <f t="shared" si="84"/>
        <v>22992.694000000003</v>
      </c>
      <c r="AH16" s="331">
        <f t="shared" si="7"/>
        <v>6.2987911636226787E-2</v>
      </c>
      <c r="AI16" s="330">
        <f t="shared" ref="AI16:AK16" si="85">IF(COUNT(AI13:AI15)=0,"",SUM(AI13:AI15))</f>
        <v>0</v>
      </c>
      <c r="AJ16" s="168">
        <f t="shared" si="85"/>
        <v>0</v>
      </c>
      <c r="AK16" s="168">
        <f t="shared" si="85"/>
        <v>0</v>
      </c>
      <c r="AL16" s="331">
        <f t="shared" si="8"/>
        <v>0</v>
      </c>
      <c r="AM16" s="330">
        <f t="shared" ref="AM16:AO16" si="86">IF(COUNT(AM13:AM15)=0,"",SUM(AM13:AM15))</f>
        <v>0</v>
      </c>
      <c r="AN16" s="168">
        <f t="shared" si="86"/>
        <v>0</v>
      </c>
      <c r="AO16" s="168">
        <f t="shared" si="86"/>
        <v>0</v>
      </c>
      <c r="AP16" s="331">
        <f t="shared" si="9"/>
        <v>0</v>
      </c>
      <c r="AQ16" s="330">
        <f t="shared" ref="AQ16:AS16" si="87">IF(COUNT(AQ13:AQ15)=0,"",SUM(AQ13:AQ15))</f>
        <v>1402.2800000000002</v>
      </c>
      <c r="AR16" s="168">
        <f t="shared" si="87"/>
        <v>1402.2800000000002</v>
      </c>
      <c r="AS16" s="168">
        <f t="shared" si="87"/>
        <v>0</v>
      </c>
      <c r="AT16" s="331">
        <f t="shared" si="10"/>
        <v>0</v>
      </c>
      <c r="AU16" s="330">
        <f t="shared" ref="AU16:AW16" si="88">IF(COUNT(AU13:AU15)=0,"",SUM(AU13:AU15))</f>
        <v>86348.299999999988</v>
      </c>
      <c r="AV16" s="168">
        <f t="shared" si="88"/>
        <v>86348.299999999988</v>
      </c>
      <c r="AW16" s="168">
        <f t="shared" si="88"/>
        <v>0</v>
      </c>
      <c r="AX16" s="331">
        <f t="shared" si="11"/>
        <v>0</v>
      </c>
      <c r="AY16" s="332">
        <f t="shared" ref="AY16:BA16" si="89">IF(COUNT(AY13:AY15)=0,"",SUM(AY13:AY15))</f>
        <v>452784.01900000032</v>
      </c>
      <c r="AZ16" s="167">
        <f t="shared" si="89"/>
        <v>427231.97900000005</v>
      </c>
      <c r="BA16" s="167">
        <f t="shared" si="89"/>
        <v>22992.694000000003</v>
      </c>
      <c r="BB16" s="331">
        <f t="shared" si="13"/>
        <v>5.078071008508802E-2</v>
      </c>
      <c r="BE16" s="378"/>
      <c r="BF16" s="133" t="s">
        <v>24</v>
      </c>
      <c r="BG16" s="330">
        <f t="shared" ref="BG16:BI16" si="90">IF(COUNT(BG13:BG15)=0,"",SUM(BG13:BG15))</f>
        <v>1819195.2279999997</v>
      </c>
      <c r="BH16" s="168">
        <f t="shared" si="90"/>
        <v>1724824.3810000014</v>
      </c>
      <c r="BI16" s="168">
        <f t="shared" si="90"/>
        <v>86953.692000000054</v>
      </c>
      <c r="BJ16" s="331">
        <f t="shared" si="15"/>
        <v>4.7797889232369987E-2</v>
      </c>
      <c r="BK16" s="330">
        <f t="shared" ref="BK16:BM16" si="91">IF(COUNT(BK13:BK15)=0,"",SUM(BK13:BK15))</f>
        <v>0</v>
      </c>
      <c r="BL16" s="168">
        <f t="shared" si="91"/>
        <v>0</v>
      </c>
      <c r="BM16" s="168">
        <f t="shared" si="91"/>
        <v>0</v>
      </c>
      <c r="BN16" s="331">
        <f t="shared" si="17"/>
        <v>0</v>
      </c>
      <c r="BO16" s="330">
        <f t="shared" ref="BO16:BQ16" si="92">IF(COUNT(BO13:BO15)=0,"",SUM(BO13:BO15))</f>
        <v>0</v>
      </c>
      <c r="BP16" s="168">
        <f t="shared" si="92"/>
        <v>0</v>
      </c>
      <c r="BQ16" s="168">
        <f t="shared" si="92"/>
        <v>0</v>
      </c>
      <c r="BR16" s="331">
        <f t="shared" si="19"/>
        <v>0</v>
      </c>
      <c r="BS16" s="330">
        <f t="shared" ref="BS16:BU16" si="93">IF(COUNT(BS13:BS15)=0,"",SUM(BS13:BS15))</f>
        <v>96610.266999999993</v>
      </c>
      <c r="BT16" s="168">
        <f t="shared" si="93"/>
        <v>96610.266999999993</v>
      </c>
      <c r="BU16" s="168">
        <f t="shared" si="93"/>
        <v>0</v>
      </c>
      <c r="BV16" s="331">
        <f t="shared" si="21"/>
        <v>0</v>
      </c>
      <c r="BW16" s="330">
        <f t="shared" ref="BW16:BY16" si="94">IF(COUNT(BW13:BW15)=0,"",SUM(BW13:BW15))</f>
        <v>396357.99675000005</v>
      </c>
      <c r="BX16" s="168">
        <f t="shared" si="94"/>
        <v>396357.99675000005</v>
      </c>
      <c r="BY16" s="168">
        <f t="shared" si="94"/>
        <v>0</v>
      </c>
      <c r="BZ16" s="331">
        <f t="shared" si="23"/>
        <v>0</v>
      </c>
      <c r="CA16" s="332">
        <f t="shared" ref="CA16:CC16" si="95">IF(COUNT(CA13:CA15)=0,"",SUM(CA13:CA15))</f>
        <v>2312163.4917499996</v>
      </c>
      <c r="CB16" s="167">
        <f t="shared" si="95"/>
        <v>2217792.6447500014</v>
      </c>
      <c r="CC16" s="167">
        <f t="shared" si="95"/>
        <v>86953.692000000054</v>
      </c>
      <c r="CD16" s="331">
        <f t="shared" si="25"/>
        <v>3.7607069011451132E-2</v>
      </c>
    </row>
    <row r="17" spans="1:82">
      <c r="A17" s="378"/>
      <c r="B17" s="130" t="s">
        <v>25</v>
      </c>
      <c r="C17" s="171">
        <v>460158.86000000016</v>
      </c>
      <c r="D17" s="172">
        <v>451054.21200000006</v>
      </c>
      <c r="E17" s="172">
        <v>8229.6640000000007</v>
      </c>
      <c r="F17" s="333">
        <f t="shared" si="0"/>
        <v>1.7884397575219996E-2</v>
      </c>
      <c r="G17" s="171">
        <v>0</v>
      </c>
      <c r="H17" s="172">
        <v>0</v>
      </c>
      <c r="I17" s="172">
        <v>0</v>
      </c>
      <c r="J17" s="333">
        <f t="shared" si="1"/>
        <v>0</v>
      </c>
      <c r="K17" s="334">
        <v>0</v>
      </c>
      <c r="L17" s="335">
        <v>0</v>
      </c>
      <c r="M17" s="335">
        <v>0</v>
      </c>
      <c r="N17" s="333">
        <f t="shared" si="2"/>
        <v>0</v>
      </c>
      <c r="O17" s="171">
        <v>39792.019999999997</v>
      </c>
      <c r="P17" s="172">
        <v>39792.019999999997</v>
      </c>
      <c r="Q17" s="172">
        <v>0</v>
      </c>
      <c r="R17" s="333">
        <f t="shared" si="3"/>
        <v>0</v>
      </c>
      <c r="S17" s="171">
        <v>104618.24050000001</v>
      </c>
      <c r="T17" s="172">
        <v>104618.24050000001</v>
      </c>
      <c r="U17" s="172">
        <v>0</v>
      </c>
      <c r="V17" s="333">
        <f t="shared" si="4"/>
        <v>0</v>
      </c>
      <c r="W17" s="336">
        <f t="shared" ref="W17:Y19" si="96">IF(COUNT(C17,G17,K17,O17,S17)&lt;5,"",SUM(C17,G17,K17,O17,S17))</f>
        <v>604569.12050000019</v>
      </c>
      <c r="X17" s="175">
        <f t="shared" si="96"/>
        <v>595464.47250000015</v>
      </c>
      <c r="Y17" s="175">
        <f t="shared" si="96"/>
        <v>8229.6640000000007</v>
      </c>
      <c r="Z17" s="333">
        <f t="shared" si="6"/>
        <v>1.3612445162918303E-2</v>
      </c>
      <c r="AC17" s="378"/>
      <c r="AD17" s="130" t="s">
        <v>25</v>
      </c>
      <c r="AE17" s="171">
        <v>118477.56500000008</v>
      </c>
      <c r="AF17" s="172">
        <v>115365.696</v>
      </c>
      <c r="AG17" s="172">
        <v>2249.5759999999996</v>
      </c>
      <c r="AH17" s="333">
        <f t="shared" si="7"/>
        <v>1.8987358492723903E-2</v>
      </c>
      <c r="AI17" s="171">
        <v>0</v>
      </c>
      <c r="AJ17" s="172">
        <v>0</v>
      </c>
      <c r="AK17" s="172">
        <v>0</v>
      </c>
      <c r="AL17" s="333">
        <f t="shared" si="8"/>
        <v>0</v>
      </c>
      <c r="AM17" s="171">
        <v>0</v>
      </c>
      <c r="AN17" s="172">
        <v>0</v>
      </c>
      <c r="AO17" s="172">
        <v>0</v>
      </c>
      <c r="AP17" s="333">
        <f t="shared" si="9"/>
        <v>0</v>
      </c>
      <c r="AQ17" s="171">
        <v>578.9</v>
      </c>
      <c r="AR17" s="172">
        <v>578.9</v>
      </c>
      <c r="AS17" s="172">
        <v>0</v>
      </c>
      <c r="AT17" s="333">
        <f t="shared" si="10"/>
        <v>0</v>
      </c>
      <c r="AU17" s="171">
        <v>30015.5</v>
      </c>
      <c r="AV17" s="172">
        <v>30015.5</v>
      </c>
      <c r="AW17" s="172">
        <v>0</v>
      </c>
      <c r="AX17" s="333">
        <f t="shared" si="11"/>
        <v>0</v>
      </c>
      <c r="AY17" s="336">
        <f t="shared" ref="AY17:BA19" si="97">IF(COUNT(AE17,AI17,AM17,AQ17,AU17)&lt;5,"",SUM(AE17,AI17,AM17,AQ17,AU17))</f>
        <v>149071.96500000008</v>
      </c>
      <c r="AZ17" s="175">
        <f t="shared" si="97"/>
        <v>145960.09599999999</v>
      </c>
      <c r="BA17" s="175">
        <f t="shared" si="97"/>
        <v>2249.5759999999996</v>
      </c>
      <c r="BB17" s="333">
        <f t="shared" si="13"/>
        <v>1.5090536976553562E-2</v>
      </c>
      <c r="BE17" s="378"/>
      <c r="BF17" s="130" t="s">
        <v>25</v>
      </c>
      <c r="BG17" s="337">
        <f t="shared" ref="BG17:BI19" si="98">IF(COUNT(C17, AE17)&lt;2, "", C17+AE17)</f>
        <v>578636.42500000028</v>
      </c>
      <c r="BH17" s="338">
        <f t="shared" si="98"/>
        <v>566419.90800000005</v>
      </c>
      <c r="BI17" s="338">
        <f t="shared" si="98"/>
        <v>10479.24</v>
      </c>
      <c r="BJ17" s="333">
        <f t="shared" si="15"/>
        <v>1.8110232172127764E-2</v>
      </c>
      <c r="BK17" s="337">
        <f t="shared" ref="BK17:BM19" si="99">IF(COUNT(G17, AI17)&lt;2, "", G17+AI17)</f>
        <v>0</v>
      </c>
      <c r="BL17" s="338">
        <f t="shared" si="99"/>
        <v>0</v>
      </c>
      <c r="BM17" s="338">
        <f t="shared" si="99"/>
        <v>0</v>
      </c>
      <c r="BN17" s="333">
        <f t="shared" si="17"/>
        <v>0</v>
      </c>
      <c r="BO17" s="337">
        <f t="shared" ref="BO17:BQ19" si="100">IF(COUNT(K17, AM17)&lt;2, "", K17+AM17)</f>
        <v>0</v>
      </c>
      <c r="BP17" s="338">
        <f t="shared" si="100"/>
        <v>0</v>
      </c>
      <c r="BQ17" s="338">
        <f t="shared" si="100"/>
        <v>0</v>
      </c>
      <c r="BR17" s="333">
        <f t="shared" si="19"/>
        <v>0</v>
      </c>
      <c r="BS17" s="337">
        <f t="shared" ref="BS17:BU19" si="101">IF(COUNT(O17, AQ17)&lt;2, "", O17+AQ17)</f>
        <v>40370.92</v>
      </c>
      <c r="BT17" s="338">
        <f t="shared" si="101"/>
        <v>40370.92</v>
      </c>
      <c r="BU17" s="338">
        <f t="shared" si="101"/>
        <v>0</v>
      </c>
      <c r="BV17" s="333">
        <f t="shared" si="21"/>
        <v>0</v>
      </c>
      <c r="BW17" s="337">
        <f t="shared" ref="BW17:BY19" si="102">IF(COUNT(S17, AU17)&lt;2, "", S17+AU17)</f>
        <v>134633.74050000001</v>
      </c>
      <c r="BX17" s="338">
        <f t="shared" si="102"/>
        <v>134633.74050000001</v>
      </c>
      <c r="BY17" s="338">
        <f t="shared" si="102"/>
        <v>0</v>
      </c>
      <c r="BZ17" s="333">
        <f t="shared" si="23"/>
        <v>0</v>
      </c>
      <c r="CA17" s="336">
        <f t="shared" ref="CA17:CC19" si="103">IF(COUNT(BG17,BK17,BO17,BS17,BW17)&lt;5,"",SUM(BG17,BK17,BO17,BS17,BW17))</f>
        <v>753641.08550000028</v>
      </c>
      <c r="CB17" s="175">
        <f t="shared" si="103"/>
        <v>741424.56850000005</v>
      </c>
      <c r="CC17" s="175">
        <f t="shared" si="103"/>
        <v>10479.24</v>
      </c>
      <c r="CD17" s="333">
        <f t="shared" si="25"/>
        <v>1.390481517212877E-2</v>
      </c>
    </row>
    <row r="18" spans="1:82">
      <c r="A18" s="378"/>
      <c r="B18" s="131" t="s">
        <v>26</v>
      </c>
      <c r="C18" s="150">
        <v>507165.53300000035</v>
      </c>
      <c r="D18" s="151">
        <v>501318.01600000064</v>
      </c>
      <c r="E18" s="151">
        <v>5215.9669999999978</v>
      </c>
      <c r="F18" s="318">
        <f t="shared" si="0"/>
        <v>1.0284545499664297E-2</v>
      </c>
      <c r="G18" s="150">
        <v>0</v>
      </c>
      <c r="H18" s="151">
        <v>0</v>
      </c>
      <c r="I18" s="151">
        <v>0</v>
      </c>
      <c r="J18" s="318">
        <f t="shared" si="1"/>
        <v>0</v>
      </c>
      <c r="K18" s="319">
        <v>0</v>
      </c>
      <c r="L18" s="320">
        <v>0</v>
      </c>
      <c r="M18" s="320">
        <v>0</v>
      </c>
      <c r="N18" s="318">
        <f t="shared" si="2"/>
        <v>0</v>
      </c>
      <c r="O18" s="150">
        <v>47175.832249999999</v>
      </c>
      <c r="P18" s="151">
        <v>47175.832249999999</v>
      </c>
      <c r="Q18" s="151">
        <v>0</v>
      </c>
      <c r="R18" s="318">
        <f t="shared" si="3"/>
        <v>0</v>
      </c>
      <c r="S18" s="150">
        <v>105073.42825000001</v>
      </c>
      <c r="T18" s="151">
        <v>105073.42825000001</v>
      </c>
      <c r="U18" s="151">
        <v>0</v>
      </c>
      <c r="V18" s="318">
        <f t="shared" si="4"/>
        <v>0</v>
      </c>
      <c r="W18" s="321">
        <f t="shared" si="96"/>
        <v>659414.79350000038</v>
      </c>
      <c r="X18" s="154">
        <f t="shared" si="96"/>
        <v>653567.27650000062</v>
      </c>
      <c r="Y18" s="154">
        <f t="shared" si="96"/>
        <v>5215.9669999999978</v>
      </c>
      <c r="Z18" s="318">
        <f t="shared" si="6"/>
        <v>7.9099939088642761E-3</v>
      </c>
      <c r="AC18" s="378"/>
      <c r="AD18" s="131" t="s">
        <v>26</v>
      </c>
      <c r="AE18" s="150">
        <v>115941.46700000012</v>
      </c>
      <c r="AF18" s="151">
        <v>111260.54300000003</v>
      </c>
      <c r="AG18" s="151">
        <v>3141.583000000001</v>
      </c>
      <c r="AH18" s="318">
        <f t="shared" si="7"/>
        <v>2.7096284714079027E-2</v>
      </c>
      <c r="AI18" s="150">
        <v>0</v>
      </c>
      <c r="AJ18" s="151">
        <v>0</v>
      </c>
      <c r="AK18" s="151">
        <v>0</v>
      </c>
      <c r="AL18" s="318">
        <f t="shared" si="8"/>
        <v>0</v>
      </c>
      <c r="AM18" s="150">
        <v>0</v>
      </c>
      <c r="AN18" s="151">
        <v>0</v>
      </c>
      <c r="AO18" s="151">
        <v>0</v>
      </c>
      <c r="AP18" s="318">
        <f t="shared" si="9"/>
        <v>0</v>
      </c>
      <c r="AQ18" s="150">
        <v>725.2</v>
      </c>
      <c r="AR18" s="151">
        <v>725.2</v>
      </c>
      <c r="AS18" s="151">
        <v>0</v>
      </c>
      <c r="AT18" s="318">
        <f t="shared" si="10"/>
        <v>0</v>
      </c>
      <c r="AU18" s="150">
        <v>29102.3</v>
      </c>
      <c r="AV18" s="151">
        <v>29102.3</v>
      </c>
      <c r="AW18" s="151">
        <v>0</v>
      </c>
      <c r="AX18" s="318">
        <f t="shared" si="11"/>
        <v>0</v>
      </c>
      <c r="AY18" s="321">
        <f t="shared" si="97"/>
        <v>145768.96700000012</v>
      </c>
      <c r="AZ18" s="154">
        <f t="shared" si="97"/>
        <v>141088.04300000003</v>
      </c>
      <c r="BA18" s="154">
        <f t="shared" si="97"/>
        <v>3141.583000000001</v>
      </c>
      <c r="BB18" s="318">
        <f t="shared" si="13"/>
        <v>2.1551795726178113E-2</v>
      </c>
      <c r="BE18" s="378"/>
      <c r="BF18" s="131" t="s">
        <v>26</v>
      </c>
      <c r="BG18" s="322">
        <f t="shared" si="98"/>
        <v>623107.00000000047</v>
      </c>
      <c r="BH18" s="323">
        <f t="shared" si="98"/>
        <v>612578.55900000071</v>
      </c>
      <c r="BI18" s="323">
        <f t="shared" si="98"/>
        <v>8357.5499999999993</v>
      </c>
      <c r="BJ18" s="318">
        <f t="shared" si="15"/>
        <v>1.3412704399083934E-2</v>
      </c>
      <c r="BK18" s="322">
        <f t="shared" si="99"/>
        <v>0</v>
      </c>
      <c r="BL18" s="323">
        <f t="shared" si="99"/>
        <v>0</v>
      </c>
      <c r="BM18" s="323">
        <f t="shared" si="99"/>
        <v>0</v>
      </c>
      <c r="BN18" s="318">
        <f t="shared" si="17"/>
        <v>0</v>
      </c>
      <c r="BO18" s="322">
        <f t="shared" si="100"/>
        <v>0</v>
      </c>
      <c r="BP18" s="323">
        <f t="shared" si="100"/>
        <v>0</v>
      </c>
      <c r="BQ18" s="323">
        <f t="shared" si="100"/>
        <v>0</v>
      </c>
      <c r="BR18" s="318">
        <f t="shared" si="19"/>
        <v>0</v>
      </c>
      <c r="BS18" s="322">
        <f t="shared" si="101"/>
        <v>47901.032249999997</v>
      </c>
      <c r="BT18" s="323">
        <f t="shared" si="101"/>
        <v>47901.032249999997</v>
      </c>
      <c r="BU18" s="323">
        <f t="shared" si="101"/>
        <v>0</v>
      </c>
      <c r="BV18" s="318">
        <f t="shared" si="21"/>
        <v>0</v>
      </c>
      <c r="BW18" s="322">
        <f t="shared" si="102"/>
        <v>134175.72825000001</v>
      </c>
      <c r="BX18" s="323">
        <f t="shared" si="102"/>
        <v>134175.72825000001</v>
      </c>
      <c r="BY18" s="323">
        <f t="shared" si="102"/>
        <v>0</v>
      </c>
      <c r="BZ18" s="318">
        <f t="shared" si="23"/>
        <v>0</v>
      </c>
      <c r="CA18" s="321">
        <f t="shared" si="103"/>
        <v>805183.76050000056</v>
      </c>
      <c r="CB18" s="154">
        <f t="shared" si="103"/>
        <v>794655.3195000008</v>
      </c>
      <c r="CC18" s="154">
        <f t="shared" si="103"/>
        <v>8357.5499999999993</v>
      </c>
      <c r="CD18" s="318">
        <f t="shared" si="25"/>
        <v>1.037968027920751E-2</v>
      </c>
    </row>
    <row r="19" spans="1:82">
      <c r="A19" s="378"/>
      <c r="B19" s="132" t="s">
        <v>27</v>
      </c>
      <c r="C19" s="157">
        <v>718276.97499999974</v>
      </c>
      <c r="D19" s="158">
        <v>693475.73099999863</v>
      </c>
      <c r="E19" s="158">
        <v>22198.577999999998</v>
      </c>
      <c r="F19" s="324">
        <f t="shared" si="0"/>
        <v>3.0905317548289787E-2</v>
      </c>
      <c r="G19" s="157">
        <v>0</v>
      </c>
      <c r="H19" s="158">
        <v>0</v>
      </c>
      <c r="I19" s="158">
        <v>0</v>
      </c>
      <c r="J19" s="324">
        <f t="shared" si="1"/>
        <v>0</v>
      </c>
      <c r="K19" s="325">
        <v>0</v>
      </c>
      <c r="L19" s="326">
        <v>0</v>
      </c>
      <c r="M19" s="326">
        <v>0</v>
      </c>
      <c r="N19" s="324">
        <f t="shared" si="2"/>
        <v>0</v>
      </c>
      <c r="O19" s="157">
        <v>53482.64</v>
      </c>
      <c r="P19" s="158">
        <v>53482.64</v>
      </c>
      <c r="Q19" s="158">
        <v>0</v>
      </c>
      <c r="R19" s="324">
        <f t="shared" si="3"/>
        <v>0</v>
      </c>
      <c r="S19" s="157">
        <v>97783.733000000007</v>
      </c>
      <c r="T19" s="158">
        <v>97783.733000000007</v>
      </c>
      <c r="U19" s="158">
        <v>0</v>
      </c>
      <c r="V19" s="324">
        <f t="shared" si="4"/>
        <v>0</v>
      </c>
      <c r="W19" s="327">
        <f t="shared" si="96"/>
        <v>869543.34799999977</v>
      </c>
      <c r="X19" s="161">
        <f t="shared" si="96"/>
        <v>844742.10399999865</v>
      </c>
      <c r="Y19" s="161">
        <f t="shared" si="96"/>
        <v>22198.577999999998</v>
      </c>
      <c r="Z19" s="324">
        <f t="shared" si="6"/>
        <v>2.5529006749413951E-2</v>
      </c>
      <c r="AC19" s="378"/>
      <c r="AD19" s="132" t="s">
        <v>27</v>
      </c>
      <c r="AE19" s="157">
        <v>216802.70100000044</v>
      </c>
      <c r="AF19" s="158">
        <v>207570.50000000029</v>
      </c>
      <c r="AG19" s="158">
        <v>8343.0200000000023</v>
      </c>
      <c r="AH19" s="324">
        <f t="shared" si="7"/>
        <v>3.8482085147084885E-2</v>
      </c>
      <c r="AI19" s="157">
        <v>0</v>
      </c>
      <c r="AJ19" s="158">
        <v>0</v>
      </c>
      <c r="AK19" s="158">
        <v>0</v>
      </c>
      <c r="AL19" s="324">
        <f t="shared" si="8"/>
        <v>0</v>
      </c>
      <c r="AM19" s="157">
        <v>0</v>
      </c>
      <c r="AN19" s="158">
        <v>0</v>
      </c>
      <c r="AO19" s="158">
        <v>0</v>
      </c>
      <c r="AP19" s="324">
        <f t="shared" si="9"/>
        <v>0</v>
      </c>
      <c r="AQ19" s="157">
        <v>673</v>
      </c>
      <c r="AR19" s="158">
        <v>673</v>
      </c>
      <c r="AS19" s="158">
        <v>0</v>
      </c>
      <c r="AT19" s="324">
        <f t="shared" si="10"/>
        <v>0</v>
      </c>
      <c r="AU19" s="157">
        <v>30283.1</v>
      </c>
      <c r="AV19" s="158">
        <v>30283.1</v>
      </c>
      <c r="AW19" s="158">
        <v>0</v>
      </c>
      <c r="AX19" s="324">
        <f t="shared" si="11"/>
        <v>0</v>
      </c>
      <c r="AY19" s="327">
        <f t="shared" si="97"/>
        <v>247758.80100000044</v>
      </c>
      <c r="AZ19" s="161">
        <f t="shared" si="97"/>
        <v>238526.6000000003</v>
      </c>
      <c r="BA19" s="161">
        <f t="shared" si="97"/>
        <v>8343.0200000000023</v>
      </c>
      <c r="BB19" s="324">
        <f t="shared" si="13"/>
        <v>3.3673960183557665E-2</v>
      </c>
      <c r="BE19" s="378"/>
      <c r="BF19" s="132" t="s">
        <v>27</v>
      </c>
      <c r="BG19" s="328">
        <f t="shared" si="98"/>
        <v>935079.67600000021</v>
      </c>
      <c r="BH19" s="329">
        <f t="shared" si="98"/>
        <v>901046.23099999898</v>
      </c>
      <c r="BI19" s="329">
        <f t="shared" si="98"/>
        <v>30541.597999999998</v>
      </c>
      <c r="BJ19" s="324">
        <f t="shared" si="15"/>
        <v>3.2662027401395462E-2</v>
      </c>
      <c r="BK19" s="328">
        <f t="shared" si="99"/>
        <v>0</v>
      </c>
      <c r="BL19" s="329">
        <f t="shared" si="99"/>
        <v>0</v>
      </c>
      <c r="BM19" s="329">
        <f t="shared" si="99"/>
        <v>0</v>
      </c>
      <c r="BN19" s="324">
        <f t="shared" si="17"/>
        <v>0</v>
      </c>
      <c r="BO19" s="328">
        <f t="shared" si="100"/>
        <v>0</v>
      </c>
      <c r="BP19" s="329">
        <f t="shared" si="100"/>
        <v>0</v>
      </c>
      <c r="BQ19" s="329">
        <f t="shared" si="100"/>
        <v>0</v>
      </c>
      <c r="BR19" s="324">
        <f t="shared" si="19"/>
        <v>0</v>
      </c>
      <c r="BS19" s="328">
        <f t="shared" si="101"/>
        <v>54155.64</v>
      </c>
      <c r="BT19" s="329">
        <f t="shared" si="101"/>
        <v>54155.64</v>
      </c>
      <c r="BU19" s="329">
        <f t="shared" si="101"/>
        <v>0</v>
      </c>
      <c r="BV19" s="324">
        <f t="shared" si="21"/>
        <v>0</v>
      </c>
      <c r="BW19" s="328">
        <f t="shared" si="102"/>
        <v>128066.83300000001</v>
      </c>
      <c r="BX19" s="329">
        <f t="shared" si="102"/>
        <v>128066.83300000001</v>
      </c>
      <c r="BY19" s="329">
        <f t="shared" si="102"/>
        <v>0</v>
      </c>
      <c r="BZ19" s="324">
        <f t="shared" si="23"/>
        <v>0</v>
      </c>
      <c r="CA19" s="327">
        <f t="shared" si="103"/>
        <v>1117302.1490000002</v>
      </c>
      <c r="CB19" s="161">
        <f t="shared" si="103"/>
        <v>1083268.703999999</v>
      </c>
      <c r="CC19" s="161">
        <f t="shared" si="103"/>
        <v>30541.597999999998</v>
      </c>
      <c r="CD19" s="324">
        <f t="shared" si="25"/>
        <v>2.7335128664466565E-2</v>
      </c>
    </row>
    <row r="20" spans="1:82">
      <c r="A20" s="378"/>
      <c r="B20" s="133" t="s">
        <v>28</v>
      </c>
      <c r="C20" s="330">
        <f t="shared" ref="C20:E20" si="104">IF(COUNT(C17:C19)=0,"",SUM(C17:C19))</f>
        <v>1685601.3680000002</v>
      </c>
      <c r="D20" s="168">
        <f t="shared" si="104"/>
        <v>1645847.9589999993</v>
      </c>
      <c r="E20" s="168">
        <f t="shared" si="104"/>
        <v>35644.208999999995</v>
      </c>
      <c r="F20" s="331">
        <f t="shared" si="0"/>
        <v>2.1146286231537983E-2</v>
      </c>
      <c r="G20" s="330">
        <f t="shared" ref="G20:I20" si="105">IF(COUNT(G17:G19)=0,"",SUM(G17:G19))</f>
        <v>0</v>
      </c>
      <c r="H20" s="168">
        <f t="shared" si="105"/>
        <v>0</v>
      </c>
      <c r="I20" s="168">
        <f t="shared" si="105"/>
        <v>0</v>
      </c>
      <c r="J20" s="331">
        <f t="shared" si="1"/>
        <v>0</v>
      </c>
      <c r="K20" s="330">
        <f t="shared" ref="K20:M20" si="106">IF(COUNT(K17:K19)=0,"",SUM(K17:K19))</f>
        <v>0</v>
      </c>
      <c r="L20" s="168">
        <f t="shared" si="106"/>
        <v>0</v>
      </c>
      <c r="M20" s="168">
        <f t="shared" si="106"/>
        <v>0</v>
      </c>
      <c r="N20" s="331">
        <f t="shared" si="2"/>
        <v>0</v>
      </c>
      <c r="O20" s="330">
        <f t="shared" ref="O20:Q20" si="107">IF(COUNT(O17:O19)=0,"",SUM(O17:O19))</f>
        <v>140450.49225000001</v>
      </c>
      <c r="P20" s="168">
        <f t="shared" si="107"/>
        <v>140450.49225000001</v>
      </c>
      <c r="Q20" s="168">
        <f t="shared" si="107"/>
        <v>0</v>
      </c>
      <c r="R20" s="331">
        <f t="shared" si="3"/>
        <v>0</v>
      </c>
      <c r="S20" s="330">
        <f t="shared" ref="S20:U20" si="108">IF(COUNT(S17:S19)=0,"",SUM(S17:S19))</f>
        <v>307475.40175000002</v>
      </c>
      <c r="T20" s="168">
        <f t="shared" si="108"/>
        <v>307475.40175000002</v>
      </c>
      <c r="U20" s="168">
        <f t="shared" si="108"/>
        <v>0</v>
      </c>
      <c r="V20" s="331">
        <f t="shared" si="4"/>
        <v>0</v>
      </c>
      <c r="W20" s="332">
        <f t="shared" ref="W20:Y20" si="109">IF(COUNT(W17:W19)=0,"",SUM(W17:W19))</f>
        <v>2133527.2620000001</v>
      </c>
      <c r="X20" s="167">
        <f t="shared" si="109"/>
        <v>2093773.8529999994</v>
      </c>
      <c r="Y20" s="167">
        <f t="shared" si="109"/>
        <v>35644.208999999995</v>
      </c>
      <c r="Z20" s="331">
        <f t="shared" si="6"/>
        <v>1.6706704261461643E-2</v>
      </c>
      <c r="AC20" s="378"/>
      <c r="AD20" s="133" t="s">
        <v>28</v>
      </c>
      <c r="AE20" s="330">
        <f t="shared" ref="AE20:AG20" si="110">IF(COUNT(AE17:AE19)=0,"",SUM(AE17:AE19))</f>
        <v>451221.73300000059</v>
      </c>
      <c r="AF20" s="168">
        <f t="shared" si="110"/>
        <v>434196.73900000029</v>
      </c>
      <c r="AG20" s="168">
        <f t="shared" si="110"/>
        <v>13734.179000000004</v>
      </c>
      <c r="AH20" s="331">
        <f t="shared" si="7"/>
        <v>3.0437760408140592E-2</v>
      </c>
      <c r="AI20" s="330">
        <f t="shared" ref="AI20:AK20" si="111">IF(COUNT(AI17:AI19)=0,"",SUM(AI17:AI19))</f>
        <v>0</v>
      </c>
      <c r="AJ20" s="168">
        <f t="shared" si="111"/>
        <v>0</v>
      </c>
      <c r="AK20" s="168">
        <f t="shared" si="111"/>
        <v>0</v>
      </c>
      <c r="AL20" s="331">
        <f t="shared" si="8"/>
        <v>0</v>
      </c>
      <c r="AM20" s="330">
        <f t="shared" ref="AM20:AO20" si="112">IF(COUNT(AM17:AM19)=0,"",SUM(AM17:AM19))</f>
        <v>0</v>
      </c>
      <c r="AN20" s="168">
        <f t="shared" si="112"/>
        <v>0</v>
      </c>
      <c r="AO20" s="168">
        <f t="shared" si="112"/>
        <v>0</v>
      </c>
      <c r="AP20" s="331">
        <f t="shared" si="9"/>
        <v>0</v>
      </c>
      <c r="AQ20" s="330">
        <f t="shared" ref="AQ20:AS20" si="113">IF(COUNT(AQ17:AQ19)=0,"",SUM(AQ17:AQ19))</f>
        <v>1977.1</v>
      </c>
      <c r="AR20" s="168">
        <f t="shared" si="113"/>
        <v>1977.1</v>
      </c>
      <c r="AS20" s="168">
        <f t="shared" si="113"/>
        <v>0</v>
      </c>
      <c r="AT20" s="331">
        <f t="shared" si="10"/>
        <v>0</v>
      </c>
      <c r="AU20" s="330">
        <f t="shared" ref="AU20:AW20" si="114">IF(COUNT(AU17:AU19)=0,"",SUM(AU17:AU19))</f>
        <v>89400.9</v>
      </c>
      <c r="AV20" s="168">
        <f t="shared" si="114"/>
        <v>89400.9</v>
      </c>
      <c r="AW20" s="168">
        <f t="shared" si="114"/>
        <v>0</v>
      </c>
      <c r="AX20" s="331">
        <f t="shared" si="11"/>
        <v>0</v>
      </c>
      <c r="AY20" s="332">
        <f t="shared" ref="AY20:BA20" si="115">IF(COUNT(AY17:AY19)=0,"",SUM(AY17:AY19))</f>
        <v>542599.73300000071</v>
      </c>
      <c r="AZ20" s="167">
        <f t="shared" si="115"/>
        <v>525574.73900000029</v>
      </c>
      <c r="BA20" s="167">
        <f t="shared" si="115"/>
        <v>13734.179000000004</v>
      </c>
      <c r="BB20" s="331">
        <f t="shared" si="13"/>
        <v>2.5311805673151676E-2</v>
      </c>
      <c r="BE20" s="378"/>
      <c r="BF20" s="133" t="s">
        <v>28</v>
      </c>
      <c r="BG20" s="330">
        <f t="shared" ref="BG20:BI20" si="116">IF(COUNT(BG17:BG19)=0,"",SUM(BG17:BG19))</f>
        <v>2136823.1010000007</v>
      </c>
      <c r="BH20" s="168">
        <f t="shared" si="116"/>
        <v>2080044.6979999996</v>
      </c>
      <c r="BI20" s="168">
        <f t="shared" si="116"/>
        <v>49378.387999999999</v>
      </c>
      <c r="BJ20" s="331">
        <f t="shared" si="15"/>
        <v>2.310831812745363E-2</v>
      </c>
      <c r="BK20" s="330">
        <f t="shared" ref="BK20:BM20" si="117">IF(COUNT(BK17:BK19)=0,"",SUM(BK17:BK19))</f>
        <v>0</v>
      </c>
      <c r="BL20" s="168">
        <f t="shared" si="117"/>
        <v>0</v>
      </c>
      <c r="BM20" s="168">
        <f t="shared" si="117"/>
        <v>0</v>
      </c>
      <c r="BN20" s="331">
        <f t="shared" si="17"/>
        <v>0</v>
      </c>
      <c r="BO20" s="330">
        <f t="shared" ref="BO20:BQ20" si="118">IF(COUNT(BO17:BO19)=0,"",SUM(BO17:BO19))</f>
        <v>0</v>
      </c>
      <c r="BP20" s="168">
        <f t="shared" si="118"/>
        <v>0</v>
      </c>
      <c r="BQ20" s="168">
        <f t="shared" si="118"/>
        <v>0</v>
      </c>
      <c r="BR20" s="331">
        <f t="shared" si="19"/>
        <v>0</v>
      </c>
      <c r="BS20" s="330">
        <f t="shared" ref="BS20:BU20" si="119">IF(COUNT(BS17:BS19)=0,"",SUM(BS17:BS19))</f>
        <v>142427.59224999999</v>
      </c>
      <c r="BT20" s="168">
        <f t="shared" si="119"/>
        <v>142427.59224999999</v>
      </c>
      <c r="BU20" s="168">
        <f t="shared" si="119"/>
        <v>0</v>
      </c>
      <c r="BV20" s="331">
        <f t="shared" si="21"/>
        <v>0</v>
      </c>
      <c r="BW20" s="330">
        <f t="shared" ref="BW20:BY20" si="120">IF(COUNT(BW17:BW19)=0,"",SUM(BW17:BW19))</f>
        <v>396876.30174999998</v>
      </c>
      <c r="BX20" s="168">
        <f t="shared" si="120"/>
        <v>396876.30174999998</v>
      </c>
      <c r="BY20" s="168">
        <f t="shared" si="120"/>
        <v>0</v>
      </c>
      <c r="BZ20" s="331">
        <f t="shared" si="23"/>
        <v>0</v>
      </c>
      <c r="CA20" s="332">
        <f t="shared" ref="CA20:CC20" si="121">IF(COUNT(CA17:CA19)=0,"",SUM(CA17:CA19))</f>
        <v>2676126.995000001</v>
      </c>
      <c r="CB20" s="167">
        <f t="shared" si="121"/>
        <v>2619348.5919999997</v>
      </c>
      <c r="CC20" s="167">
        <f t="shared" si="121"/>
        <v>49378.387999999999</v>
      </c>
      <c r="CD20" s="331">
        <f t="shared" si="25"/>
        <v>1.8451436756273958E-2</v>
      </c>
    </row>
    <row r="21" spans="1:82" ht="14.5" thickBot="1">
      <c r="A21" s="379"/>
      <c r="B21" s="134" t="s">
        <v>55</v>
      </c>
      <c r="C21" s="339">
        <f t="shared" ref="C21:E21" si="122">SUM(C20,C16,C12,C8)</f>
        <v>6301410.0759999994</v>
      </c>
      <c r="D21" s="181">
        <f t="shared" si="122"/>
        <v>6098514.529000001</v>
      </c>
      <c r="E21" s="181">
        <f t="shared" si="122"/>
        <v>176601.23</v>
      </c>
      <c r="F21" s="340">
        <f t="shared" si="0"/>
        <v>2.8025668520227889E-2</v>
      </c>
      <c r="G21" s="339">
        <f t="shared" ref="G21:I21" si="123">SUM(G20,G16,G12,G8)</f>
        <v>0</v>
      </c>
      <c r="H21" s="181">
        <f t="shared" si="123"/>
        <v>0</v>
      </c>
      <c r="I21" s="181">
        <f t="shared" si="123"/>
        <v>0</v>
      </c>
      <c r="J21" s="340">
        <f t="shared" si="1"/>
        <v>0</v>
      </c>
      <c r="K21" s="339">
        <f t="shared" ref="K21:M21" si="124">SUM(K20,K16,K12,K8)</f>
        <v>0</v>
      </c>
      <c r="L21" s="181">
        <f t="shared" si="124"/>
        <v>0</v>
      </c>
      <c r="M21" s="181">
        <f t="shared" si="124"/>
        <v>0</v>
      </c>
      <c r="N21" s="340">
        <f t="shared" si="2"/>
        <v>0</v>
      </c>
      <c r="O21" s="339">
        <f t="shared" ref="O21:Q21" si="125">SUM(O20,O16,O12,O8)</f>
        <v>677516.34625000006</v>
      </c>
      <c r="P21" s="181">
        <f t="shared" si="125"/>
        <v>677516.34625000006</v>
      </c>
      <c r="Q21" s="181">
        <f t="shared" si="125"/>
        <v>0</v>
      </c>
      <c r="R21" s="340">
        <f t="shared" si="3"/>
        <v>0</v>
      </c>
      <c r="S21" s="339">
        <f t="shared" ref="S21:U21" si="126">SUM(S20,S16,S12,S8)</f>
        <v>1187636.9546500002</v>
      </c>
      <c r="T21" s="181">
        <f t="shared" si="126"/>
        <v>1187636.9546500002</v>
      </c>
      <c r="U21" s="181">
        <f t="shared" si="126"/>
        <v>0</v>
      </c>
      <c r="V21" s="340">
        <f t="shared" si="4"/>
        <v>0</v>
      </c>
      <c r="W21" s="339">
        <f t="shared" ref="W21:Y21" si="127">SUM(W20,W16,W12,W8)</f>
        <v>8166563.3768999996</v>
      </c>
      <c r="X21" s="181">
        <f t="shared" si="127"/>
        <v>7963667.8299000002</v>
      </c>
      <c r="Y21" s="181">
        <f t="shared" si="127"/>
        <v>176601.23</v>
      </c>
      <c r="Z21" s="340">
        <f t="shared" si="6"/>
        <v>2.1624913914160701E-2</v>
      </c>
      <c r="AC21" s="379"/>
      <c r="AD21" s="134" t="s">
        <v>55</v>
      </c>
      <c r="AE21" s="339">
        <f t="shared" ref="AE21:AG21" si="128">SUM(AE20,AE16,AE12,AE8)</f>
        <v>1580646.0880000012</v>
      </c>
      <c r="AF21" s="181">
        <f t="shared" si="128"/>
        <v>1521445.8830000001</v>
      </c>
      <c r="AG21" s="181">
        <f t="shared" si="128"/>
        <v>50802.578000000009</v>
      </c>
      <c r="AH21" s="340">
        <f t="shared" si="7"/>
        <v>3.2140387646345775E-2</v>
      </c>
      <c r="AI21" s="339">
        <f t="shared" ref="AI21:AK21" si="129">SUM(AI20,AI16,AI12,AI8)</f>
        <v>0</v>
      </c>
      <c r="AJ21" s="181">
        <f t="shared" si="129"/>
        <v>0</v>
      </c>
      <c r="AK21" s="181">
        <f t="shared" si="129"/>
        <v>0</v>
      </c>
      <c r="AL21" s="340">
        <f t="shared" si="8"/>
        <v>0</v>
      </c>
      <c r="AM21" s="339">
        <f t="shared" ref="AM21:AO21" si="130">SUM(AM20,AM16,AM12,AM8)</f>
        <v>0</v>
      </c>
      <c r="AN21" s="181">
        <f t="shared" si="130"/>
        <v>0</v>
      </c>
      <c r="AO21" s="181">
        <f t="shared" si="130"/>
        <v>0</v>
      </c>
      <c r="AP21" s="340">
        <f t="shared" si="9"/>
        <v>0</v>
      </c>
      <c r="AQ21" s="339">
        <f t="shared" ref="AQ21:AS21" si="131">SUM(AQ20,AQ16,AQ12,AQ8)</f>
        <v>9585.23</v>
      </c>
      <c r="AR21" s="181">
        <f t="shared" si="131"/>
        <v>9585.23</v>
      </c>
      <c r="AS21" s="181">
        <f t="shared" si="131"/>
        <v>0</v>
      </c>
      <c r="AT21" s="340">
        <f t="shared" si="10"/>
        <v>0</v>
      </c>
      <c r="AU21" s="339">
        <f t="shared" ref="AU21:AW21" si="132">SUM(AU20,AU16,AU12,AU8)</f>
        <v>323162.57</v>
      </c>
      <c r="AV21" s="181">
        <f t="shared" si="132"/>
        <v>323162.57</v>
      </c>
      <c r="AW21" s="181">
        <f t="shared" si="132"/>
        <v>0</v>
      </c>
      <c r="AX21" s="340">
        <f t="shared" si="11"/>
        <v>0</v>
      </c>
      <c r="AY21" s="339">
        <f t="shared" ref="AY21:BA21" si="133">SUM(AY20,AY16,AY12,AY8)</f>
        <v>1913393.8880000012</v>
      </c>
      <c r="AZ21" s="181">
        <f t="shared" si="133"/>
        <v>1854193.6830000002</v>
      </c>
      <c r="BA21" s="181">
        <f t="shared" si="133"/>
        <v>50802.578000000009</v>
      </c>
      <c r="BB21" s="340">
        <f t="shared" si="13"/>
        <v>2.6551029727131633E-2</v>
      </c>
      <c r="BE21" s="379"/>
      <c r="BF21" s="134" t="s">
        <v>55</v>
      </c>
      <c r="BG21" s="339">
        <f t="shared" ref="BG21:BI21" si="134">SUM(BG20,BG16,BG12,BG8)</f>
        <v>7882056.1640000008</v>
      </c>
      <c r="BH21" s="181">
        <f t="shared" si="134"/>
        <v>7619960.4120000005</v>
      </c>
      <c r="BI21" s="181">
        <f t="shared" si="134"/>
        <v>227403.80800000002</v>
      </c>
      <c r="BJ21" s="340">
        <f t="shared" si="15"/>
        <v>2.8850823093424485E-2</v>
      </c>
      <c r="BK21" s="339">
        <f t="shared" ref="BK21:BM21" si="135">SUM(BK20,BK16,BK12,BK8)</f>
        <v>0</v>
      </c>
      <c r="BL21" s="181">
        <f t="shared" si="135"/>
        <v>0</v>
      </c>
      <c r="BM21" s="181">
        <f t="shared" si="135"/>
        <v>0</v>
      </c>
      <c r="BN21" s="340">
        <f t="shared" si="17"/>
        <v>0</v>
      </c>
      <c r="BO21" s="339">
        <f t="shared" ref="BO21:BQ21" si="136">SUM(BO20,BO16,BO12,BO8)</f>
        <v>0</v>
      </c>
      <c r="BP21" s="181">
        <f t="shared" si="136"/>
        <v>0</v>
      </c>
      <c r="BQ21" s="181">
        <f t="shared" si="136"/>
        <v>0</v>
      </c>
      <c r="BR21" s="340">
        <f t="shared" si="19"/>
        <v>0</v>
      </c>
      <c r="BS21" s="339">
        <f t="shared" ref="BS21:BU21" si="137">SUM(BS20,BS16,BS12,BS8)</f>
        <v>687101.57624999993</v>
      </c>
      <c r="BT21" s="181">
        <f t="shared" si="137"/>
        <v>687101.57624999993</v>
      </c>
      <c r="BU21" s="181">
        <f t="shared" si="137"/>
        <v>0</v>
      </c>
      <c r="BV21" s="340">
        <f t="shared" si="21"/>
        <v>0</v>
      </c>
      <c r="BW21" s="339">
        <f t="shared" ref="BW21:BY21" si="138">SUM(BW20,BW16,BW12,BW8)</f>
        <v>1510799.52465</v>
      </c>
      <c r="BX21" s="181">
        <f t="shared" si="138"/>
        <v>1510799.52465</v>
      </c>
      <c r="BY21" s="181">
        <f t="shared" si="138"/>
        <v>0</v>
      </c>
      <c r="BZ21" s="340">
        <f t="shared" si="23"/>
        <v>0</v>
      </c>
      <c r="CA21" s="339">
        <f t="shared" ref="CA21:CC21" si="139">SUM(CA20,CA16,CA12,CA8)</f>
        <v>10079957.264900001</v>
      </c>
      <c r="CB21" s="181">
        <f t="shared" si="139"/>
        <v>9817861.5129000004</v>
      </c>
      <c r="CC21" s="181">
        <f t="shared" si="139"/>
        <v>227403.80800000002</v>
      </c>
      <c r="CD21" s="340">
        <f t="shared" si="25"/>
        <v>2.2559997232513663E-2</v>
      </c>
    </row>
    <row r="22" spans="1:82">
      <c r="A22" t="s">
        <v>399</v>
      </c>
    </row>
    <row r="23" spans="1:82" ht="14.5" thickBot="1"/>
    <row r="24" spans="1:82" ht="19" thickBot="1">
      <c r="A24" s="406" t="s">
        <v>395</v>
      </c>
      <c r="B24" s="407"/>
      <c r="C24" s="403" t="s">
        <v>0</v>
      </c>
      <c r="D24" s="404"/>
      <c r="E24" s="404"/>
      <c r="F24" s="405"/>
      <c r="G24" s="403" t="s">
        <v>9</v>
      </c>
      <c r="H24" s="404"/>
      <c r="I24" s="404"/>
      <c r="J24" s="405"/>
      <c r="K24" s="403" t="s">
        <v>396</v>
      </c>
      <c r="L24" s="404"/>
      <c r="M24" s="404"/>
      <c r="N24" s="405"/>
      <c r="O24" s="403" t="s">
        <v>378</v>
      </c>
      <c r="P24" s="404"/>
      <c r="Q24" s="404"/>
      <c r="R24" s="405"/>
      <c r="S24" s="403" t="s">
        <v>380</v>
      </c>
      <c r="T24" s="404"/>
      <c r="U24" s="404"/>
      <c r="V24" s="405"/>
      <c r="W24" s="403" t="s">
        <v>379</v>
      </c>
      <c r="X24" s="404"/>
      <c r="Y24" s="404"/>
      <c r="Z24" s="405"/>
      <c r="AC24" s="406" t="s">
        <v>397</v>
      </c>
      <c r="AD24" s="407"/>
      <c r="AE24" s="403" t="s">
        <v>0</v>
      </c>
      <c r="AF24" s="404"/>
      <c r="AG24" s="404"/>
      <c r="AH24" s="405"/>
      <c r="AI24" s="403" t="s">
        <v>9</v>
      </c>
      <c r="AJ24" s="404"/>
      <c r="AK24" s="404"/>
      <c r="AL24" s="405"/>
      <c r="AM24" s="403" t="s">
        <v>396</v>
      </c>
      <c r="AN24" s="404"/>
      <c r="AO24" s="404"/>
      <c r="AP24" s="405"/>
      <c r="AQ24" s="403" t="s">
        <v>378</v>
      </c>
      <c r="AR24" s="404"/>
      <c r="AS24" s="404"/>
      <c r="AT24" s="405"/>
      <c r="AU24" s="403" t="s">
        <v>380</v>
      </c>
      <c r="AV24" s="404"/>
      <c r="AW24" s="404"/>
      <c r="AX24" s="405"/>
      <c r="AY24" s="403" t="s">
        <v>379</v>
      </c>
      <c r="AZ24" s="404"/>
      <c r="BA24" s="404"/>
      <c r="BB24" s="405"/>
      <c r="BE24" s="406" t="s">
        <v>398</v>
      </c>
      <c r="BF24" s="407"/>
      <c r="BG24" s="403" t="s">
        <v>0</v>
      </c>
      <c r="BH24" s="404"/>
      <c r="BI24" s="404"/>
      <c r="BJ24" s="405"/>
      <c r="BK24" s="403" t="s">
        <v>9</v>
      </c>
      <c r="BL24" s="404"/>
      <c r="BM24" s="404"/>
      <c r="BN24" s="405"/>
      <c r="BO24" s="403" t="s">
        <v>396</v>
      </c>
      <c r="BP24" s="404"/>
      <c r="BQ24" s="404"/>
      <c r="BR24" s="405"/>
      <c r="BS24" s="403" t="s">
        <v>378</v>
      </c>
      <c r="BT24" s="404"/>
      <c r="BU24" s="404"/>
      <c r="BV24" s="405"/>
      <c r="BW24" s="403" t="s">
        <v>380</v>
      </c>
      <c r="BX24" s="404"/>
      <c r="BY24" s="404"/>
      <c r="BZ24" s="405"/>
      <c r="CA24" s="403" t="s">
        <v>379</v>
      </c>
      <c r="CB24" s="404"/>
      <c r="CC24" s="404"/>
      <c r="CD24" s="405"/>
    </row>
    <row r="25" spans="1:82" ht="74.5" thickBot="1">
      <c r="A25" s="408"/>
      <c r="B25" s="409"/>
      <c r="C25" s="309" t="s">
        <v>52</v>
      </c>
      <c r="D25" s="310" t="s">
        <v>53</v>
      </c>
      <c r="E25" s="310" t="s">
        <v>51</v>
      </c>
      <c r="F25" s="311" t="s">
        <v>51</v>
      </c>
      <c r="G25" s="309" t="s">
        <v>52</v>
      </c>
      <c r="H25" s="310" t="s">
        <v>53</v>
      </c>
      <c r="I25" s="310" t="s">
        <v>51</v>
      </c>
      <c r="J25" s="311" t="s">
        <v>51</v>
      </c>
      <c r="K25" s="309" t="s">
        <v>52</v>
      </c>
      <c r="L25" s="310" t="s">
        <v>53</v>
      </c>
      <c r="M25" s="310" t="s">
        <v>51</v>
      </c>
      <c r="N25" s="311" t="s">
        <v>51</v>
      </c>
      <c r="O25" s="309" t="s">
        <v>52</v>
      </c>
      <c r="P25" s="310" t="s">
        <v>53</v>
      </c>
      <c r="Q25" s="310" t="s">
        <v>51</v>
      </c>
      <c r="R25" s="311" t="s">
        <v>51</v>
      </c>
      <c r="S25" s="309" t="s">
        <v>52</v>
      </c>
      <c r="T25" s="310" t="s">
        <v>53</v>
      </c>
      <c r="U25" s="310" t="s">
        <v>51</v>
      </c>
      <c r="V25" s="311" t="s">
        <v>51</v>
      </c>
      <c r="W25" s="309" t="s">
        <v>52</v>
      </c>
      <c r="X25" s="310" t="s">
        <v>53</v>
      </c>
      <c r="Y25" s="310" t="s">
        <v>51</v>
      </c>
      <c r="Z25" s="311" t="s">
        <v>51</v>
      </c>
      <c r="AC25" s="408"/>
      <c r="AD25" s="409"/>
      <c r="AE25" s="309" t="s">
        <v>52</v>
      </c>
      <c r="AF25" s="310" t="s">
        <v>53</v>
      </c>
      <c r="AG25" s="310" t="s">
        <v>51</v>
      </c>
      <c r="AH25" s="311" t="s">
        <v>51</v>
      </c>
      <c r="AI25" s="309" t="s">
        <v>52</v>
      </c>
      <c r="AJ25" s="310" t="s">
        <v>53</v>
      </c>
      <c r="AK25" s="310" t="s">
        <v>51</v>
      </c>
      <c r="AL25" s="311" t="s">
        <v>51</v>
      </c>
      <c r="AM25" s="309" t="s">
        <v>52</v>
      </c>
      <c r="AN25" s="310" t="s">
        <v>53</v>
      </c>
      <c r="AO25" s="310" t="s">
        <v>51</v>
      </c>
      <c r="AP25" s="311" t="s">
        <v>51</v>
      </c>
      <c r="AQ25" s="309" t="s">
        <v>52</v>
      </c>
      <c r="AR25" s="310" t="s">
        <v>53</v>
      </c>
      <c r="AS25" s="310" t="s">
        <v>51</v>
      </c>
      <c r="AT25" s="311" t="s">
        <v>51</v>
      </c>
      <c r="AU25" s="309" t="s">
        <v>52</v>
      </c>
      <c r="AV25" s="310" t="s">
        <v>53</v>
      </c>
      <c r="AW25" s="310" t="s">
        <v>51</v>
      </c>
      <c r="AX25" s="311" t="s">
        <v>51</v>
      </c>
      <c r="AY25" s="309" t="s">
        <v>52</v>
      </c>
      <c r="AZ25" s="310" t="s">
        <v>53</v>
      </c>
      <c r="BA25" s="310" t="s">
        <v>51</v>
      </c>
      <c r="BB25" s="311" t="s">
        <v>51</v>
      </c>
      <c r="BE25" s="408"/>
      <c r="BF25" s="409"/>
      <c r="BG25" s="309" t="s">
        <v>52</v>
      </c>
      <c r="BH25" s="310" t="s">
        <v>53</v>
      </c>
      <c r="BI25" s="310" t="s">
        <v>51</v>
      </c>
      <c r="BJ25" s="311" t="s">
        <v>51</v>
      </c>
      <c r="BK25" s="309" t="s">
        <v>52</v>
      </c>
      <c r="BL25" s="310" t="s">
        <v>53</v>
      </c>
      <c r="BM25" s="310" t="s">
        <v>51</v>
      </c>
      <c r="BN25" s="311" t="s">
        <v>51</v>
      </c>
      <c r="BO25" s="309" t="s">
        <v>52</v>
      </c>
      <c r="BP25" s="310" t="s">
        <v>53</v>
      </c>
      <c r="BQ25" s="310" t="s">
        <v>51</v>
      </c>
      <c r="BR25" s="311" t="s">
        <v>51</v>
      </c>
      <c r="BS25" s="309" t="s">
        <v>52</v>
      </c>
      <c r="BT25" s="310" t="s">
        <v>53</v>
      </c>
      <c r="BU25" s="310" t="s">
        <v>51</v>
      </c>
      <c r="BV25" s="311" t="s">
        <v>51</v>
      </c>
      <c r="BW25" s="309" t="s">
        <v>52</v>
      </c>
      <c r="BX25" s="310" t="s">
        <v>53</v>
      </c>
      <c r="BY25" s="310" t="s">
        <v>51</v>
      </c>
      <c r="BZ25" s="311" t="s">
        <v>51</v>
      </c>
      <c r="CA25" s="309" t="s">
        <v>52</v>
      </c>
      <c r="CB25" s="310" t="s">
        <v>53</v>
      </c>
      <c r="CC25" s="310" t="s">
        <v>51</v>
      </c>
      <c r="CD25" s="311" t="s">
        <v>51</v>
      </c>
    </row>
    <row r="26" spans="1:82">
      <c r="A26" s="377">
        <v>2017</v>
      </c>
      <c r="B26" s="135" t="s">
        <v>13</v>
      </c>
      <c r="C26" s="143">
        <v>671680.33900000271</v>
      </c>
      <c r="D26" s="144">
        <v>655946.89000000269</v>
      </c>
      <c r="E26" s="144">
        <v>13002.215999999988</v>
      </c>
      <c r="F26" s="312">
        <f t="shared" ref="F26:F42" si="140">IF(AND(ISNUMBER(C26),ISNUMBER(E26)), IF(C26=0, 0, E26/C26), "")</f>
        <v>1.9357743922291486E-2</v>
      </c>
      <c r="G26" s="143">
        <v>0</v>
      </c>
      <c r="H26" s="144">
        <v>0</v>
      </c>
      <c r="I26" s="144">
        <v>0</v>
      </c>
      <c r="J26" s="312">
        <f t="shared" ref="J26:J42" si="141">IF(AND(ISNUMBER(G26),ISNUMBER(I26)), IF(G26=0, 0, I26/G26), "")</f>
        <v>0</v>
      </c>
      <c r="K26" s="313">
        <v>0</v>
      </c>
      <c r="L26" s="314">
        <v>0</v>
      </c>
      <c r="M26" s="314">
        <v>0</v>
      </c>
      <c r="N26" s="312">
        <f t="shared" ref="N26:N42" si="142">IF(AND(ISNUMBER(K26),ISNUMBER(M26)), IF(K26=0, 0, M26/K26), "")</f>
        <v>0</v>
      </c>
      <c r="O26" s="143">
        <v>53592.674000000006</v>
      </c>
      <c r="P26" s="144">
        <v>53592.674000000006</v>
      </c>
      <c r="Q26" s="144">
        <v>0</v>
      </c>
      <c r="R26" s="312">
        <f t="shared" ref="R26:R42" si="143">IF(AND(ISNUMBER(O26),ISNUMBER(Q26)), IF(O26=0, 0, Q26/O26), "")</f>
        <v>0</v>
      </c>
      <c r="S26" s="143">
        <v>108839.31499999999</v>
      </c>
      <c r="T26" s="144">
        <v>108839.31499999999</v>
      </c>
      <c r="U26" s="144">
        <v>0</v>
      </c>
      <c r="V26" s="312">
        <f t="shared" ref="V26:V42" si="144">IF(AND(ISNUMBER(S26),ISNUMBER(U26)), IF(S26=0, 0, U26/S26), "")</f>
        <v>0</v>
      </c>
      <c r="W26" s="315">
        <f t="shared" ref="W26:Y28" si="145">IF(COUNT(C26,G26,K26,O26,S26)&lt;5,"",SUM(C26,G26,K26,O26,S26))</f>
        <v>834112.32800000266</v>
      </c>
      <c r="X26" s="147">
        <f t="shared" si="145"/>
        <v>818378.87900000263</v>
      </c>
      <c r="Y26" s="147">
        <f t="shared" si="145"/>
        <v>13002.215999999988</v>
      </c>
      <c r="Z26" s="312">
        <f t="shared" ref="Z26:Z42" si="146">IF(AND(ISNUMBER(W26),ISNUMBER(Y26)), IF(W26=0, 0, Y26/W26), "")</f>
        <v>1.5588087555516798E-2</v>
      </c>
      <c r="AC26" s="377">
        <v>2017</v>
      </c>
      <c r="AD26" s="135" t="s">
        <v>13</v>
      </c>
      <c r="AE26" s="143">
        <v>183015.28700000021</v>
      </c>
      <c r="AF26" s="144">
        <v>178189.82200000016</v>
      </c>
      <c r="AG26" s="144">
        <v>4303.1209999999955</v>
      </c>
      <c r="AH26" s="312">
        <f t="shared" ref="AH26:AH42" si="147">IF(AND(ISNUMBER(AE26),ISNUMBER(AG26)), IF(AE26=0, 0, AG26/AE26), "")</f>
        <v>2.3512358287316133E-2</v>
      </c>
      <c r="AI26" s="143">
        <v>0</v>
      </c>
      <c r="AJ26" s="144">
        <v>0</v>
      </c>
      <c r="AK26" s="144">
        <v>0</v>
      </c>
      <c r="AL26" s="312">
        <f t="shared" ref="AL26:AL42" si="148">IF(AND(ISNUMBER(AI26),ISNUMBER(AK26)), IF(AI26=0, 0, AK26/AI26), "")</f>
        <v>0</v>
      </c>
      <c r="AM26" s="143">
        <v>0</v>
      </c>
      <c r="AN26" s="144">
        <v>0</v>
      </c>
      <c r="AO26" s="144">
        <v>0</v>
      </c>
      <c r="AP26" s="312">
        <f t="shared" ref="AP26:AP42" si="149">IF(AND(ISNUMBER(AM26),ISNUMBER(AO26)), IF(AM26=0, 0, AO26/AM26), "")</f>
        <v>0</v>
      </c>
      <c r="AQ26" s="143">
        <v>879.2</v>
      </c>
      <c r="AR26" s="144">
        <v>879.2</v>
      </c>
      <c r="AS26" s="144">
        <v>0</v>
      </c>
      <c r="AT26" s="312">
        <f t="shared" ref="AT26:AT42" si="150">IF(AND(ISNUMBER(AQ26),ISNUMBER(AS26)), IF(AQ26=0, 0, AS26/AQ26), "")</f>
        <v>0</v>
      </c>
      <c r="AU26" s="143">
        <v>31654.1</v>
      </c>
      <c r="AV26" s="144">
        <v>31654.1</v>
      </c>
      <c r="AW26" s="144">
        <v>0</v>
      </c>
      <c r="AX26" s="312">
        <f t="shared" ref="AX26:AX42" si="151">IF(AND(ISNUMBER(AU26),ISNUMBER(AW26)), IF(AU26=0, 0, AW26/AU26), "")</f>
        <v>0</v>
      </c>
      <c r="AY26" s="315">
        <f t="shared" ref="AY26:BA28" si="152">IF(COUNT(AE26,AI26,AM26,AQ26,AU26)&lt;5,"",SUM(AE26,AI26,AM26,AQ26,AU26))</f>
        <v>215548.58700000023</v>
      </c>
      <c r="AZ26" s="147">
        <f t="shared" si="152"/>
        <v>210723.12200000018</v>
      </c>
      <c r="BA26" s="147">
        <f t="shared" si="152"/>
        <v>4303.1209999999955</v>
      </c>
      <c r="BB26" s="312">
        <f t="shared" ref="BB26:BB42" si="153">IF(AND(ISNUMBER(AY26),ISNUMBER(BA26)), IF(AY26=0, 0, BA26/AY26), "")</f>
        <v>1.9963577863769486E-2</v>
      </c>
      <c r="BE26" s="377">
        <v>2017</v>
      </c>
      <c r="BF26" s="135" t="s">
        <v>13</v>
      </c>
      <c r="BG26" s="316">
        <f t="shared" ref="BG26:BI28" si="154">IF(COUNT(C26, AE26)&lt;2, "", C26+AE26)</f>
        <v>854695.62600000296</v>
      </c>
      <c r="BH26" s="317">
        <f t="shared" si="154"/>
        <v>834136.71200000285</v>
      </c>
      <c r="BI26" s="317">
        <f t="shared" si="154"/>
        <v>17305.336999999985</v>
      </c>
      <c r="BJ26" s="312">
        <f t="shared" ref="BJ26:BJ42" si="155">IF(AND(ISNUMBER(BG26),ISNUMBER(BI26)), IF(BG26=0, 0, BI26/BG26), "")</f>
        <v>2.0247368154894391E-2</v>
      </c>
      <c r="BK26" s="316">
        <f t="shared" ref="BK26:BM28" si="156">IF(COUNT(G26, AI26)&lt;2, "", G26+AI26)</f>
        <v>0</v>
      </c>
      <c r="BL26" s="317">
        <f t="shared" si="156"/>
        <v>0</v>
      </c>
      <c r="BM26" s="317">
        <f t="shared" si="156"/>
        <v>0</v>
      </c>
      <c r="BN26" s="312">
        <f t="shared" ref="BN26:BN42" si="157">IF(AND(ISNUMBER(BK26),ISNUMBER(BM26)), IF(BK26=0, 0, BM26/BK26), "")</f>
        <v>0</v>
      </c>
      <c r="BO26" s="316">
        <f t="shared" ref="BO26:BQ28" si="158">IF(COUNT(K26, AM26)&lt;2, "", K26+AM26)</f>
        <v>0</v>
      </c>
      <c r="BP26" s="317">
        <f t="shared" si="158"/>
        <v>0</v>
      </c>
      <c r="BQ26" s="317">
        <f t="shared" si="158"/>
        <v>0</v>
      </c>
      <c r="BR26" s="312">
        <f t="shared" ref="BR26:BR42" si="159">IF(AND(ISNUMBER(BO26),ISNUMBER(BQ26)), IF(BO26=0, 0, BQ26/BO26), "")</f>
        <v>0</v>
      </c>
      <c r="BS26" s="316">
        <f t="shared" ref="BS26:BU28" si="160">IF(COUNT(O26, AQ26)&lt;2, "", O26+AQ26)</f>
        <v>54471.874000000003</v>
      </c>
      <c r="BT26" s="317">
        <f t="shared" si="160"/>
        <v>54471.874000000003</v>
      </c>
      <c r="BU26" s="317">
        <f t="shared" si="160"/>
        <v>0</v>
      </c>
      <c r="BV26" s="312">
        <f t="shared" ref="BV26:BV42" si="161">IF(AND(ISNUMBER(BS26),ISNUMBER(BU26)), IF(BS26=0, 0, BU26/BS26), "")</f>
        <v>0</v>
      </c>
      <c r="BW26" s="316">
        <f t="shared" ref="BW26:BY28" si="162">IF(COUNT(S26, AU26)&lt;2, "", S26+AU26)</f>
        <v>140493.41499999998</v>
      </c>
      <c r="BX26" s="317">
        <f t="shared" si="162"/>
        <v>140493.41499999998</v>
      </c>
      <c r="BY26" s="317">
        <f t="shared" si="162"/>
        <v>0</v>
      </c>
      <c r="BZ26" s="312">
        <f t="shared" ref="BZ26:BZ42" si="163">IF(AND(ISNUMBER(BW26),ISNUMBER(BY26)), IF(BW26=0, 0, BY26/BW26), "")</f>
        <v>0</v>
      </c>
      <c r="CA26" s="315">
        <f t="shared" ref="CA26:CC28" si="164">IF(COUNT(BG26,BK26,BO26,BS26,BW26)&lt;5,"",SUM(BG26,BK26,BO26,BS26,BW26))</f>
        <v>1049660.9150000028</v>
      </c>
      <c r="CB26" s="147">
        <f t="shared" si="164"/>
        <v>1029102.0010000027</v>
      </c>
      <c r="CC26" s="147">
        <f t="shared" si="164"/>
        <v>17305.336999999985</v>
      </c>
      <c r="CD26" s="312">
        <f t="shared" ref="CD26:CD42" si="165">IF(AND(ISNUMBER(CA26),ISNUMBER(CC26)), IF(CA26=0, 0, CC26/CA26), "")</f>
        <v>1.6486597483721624E-2</v>
      </c>
    </row>
    <row r="27" spans="1:82">
      <c r="A27" s="378"/>
      <c r="B27" s="131" t="s">
        <v>14</v>
      </c>
      <c r="C27" s="150">
        <v>835716.73499999882</v>
      </c>
      <c r="D27" s="151">
        <v>818842.82099999825</v>
      </c>
      <c r="E27" s="151">
        <v>13969.775999999994</v>
      </c>
      <c r="F27" s="318">
        <f t="shared" si="140"/>
        <v>1.6715922291540584E-2</v>
      </c>
      <c r="G27" s="150">
        <v>0</v>
      </c>
      <c r="H27" s="151">
        <v>0</v>
      </c>
      <c r="I27" s="151">
        <v>0</v>
      </c>
      <c r="J27" s="318">
        <f t="shared" si="141"/>
        <v>0</v>
      </c>
      <c r="K27" s="319">
        <v>0</v>
      </c>
      <c r="L27" s="320">
        <v>0</v>
      </c>
      <c r="M27" s="320">
        <v>0</v>
      </c>
      <c r="N27" s="318">
        <f t="shared" si="142"/>
        <v>0</v>
      </c>
      <c r="O27" s="150">
        <v>51526.979000000014</v>
      </c>
      <c r="P27" s="151">
        <v>51526.979000000014</v>
      </c>
      <c r="Q27" s="151">
        <v>0</v>
      </c>
      <c r="R27" s="318">
        <f t="shared" si="143"/>
        <v>0</v>
      </c>
      <c r="S27" s="150">
        <v>95801.982000000004</v>
      </c>
      <c r="T27" s="151">
        <v>95801.982000000004</v>
      </c>
      <c r="U27" s="151">
        <v>0</v>
      </c>
      <c r="V27" s="318">
        <f t="shared" si="144"/>
        <v>0</v>
      </c>
      <c r="W27" s="321">
        <f t="shared" si="145"/>
        <v>983045.69599999883</v>
      </c>
      <c r="X27" s="154">
        <f t="shared" si="145"/>
        <v>966171.78199999826</v>
      </c>
      <c r="Y27" s="154">
        <f t="shared" si="145"/>
        <v>13969.775999999994</v>
      </c>
      <c r="Z27" s="318">
        <f t="shared" si="146"/>
        <v>1.4210708674930215E-2</v>
      </c>
      <c r="AC27" s="378"/>
      <c r="AD27" s="131" t="s">
        <v>14</v>
      </c>
      <c r="AE27" s="150">
        <v>209021.11299999958</v>
      </c>
      <c r="AF27" s="151">
        <v>204003.82699999973</v>
      </c>
      <c r="AG27" s="151">
        <v>4184.5170000000007</v>
      </c>
      <c r="AH27" s="318">
        <f t="shared" si="147"/>
        <v>2.001959007844346E-2</v>
      </c>
      <c r="AI27" s="150">
        <v>0</v>
      </c>
      <c r="AJ27" s="151">
        <v>0</v>
      </c>
      <c r="AK27" s="151">
        <v>0</v>
      </c>
      <c r="AL27" s="318">
        <f t="shared" si="148"/>
        <v>0</v>
      </c>
      <c r="AM27" s="150">
        <v>0</v>
      </c>
      <c r="AN27" s="151">
        <v>0</v>
      </c>
      <c r="AO27" s="151">
        <v>0</v>
      </c>
      <c r="AP27" s="318">
        <f t="shared" si="149"/>
        <v>0</v>
      </c>
      <c r="AQ27" s="150">
        <v>900.9</v>
      </c>
      <c r="AR27" s="151">
        <v>900.9</v>
      </c>
      <c r="AS27" s="151">
        <v>0</v>
      </c>
      <c r="AT27" s="318">
        <f t="shared" si="150"/>
        <v>0</v>
      </c>
      <c r="AU27" s="150">
        <v>28339</v>
      </c>
      <c r="AV27" s="151">
        <v>28339</v>
      </c>
      <c r="AW27" s="151">
        <v>0</v>
      </c>
      <c r="AX27" s="318">
        <f t="shared" si="151"/>
        <v>0</v>
      </c>
      <c r="AY27" s="321">
        <f t="shared" si="152"/>
        <v>238261.01299999957</v>
      </c>
      <c r="AZ27" s="154">
        <f t="shared" si="152"/>
        <v>233243.72699999972</v>
      </c>
      <c r="BA27" s="154">
        <f t="shared" si="152"/>
        <v>4184.5170000000007</v>
      </c>
      <c r="BB27" s="318">
        <f t="shared" si="153"/>
        <v>1.7562743259217185E-2</v>
      </c>
      <c r="BE27" s="378"/>
      <c r="BF27" s="131" t="s">
        <v>14</v>
      </c>
      <c r="BG27" s="322">
        <f t="shared" si="154"/>
        <v>1044737.8479999984</v>
      </c>
      <c r="BH27" s="323">
        <f t="shared" si="154"/>
        <v>1022846.6479999979</v>
      </c>
      <c r="BI27" s="323">
        <f t="shared" si="154"/>
        <v>18154.292999999994</v>
      </c>
      <c r="BJ27" s="318">
        <f t="shared" si="155"/>
        <v>1.7376888407703232E-2</v>
      </c>
      <c r="BK27" s="322">
        <f t="shared" si="156"/>
        <v>0</v>
      </c>
      <c r="BL27" s="323">
        <f t="shared" si="156"/>
        <v>0</v>
      </c>
      <c r="BM27" s="323">
        <f t="shared" si="156"/>
        <v>0</v>
      </c>
      <c r="BN27" s="318">
        <f t="shared" si="157"/>
        <v>0</v>
      </c>
      <c r="BO27" s="322">
        <f t="shared" si="158"/>
        <v>0</v>
      </c>
      <c r="BP27" s="323">
        <f t="shared" si="158"/>
        <v>0</v>
      </c>
      <c r="BQ27" s="323">
        <f t="shared" si="158"/>
        <v>0</v>
      </c>
      <c r="BR27" s="318">
        <f t="shared" si="159"/>
        <v>0</v>
      </c>
      <c r="BS27" s="322">
        <f t="shared" si="160"/>
        <v>52427.879000000015</v>
      </c>
      <c r="BT27" s="323">
        <f t="shared" si="160"/>
        <v>52427.879000000015</v>
      </c>
      <c r="BU27" s="323">
        <f t="shared" si="160"/>
        <v>0</v>
      </c>
      <c r="BV27" s="318">
        <f t="shared" si="161"/>
        <v>0</v>
      </c>
      <c r="BW27" s="322">
        <f t="shared" si="162"/>
        <v>124140.982</v>
      </c>
      <c r="BX27" s="323">
        <f t="shared" si="162"/>
        <v>124140.982</v>
      </c>
      <c r="BY27" s="323">
        <f t="shared" si="162"/>
        <v>0</v>
      </c>
      <c r="BZ27" s="318">
        <f t="shared" si="163"/>
        <v>0</v>
      </c>
      <c r="CA27" s="321">
        <f t="shared" si="164"/>
        <v>1221306.7089999984</v>
      </c>
      <c r="CB27" s="154">
        <f t="shared" si="164"/>
        <v>1199415.508999998</v>
      </c>
      <c r="CC27" s="154">
        <f t="shared" si="164"/>
        <v>18154.292999999994</v>
      </c>
      <c r="CD27" s="318">
        <f t="shared" si="165"/>
        <v>1.4864646911556447E-2</v>
      </c>
    </row>
    <row r="28" spans="1:82">
      <c r="A28" s="378"/>
      <c r="B28" s="132" t="s">
        <v>15</v>
      </c>
      <c r="C28" s="157">
        <v>773581.00099999958</v>
      </c>
      <c r="D28" s="158">
        <v>744557.56600000092</v>
      </c>
      <c r="E28" s="158">
        <v>26451.328999999994</v>
      </c>
      <c r="F28" s="324">
        <f t="shared" si="140"/>
        <v>3.419335398078114E-2</v>
      </c>
      <c r="G28" s="157">
        <v>0</v>
      </c>
      <c r="H28" s="158">
        <v>0</v>
      </c>
      <c r="I28" s="158">
        <v>0</v>
      </c>
      <c r="J28" s="324">
        <f t="shared" si="141"/>
        <v>0</v>
      </c>
      <c r="K28" s="325">
        <v>0</v>
      </c>
      <c r="L28" s="326">
        <v>0</v>
      </c>
      <c r="M28" s="326">
        <v>0</v>
      </c>
      <c r="N28" s="324">
        <f t="shared" si="142"/>
        <v>0</v>
      </c>
      <c r="O28" s="157">
        <v>109703.167</v>
      </c>
      <c r="P28" s="158">
        <v>109703.167</v>
      </c>
      <c r="Q28" s="158">
        <v>0</v>
      </c>
      <c r="R28" s="324">
        <f t="shared" si="143"/>
        <v>0</v>
      </c>
      <c r="S28" s="157">
        <v>94721.124000000025</v>
      </c>
      <c r="T28" s="158">
        <v>94721.124000000025</v>
      </c>
      <c r="U28" s="158">
        <v>0</v>
      </c>
      <c r="V28" s="324">
        <f t="shared" si="144"/>
        <v>0</v>
      </c>
      <c r="W28" s="327">
        <f t="shared" si="145"/>
        <v>978005.29199999967</v>
      </c>
      <c r="X28" s="161">
        <f t="shared" si="145"/>
        <v>948981.85700000101</v>
      </c>
      <c r="Y28" s="161">
        <f t="shared" si="145"/>
        <v>26451.328999999994</v>
      </c>
      <c r="Z28" s="324">
        <f t="shared" si="146"/>
        <v>2.7046202322594387E-2</v>
      </c>
      <c r="AC28" s="378"/>
      <c r="AD28" s="132" t="s">
        <v>15</v>
      </c>
      <c r="AE28" s="157">
        <v>171703.77400000012</v>
      </c>
      <c r="AF28" s="158">
        <v>165084.1740000002</v>
      </c>
      <c r="AG28" s="158">
        <v>5112.9019999999991</v>
      </c>
      <c r="AH28" s="324">
        <f t="shared" si="147"/>
        <v>2.9777458473335568E-2</v>
      </c>
      <c r="AI28" s="157">
        <v>0</v>
      </c>
      <c r="AJ28" s="158">
        <v>0</v>
      </c>
      <c r="AK28" s="158">
        <v>0</v>
      </c>
      <c r="AL28" s="324">
        <f t="shared" si="148"/>
        <v>0</v>
      </c>
      <c r="AM28" s="157">
        <v>0</v>
      </c>
      <c r="AN28" s="158">
        <v>0</v>
      </c>
      <c r="AO28" s="158">
        <v>0</v>
      </c>
      <c r="AP28" s="324">
        <f t="shared" si="149"/>
        <v>0</v>
      </c>
      <c r="AQ28" s="157">
        <v>1032.8</v>
      </c>
      <c r="AR28" s="158">
        <v>1032.8</v>
      </c>
      <c r="AS28" s="158">
        <v>0</v>
      </c>
      <c r="AT28" s="324">
        <f t="shared" si="150"/>
        <v>0</v>
      </c>
      <c r="AU28" s="157">
        <v>29880.23</v>
      </c>
      <c r="AV28" s="158">
        <v>29880.23</v>
      </c>
      <c r="AW28" s="158">
        <v>0</v>
      </c>
      <c r="AX28" s="324">
        <f t="shared" si="151"/>
        <v>0</v>
      </c>
      <c r="AY28" s="327">
        <f t="shared" si="152"/>
        <v>202616.80400000012</v>
      </c>
      <c r="AZ28" s="161">
        <f t="shared" si="152"/>
        <v>195997.2040000002</v>
      </c>
      <c r="BA28" s="161">
        <f t="shared" si="152"/>
        <v>5112.9019999999991</v>
      </c>
      <c r="BB28" s="324">
        <f t="shared" si="153"/>
        <v>2.5234343346961469E-2</v>
      </c>
      <c r="BE28" s="378"/>
      <c r="BF28" s="132" t="s">
        <v>15</v>
      </c>
      <c r="BG28" s="328">
        <f t="shared" si="154"/>
        <v>945284.77499999967</v>
      </c>
      <c r="BH28" s="329">
        <f t="shared" si="154"/>
        <v>909641.74000000115</v>
      </c>
      <c r="BI28" s="329">
        <f t="shared" si="154"/>
        <v>31564.230999999992</v>
      </c>
      <c r="BJ28" s="324">
        <f t="shared" si="155"/>
        <v>3.3391240221762805E-2</v>
      </c>
      <c r="BK28" s="328">
        <f t="shared" si="156"/>
        <v>0</v>
      </c>
      <c r="BL28" s="329">
        <f t="shared" si="156"/>
        <v>0</v>
      </c>
      <c r="BM28" s="329">
        <f t="shared" si="156"/>
        <v>0</v>
      </c>
      <c r="BN28" s="324">
        <f t="shared" si="157"/>
        <v>0</v>
      </c>
      <c r="BO28" s="328">
        <f t="shared" si="158"/>
        <v>0</v>
      </c>
      <c r="BP28" s="329">
        <f t="shared" si="158"/>
        <v>0</v>
      </c>
      <c r="BQ28" s="329">
        <f t="shared" si="158"/>
        <v>0</v>
      </c>
      <c r="BR28" s="324">
        <f t="shared" si="159"/>
        <v>0</v>
      </c>
      <c r="BS28" s="328">
        <f t="shared" si="160"/>
        <v>110735.967</v>
      </c>
      <c r="BT28" s="329">
        <f t="shared" si="160"/>
        <v>110735.967</v>
      </c>
      <c r="BU28" s="329">
        <f t="shared" si="160"/>
        <v>0</v>
      </c>
      <c r="BV28" s="324">
        <f t="shared" si="161"/>
        <v>0</v>
      </c>
      <c r="BW28" s="328">
        <f t="shared" si="162"/>
        <v>124601.35400000002</v>
      </c>
      <c r="BX28" s="329">
        <f t="shared" si="162"/>
        <v>124601.35400000002</v>
      </c>
      <c r="BY28" s="329">
        <f t="shared" si="162"/>
        <v>0</v>
      </c>
      <c r="BZ28" s="324">
        <f t="shared" si="163"/>
        <v>0</v>
      </c>
      <c r="CA28" s="327">
        <f t="shared" si="164"/>
        <v>1180622.0959999997</v>
      </c>
      <c r="CB28" s="161">
        <f t="shared" si="164"/>
        <v>1144979.0610000012</v>
      </c>
      <c r="CC28" s="161">
        <f t="shared" si="164"/>
        <v>31564.230999999992</v>
      </c>
      <c r="CD28" s="324">
        <f t="shared" si="165"/>
        <v>2.6735253479450379E-2</v>
      </c>
    </row>
    <row r="29" spans="1:82">
      <c r="A29" s="378"/>
      <c r="B29" s="133" t="s">
        <v>16</v>
      </c>
      <c r="C29" s="330">
        <f t="shared" ref="C29:E29" si="166">IF(COUNT(C26:C28)=0,"",SUM(C26:C28))</f>
        <v>2280978.0750000011</v>
      </c>
      <c r="D29" s="168">
        <f t="shared" si="166"/>
        <v>2219347.2770000021</v>
      </c>
      <c r="E29" s="168">
        <f t="shared" si="166"/>
        <v>53423.320999999982</v>
      </c>
      <c r="F29" s="331">
        <f t="shared" si="140"/>
        <v>2.3421233893271838E-2</v>
      </c>
      <c r="G29" s="330">
        <f t="shared" ref="G29:I29" si="167">IF(COUNT(G26:G28)=0,"",SUM(G26:G28))</f>
        <v>0</v>
      </c>
      <c r="H29" s="168">
        <f t="shared" si="167"/>
        <v>0</v>
      </c>
      <c r="I29" s="168">
        <f t="shared" si="167"/>
        <v>0</v>
      </c>
      <c r="J29" s="331">
        <f t="shared" si="141"/>
        <v>0</v>
      </c>
      <c r="K29" s="330">
        <f t="shared" ref="K29:M29" si="168">IF(COUNT(K26:K28)=0,"",SUM(K26:K28))</f>
        <v>0</v>
      </c>
      <c r="L29" s="168">
        <f t="shared" si="168"/>
        <v>0</v>
      </c>
      <c r="M29" s="168">
        <f t="shared" si="168"/>
        <v>0</v>
      </c>
      <c r="N29" s="331">
        <f t="shared" si="142"/>
        <v>0</v>
      </c>
      <c r="O29" s="330">
        <f t="shared" ref="O29:Q29" si="169">IF(COUNT(O26:O28)=0,"",SUM(O26:O28))</f>
        <v>214822.82</v>
      </c>
      <c r="P29" s="168">
        <f t="shared" si="169"/>
        <v>214822.82</v>
      </c>
      <c r="Q29" s="168">
        <f t="shared" si="169"/>
        <v>0</v>
      </c>
      <c r="R29" s="331">
        <f t="shared" si="143"/>
        <v>0</v>
      </c>
      <c r="S29" s="330">
        <f t="shared" ref="S29:U29" si="170">IF(COUNT(S26:S28)=0,"",SUM(S26:S28))</f>
        <v>299362.42100000003</v>
      </c>
      <c r="T29" s="168">
        <f t="shared" si="170"/>
        <v>299362.42100000003</v>
      </c>
      <c r="U29" s="168">
        <f t="shared" si="170"/>
        <v>0</v>
      </c>
      <c r="V29" s="331">
        <f t="shared" si="144"/>
        <v>0</v>
      </c>
      <c r="W29" s="332">
        <f t="shared" ref="W29:Y29" si="171">IF(COUNT(W26:W28)=0,"",SUM(W26:W28))</f>
        <v>2795163.3160000015</v>
      </c>
      <c r="X29" s="167">
        <f t="shared" si="171"/>
        <v>2733532.518000002</v>
      </c>
      <c r="Y29" s="167">
        <f t="shared" si="171"/>
        <v>53423.320999999982</v>
      </c>
      <c r="Z29" s="331">
        <f t="shared" si="146"/>
        <v>1.9112772657753338E-2</v>
      </c>
      <c r="AC29" s="378"/>
      <c r="AD29" s="133" t="s">
        <v>16</v>
      </c>
      <c r="AE29" s="330">
        <f t="shared" ref="AE29:AG29" si="172">IF(COUNT(AE26:AE28)=0,"",SUM(AE26:AE28))</f>
        <v>563740.17399999988</v>
      </c>
      <c r="AF29" s="168">
        <f t="shared" si="172"/>
        <v>547277.82300000009</v>
      </c>
      <c r="AG29" s="168">
        <f t="shared" si="172"/>
        <v>13600.539999999994</v>
      </c>
      <c r="AH29" s="331">
        <f t="shared" si="147"/>
        <v>2.4125546887137399E-2</v>
      </c>
      <c r="AI29" s="330">
        <f t="shared" ref="AI29:AK29" si="173">IF(COUNT(AI26:AI28)=0,"",SUM(AI26:AI28))</f>
        <v>0</v>
      </c>
      <c r="AJ29" s="168">
        <f t="shared" si="173"/>
        <v>0</v>
      </c>
      <c r="AK29" s="168">
        <f t="shared" si="173"/>
        <v>0</v>
      </c>
      <c r="AL29" s="331">
        <f t="shared" si="148"/>
        <v>0</v>
      </c>
      <c r="AM29" s="330">
        <f t="shared" ref="AM29:AO29" si="174">IF(COUNT(AM26:AM28)=0,"",SUM(AM26:AM28))</f>
        <v>0</v>
      </c>
      <c r="AN29" s="168">
        <f t="shared" si="174"/>
        <v>0</v>
      </c>
      <c r="AO29" s="168">
        <f t="shared" si="174"/>
        <v>0</v>
      </c>
      <c r="AP29" s="331">
        <f t="shared" si="149"/>
        <v>0</v>
      </c>
      <c r="AQ29" s="330">
        <f t="shared" ref="AQ29:AS29" si="175">IF(COUNT(AQ26:AQ28)=0,"",SUM(AQ26:AQ28))</f>
        <v>2812.8999999999996</v>
      </c>
      <c r="AR29" s="168">
        <f t="shared" si="175"/>
        <v>2812.8999999999996</v>
      </c>
      <c r="AS29" s="168">
        <f t="shared" si="175"/>
        <v>0</v>
      </c>
      <c r="AT29" s="331">
        <f t="shared" si="150"/>
        <v>0</v>
      </c>
      <c r="AU29" s="330">
        <f t="shared" ref="AU29:AW29" si="176">IF(COUNT(AU26:AU28)=0,"",SUM(AU26:AU28))</f>
        <v>89873.33</v>
      </c>
      <c r="AV29" s="168">
        <f t="shared" si="176"/>
        <v>89873.33</v>
      </c>
      <c r="AW29" s="168">
        <f t="shared" si="176"/>
        <v>0</v>
      </c>
      <c r="AX29" s="331">
        <f t="shared" si="151"/>
        <v>0</v>
      </c>
      <c r="AY29" s="332">
        <f t="shared" ref="AY29:BA29" si="177">IF(COUNT(AY26:AY28)=0,"",SUM(AY26:AY28))</f>
        <v>656426.40399999986</v>
      </c>
      <c r="AZ29" s="167">
        <f t="shared" si="177"/>
        <v>639964.05300000007</v>
      </c>
      <c r="BA29" s="167">
        <f t="shared" si="177"/>
        <v>13600.539999999994</v>
      </c>
      <c r="BB29" s="331">
        <f t="shared" si="153"/>
        <v>2.0719062970538271E-2</v>
      </c>
      <c r="BE29" s="378"/>
      <c r="BF29" s="133" t="s">
        <v>16</v>
      </c>
      <c r="BG29" s="330">
        <f t="shared" ref="BG29:BI29" si="178">IF(COUNT(BG26:BG28)=0,"",SUM(BG26:BG28))</f>
        <v>2844718.2490000008</v>
      </c>
      <c r="BH29" s="168">
        <f t="shared" si="178"/>
        <v>2766625.100000002</v>
      </c>
      <c r="BI29" s="168">
        <f t="shared" si="178"/>
        <v>67023.860999999975</v>
      </c>
      <c r="BJ29" s="331">
        <f t="shared" si="155"/>
        <v>2.356080818322193E-2</v>
      </c>
      <c r="BK29" s="330">
        <f t="shared" ref="BK29:BM29" si="179">IF(COUNT(BK26:BK28)=0,"",SUM(BK26:BK28))</f>
        <v>0</v>
      </c>
      <c r="BL29" s="168">
        <f t="shared" si="179"/>
        <v>0</v>
      </c>
      <c r="BM29" s="168">
        <f t="shared" si="179"/>
        <v>0</v>
      </c>
      <c r="BN29" s="331">
        <f t="shared" si="157"/>
        <v>0</v>
      </c>
      <c r="BO29" s="330">
        <f t="shared" ref="BO29:BQ29" si="180">IF(COUNT(BO26:BO28)=0,"",SUM(BO26:BO28))</f>
        <v>0</v>
      </c>
      <c r="BP29" s="168">
        <f t="shared" si="180"/>
        <v>0</v>
      </c>
      <c r="BQ29" s="168">
        <f t="shared" si="180"/>
        <v>0</v>
      </c>
      <c r="BR29" s="331">
        <f t="shared" si="159"/>
        <v>0</v>
      </c>
      <c r="BS29" s="330">
        <f t="shared" ref="BS29:BU29" si="181">IF(COUNT(BS26:BS28)=0,"",SUM(BS26:BS28))</f>
        <v>217635.72000000003</v>
      </c>
      <c r="BT29" s="168">
        <f t="shared" si="181"/>
        <v>217635.72000000003</v>
      </c>
      <c r="BU29" s="168">
        <f t="shared" si="181"/>
        <v>0</v>
      </c>
      <c r="BV29" s="331">
        <f t="shared" si="161"/>
        <v>0</v>
      </c>
      <c r="BW29" s="330">
        <f t="shared" ref="BW29:BY29" si="182">IF(COUNT(BW26:BW28)=0,"",SUM(BW26:BW28))</f>
        <v>389235.75100000005</v>
      </c>
      <c r="BX29" s="168">
        <f t="shared" si="182"/>
        <v>389235.75100000005</v>
      </c>
      <c r="BY29" s="168">
        <f t="shared" si="182"/>
        <v>0</v>
      </c>
      <c r="BZ29" s="331">
        <f t="shared" si="163"/>
        <v>0</v>
      </c>
      <c r="CA29" s="332">
        <f t="shared" ref="CA29:CC29" si="183">IF(COUNT(CA26:CA28)=0,"",SUM(CA26:CA28))</f>
        <v>3451589.7200000007</v>
      </c>
      <c r="CB29" s="167">
        <f t="shared" si="183"/>
        <v>3373496.5710000019</v>
      </c>
      <c r="CC29" s="167">
        <f t="shared" si="183"/>
        <v>67023.860999999975</v>
      </c>
      <c r="CD29" s="331">
        <f t="shared" si="165"/>
        <v>1.9418258378634864E-2</v>
      </c>
    </row>
    <row r="30" spans="1:82">
      <c r="A30" s="378"/>
      <c r="B30" s="130" t="s">
        <v>17</v>
      </c>
      <c r="C30" s="171">
        <v>449787.16899999947</v>
      </c>
      <c r="D30" s="172">
        <v>433224.6149999997</v>
      </c>
      <c r="E30" s="172">
        <v>15523.332</v>
      </c>
      <c r="F30" s="333">
        <f t="shared" si="140"/>
        <v>3.4512616343664572E-2</v>
      </c>
      <c r="G30" s="171">
        <v>0</v>
      </c>
      <c r="H30" s="172">
        <v>0</v>
      </c>
      <c r="I30" s="172">
        <v>0</v>
      </c>
      <c r="J30" s="333">
        <f t="shared" si="141"/>
        <v>0</v>
      </c>
      <c r="K30" s="334">
        <v>0</v>
      </c>
      <c r="L30" s="335">
        <v>0</v>
      </c>
      <c r="M30" s="335">
        <v>0</v>
      </c>
      <c r="N30" s="333">
        <f t="shared" si="142"/>
        <v>0</v>
      </c>
      <c r="O30" s="171">
        <v>33915.428749999992</v>
      </c>
      <c r="P30" s="172">
        <v>33915.428749999992</v>
      </c>
      <c r="Q30" s="172">
        <v>0</v>
      </c>
      <c r="R30" s="333">
        <f t="shared" si="143"/>
        <v>0</v>
      </c>
      <c r="S30" s="171">
        <v>85399.110300000015</v>
      </c>
      <c r="T30" s="172">
        <v>85399.110300000015</v>
      </c>
      <c r="U30" s="172">
        <v>0</v>
      </c>
      <c r="V30" s="333">
        <f t="shared" si="144"/>
        <v>0</v>
      </c>
      <c r="W30" s="336">
        <f t="shared" ref="W30:Y32" si="184">IF(COUNT(C30,G30,K30,O30,S30)&lt;5,"",SUM(C30,G30,K30,O30,S30))</f>
        <v>569101.70804999955</v>
      </c>
      <c r="X30" s="175">
        <f t="shared" si="184"/>
        <v>552539.15404999978</v>
      </c>
      <c r="Y30" s="175">
        <f t="shared" si="184"/>
        <v>15523.332</v>
      </c>
      <c r="Z30" s="333">
        <f t="shared" si="146"/>
        <v>2.7276902846048334E-2</v>
      </c>
      <c r="AC30" s="378"/>
      <c r="AD30" s="130" t="s">
        <v>17</v>
      </c>
      <c r="AE30" s="171">
        <v>148611.7350000001</v>
      </c>
      <c r="AF30" s="172">
        <v>141805.48400000003</v>
      </c>
      <c r="AG30" s="172">
        <v>6269.7500000000027</v>
      </c>
      <c r="AH30" s="333">
        <f t="shared" si="147"/>
        <v>4.2188794848536007E-2</v>
      </c>
      <c r="AI30" s="171">
        <v>0</v>
      </c>
      <c r="AJ30" s="172">
        <v>0</v>
      </c>
      <c r="AK30" s="172">
        <v>0</v>
      </c>
      <c r="AL30" s="333">
        <f t="shared" si="148"/>
        <v>0</v>
      </c>
      <c r="AM30" s="171">
        <v>0</v>
      </c>
      <c r="AN30" s="172">
        <v>0</v>
      </c>
      <c r="AO30" s="172">
        <v>0</v>
      </c>
      <c r="AP30" s="333">
        <f t="shared" si="149"/>
        <v>0</v>
      </c>
      <c r="AQ30" s="171">
        <v>409.7</v>
      </c>
      <c r="AR30" s="172">
        <v>409.7</v>
      </c>
      <c r="AS30" s="172">
        <v>0</v>
      </c>
      <c r="AT30" s="333">
        <f t="shared" si="150"/>
        <v>0</v>
      </c>
      <c r="AU30" s="171">
        <v>27768.400000000001</v>
      </c>
      <c r="AV30" s="172">
        <v>27768.400000000001</v>
      </c>
      <c r="AW30" s="172">
        <v>0</v>
      </c>
      <c r="AX30" s="333">
        <f t="shared" si="151"/>
        <v>0</v>
      </c>
      <c r="AY30" s="336">
        <f t="shared" ref="AY30:BA32" si="185">IF(COUNT(AE30,AI30,AM30,AQ30,AU30)&lt;5,"",SUM(AE30,AI30,AM30,AQ30,AU30))</f>
        <v>176789.83500000011</v>
      </c>
      <c r="AZ30" s="175">
        <f t="shared" si="185"/>
        <v>169983.58400000003</v>
      </c>
      <c r="BA30" s="175">
        <f t="shared" si="185"/>
        <v>6269.7500000000027</v>
      </c>
      <c r="BB30" s="333">
        <f t="shared" si="153"/>
        <v>3.5464425881725603E-2</v>
      </c>
      <c r="BE30" s="378"/>
      <c r="BF30" s="130" t="s">
        <v>17</v>
      </c>
      <c r="BG30" s="337">
        <f t="shared" ref="BG30:BI32" si="186">IF(COUNT(C30, AE30)&lt;2, "", C30+AE30)</f>
        <v>598398.90399999963</v>
      </c>
      <c r="BH30" s="338">
        <f t="shared" si="186"/>
        <v>575030.0989999997</v>
      </c>
      <c r="BI30" s="338">
        <f t="shared" si="186"/>
        <v>21793.082000000002</v>
      </c>
      <c r="BJ30" s="333">
        <f t="shared" si="155"/>
        <v>3.6418987157770623E-2</v>
      </c>
      <c r="BK30" s="337">
        <f t="shared" ref="BK30:BM32" si="187">IF(COUNT(G30, AI30)&lt;2, "", G30+AI30)</f>
        <v>0</v>
      </c>
      <c r="BL30" s="338">
        <f t="shared" si="187"/>
        <v>0</v>
      </c>
      <c r="BM30" s="338">
        <f t="shared" si="187"/>
        <v>0</v>
      </c>
      <c r="BN30" s="333">
        <f t="shared" si="157"/>
        <v>0</v>
      </c>
      <c r="BO30" s="337">
        <f t="shared" ref="BO30:BQ32" si="188">IF(COUNT(K30, AM30)&lt;2, "", K30+AM30)</f>
        <v>0</v>
      </c>
      <c r="BP30" s="338">
        <f t="shared" si="188"/>
        <v>0</v>
      </c>
      <c r="BQ30" s="338">
        <f t="shared" si="188"/>
        <v>0</v>
      </c>
      <c r="BR30" s="333">
        <f t="shared" si="159"/>
        <v>0</v>
      </c>
      <c r="BS30" s="337">
        <f t="shared" ref="BS30:BU32" si="189">IF(COUNT(O30, AQ30)&lt;2, "", O30+AQ30)</f>
        <v>34325.128749999989</v>
      </c>
      <c r="BT30" s="338">
        <f t="shared" si="189"/>
        <v>34325.128749999989</v>
      </c>
      <c r="BU30" s="338">
        <f t="shared" si="189"/>
        <v>0</v>
      </c>
      <c r="BV30" s="333">
        <f t="shared" si="161"/>
        <v>0</v>
      </c>
      <c r="BW30" s="337">
        <f t="shared" ref="BW30:BY32" si="190">IF(COUNT(S30, AU30)&lt;2, "", S30+AU30)</f>
        <v>113167.51030000002</v>
      </c>
      <c r="BX30" s="338">
        <f t="shared" si="190"/>
        <v>113167.51030000002</v>
      </c>
      <c r="BY30" s="338">
        <f t="shared" si="190"/>
        <v>0</v>
      </c>
      <c r="BZ30" s="333">
        <f t="shared" si="163"/>
        <v>0</v>
      </c>
      <c r="CA30" s="336">
        <f t="shared" ref="CA30:CC32" si="191">IF(COUNT(BG30,BK30,BO30,BS30,BW30)&lt;5,"",SUM(BG30,BK30,BO30,BS30,BW30))</f>
        <v>745891.54304999975</v>
      </c>
      <c r="CB30" s="175">
        <f t="shared" si="191"/>
        <v>722522.73804999981</v>
      </c>
      <c r="CC30" s="175">
        <f t="shared" si="191"/>
        <v>21793.082000000002</v>
      </c>
      <c r="CD30" s="333">
        <f t="shared" si="165"/>
        <v>2.9217494424037375E-2</v>
      </c>
    </row>
    <row r="31" spans="1:82">
      <c r="A31" s="378"/>
      <c r="B31" s="131" t="s">
        <v>18</v>
      </c>
      <c r="C31" s="150">
        <v>462278.29999999993</v>
      </c>
      <c r="D31" s="151">
        <v>444683.98199999996</v>
      </c>
      <c r="E31" s="151">
        <v>16301.80000000001</v>
      </c>
      <c r="F31" s="318">
        <f t="shared" si="140"/>
        <v>3.5264038999883861E-2</v>
      </c>
      <c r="G31" s="150">
        <v>0</v>
      </c>
      <c r="H31" s="151">
        <v>0</v>
      </c>
      <c r="I31" s="151">
        <v>0</v>
      </c>
      <c r="J31" s="318">
        <f t="shared" si="141"/>
        <v>0</v>
      </c>
      <c r="K31" s="319">
        <v>0</v>
      </c>
      <c r="L31" s="320">
        <v>0</v>
      </c>
      <c r="M31" s="320">
        <v>0</v>
      </c>
      <c r="N31" s="318">
        <f t="shared" si="142"/>
        <v>0</v>
      </c>
      <c r="O31" s="150">
        <v>11871.090000000002</v>
      </c>
      <c r="P31" s="151">
        <v>11871.090000000002</v>
      </c>
      <c r="Q31" s="151">
        <v>0</v>
      </c>
      <c r="R31" s="318">
        <f t="shared" si="143"/>
        <v>0</v>
      </c>
      <c r="S31" s="150">
        <v>94050.941800000015</v>
      </c>
      <c r="T31" s="151">
        <v>94050.941800000015</v>
      </c>
      <c r="U31" s="151">
        <v>0</v>
      </c>
      <c r="V31" s="318">
        <f t="shared" si="144"/>
        <v>0</v>
      </c>
      <c r="W31" s="321">
        <f t="shared" si="184"/>
        <v>568200.33179999993</v>
      </c>
      <c r="X31" s="154">
        <f t="shared" si="184"/>
        <v>550606.01379999996</v>
      </c>
      <c r="Y31" s="154">
        <f t="shared" si="184"/>
        <v>16301.80000000001</v>
      </c>
      <c r="Z31" s="318">
        <f t="shared" si="146"/>
        <v>2.8690233158360876E-2</v>
      </c>
      <c r="AC31" s="378"/>
      <c r="AD31" s="131" t="s">
        <v>18</v>
      </c>
      <c r="AE31" s="150">
        <v>132613.22699999984</v>
      </c>
      <c r="AF31" s="151">
        <v>127381.73599999995</v>
      </c>
      <c r="AG31" s="151">
        <v>4815.335</v>
      </c>
      <c r="AH31" s="318">
        <f t="shared" si="147"/>
        <v>3.6311121514296656E-2</v>
      </c>
      <c r="AI31" s="150">
        <v>0</v>
      </c>
      <c r="AJ31" s="151">
        <v>0</v>
      </c>
      <c r="AK31" s="151">
        <v>0</v>
      </c>
      <c r="AL31" s="318">
        <f t="shared" si="148"/>
        <v>0</v>
      </c>
      <c r="AM31" s="150">
        <v>0</v>
      </c>
      <c r="AN31" s="151">
        <v>0</v>
      </c>
      <c r="AO31" s="151">
        <v>0</v>
      </c>
      <c r="AP31" s="318">
        <f t="shared" si="149"/>
        <v>0</v>
      </c>
      <c r="AQ31" s="150">
        <v>98</v>
      </c>
      <c r="AR31" s="151">
        <v>98</v>
      </c>
      <c r="AS31" s="151">
        <v>0</v>
      </c>
      <c r="AT31" s="318">
        <f t="shared" si="150"/>
        <v>0</v>
      </c>
      <c r="AU31" s="150">
        <v>33278.5</v>
      </c>
      <c r="AV31" s="151">
        <v>33278.5</v>
      </c>
      <c r="AW31" s="151">
        <v>0</v>
      </c>
      <c r="AX31" s="318">
        <f t="shared" si="151"/>
        <v>0</v>
      </c>
      <c r="AY31" s="321">
        <f t="shared" si="185"/>
        <v>165989.72699999984</v>
      </c>
      <c r="AZ31" s="154">
        <f t="shared" si="185"/>
        <v>160758.23599999995</v>
      </c>
      <c r="BA31" s="154">
        <f t="shared" si="185"/>
        <v>4815.335</v>
      </c>
      <c r="BB31" s="318">
        <f t="shared" si="153"/>
        <v>2.9009837458194052E-2</v>
      </c>
      <c r="BE31" s="378"/>
      <c r="BF31" s="131" t="s">
        <v>18</v>
      </c>
      <c r="BG31" s="322">
        <f t="shared" si="186"/>
        <v>594891.52699999977</v>
      </c>
      <c r="BH31" s="323">
        <f t="shared" si="186"/>
        <v>572065.71799999988</v>
      </c>
      <c r="BI31" s="323">
        <f t="shared" si="186"/>
        <v>21117.135000000009</v>
      </c>
      <c r="BJ31" s="318">
        <f t="shared" si="155"/>
        <v>3.5497454647727765E-2</v>
      </c>
      <c r="BK31" s="322">
        <f t="shared" si="187"/>
        <v>0</v>
      </c>
      <c r="BL31" s="323">
        <f t="shared" si="187"/>
        <v>0</v>
      </c>
      <c r="BM31" s="323">
        <f t="shared" si="187"/>
        <v>0</v>
      </c>
      <c r="BN31" s="318">
        <f t="shared" si="157"/>
        <v>0</v>
      </c>
      <c r="BO31" s="322">
        <f t="shared" si="188"/>
        <v>0</v>
      </c>
      <c r="BP31" s="323">
        <f t="shared" si="188"/>
        <v>0</v>
      </c>
      <c r="BQ31" s="323">
        <f t="shared" si="188"/>
        <v>0</v>
      </c>
      <c r="BR31" s="318">
        <f t="shared" si="159"/>
        <v>0</v>
      </c>
      <c r="BS31" s="322">
        <f t="shared" si="189"/>
        <v>11969.090000000002</v>
      </c>
      <c r="BT31" s="323">
        <f t="shared" si="189"/>
        <v>11969.090000000002</v>
      </c>
      <c r="BU31" s="323">
        <f t="shared" si="189"/>
        <v>0</v>
      </c>
      <c r="BV31" s="318">
        <f t="shared" si="161"/>
        <v>0</v>
      </c>
      <c r="BW31" s="322">
        <f t="shared" si="190"/>
        <v>127329.44180000002</v>
      </c>
      <c r="BX31" s="323">
        <f t="shared" si="190"/>
        <v>127329.44180000002</v>
      </c>
      <c r="BY31" s="323">
        <f t="shared" si="190"/>
        <v>0</v>
      </c>
      <c r="BZ31" s="318">
        <f t="shared" si="163"/>
        <v>0</v>
      </c>
      <c r="CA31" s="321">
        <f t="shared" si="191"/>
        <v>734190.05879999977</v>
      </c>
      <c r="CB31" s="154">
        <f t="shared" si="191"/>
        <v>711364.24979999987</v>
      </c>
      <c r="CC31" s="154">
        <f t="shared" si="191"/>
        <v>21117.135000000009</v>
      </c>
      <c r="CD31" s="318">
        <f t="shared" si="165"/>
        <v>2.8762491056491566E-2</v>
      </c>
    </row>
    <row r="32" spans="1:82">
      <c r="A32" s="378"/>
      <c r="B32" s="132" t="s">
        <v>19</v>
      </c>
      <c r="C32" s="157">
        <v>598927.61799999862</v>
      </c>
      <c r="D32" s="158">
        <v>573412.37000000034</v>
      </c>
      <c r="E32" s="158">
        <v>23558.831000000024</v>
      </c>
      <c r="F32" s="324">
        <f t="shared" si="140"/>
        <v>3.9335021949179975E-2</v>
      </c>
      <c r="G32" s="157">
        <v>0</v>
      </c>
      <c r="H32" s="158">
        <v>0</v>
      </c>
      <c r="I32" s="158">
        <v>0</v>
      </c>
      <c r="J32" s="324">
        <f t="shared" si="141"/>
        <v>0</v>
      </c>
      <c r="K32" s="325">
        <v>0</v>
      </c>
      <c r="L32" s="326">
        <v>0</v>
      </c>
      <c r="M32" s="326">
        <v>0</v>
      </c>
      <c r="N32" s="324">
        <f t="shared" si="142"/>
        <v>0</v>
      </c>
      <c r="O32" s="157">
        <v>19872.938750000001</v>
      </c>
      <c r="P32" s="158">
        <v>19872.938750000001</v>
      </c>
      <c r="Q32" s="158">
        <v>0</v>
      </c>
      <c r="R32" s="324">
        <f t="shared" si="143"/>
        <v>0</v>
      </c>
      <c r="S32" s="157">
        <v>77703.375750000007</v>
      </c>
      <c r="T32" s="158">
        <v>77703.375750000007</v>
      </c>
      <c r="U32" s="158">
        <v>0</v>
      </c>
      <c r="V32" s="324">
        <f t="shared" si="144"/>
        <v>0</v>
      </c>
      <c r="W32" s="327">
        <f t="shared" si="184"/>
        <v>696503.9324999986</v>
      </c>
      <c r="X32" s="161">
        <f t="shared" si="184"/>
        <v>670988.68450000032</v>
      </c>
      <c r="Y32" s="161">
        <f t="shared" si="184"/>
        <v>23558.831000000024</v>
      </c>
      <c r="Z32" s="324">
        <f t="shared" si="146"/>
        <v>3.3824404860772372E-2</v>
      </c>
      <c r="AC32" s="378"/>
      <c r="AD32" s="132" t="s">
        <v>19</v>
      </c>
      <c r="AE32" s="157">
        <v>171902.6749999999</v>
      </c>
      <c r="AF32" s="158">
        <v>163132.34899999984</v>
      </c>
      <c r="AG32" s="158">
        <v>8151.6890000000039</v>
      </c>
      <c r="AH32" s="324">
        <f t="shared" si="147"/>
        <v>4.7420373185001391E-2</v>
      </c>
      <c r="AI32" s="157">
        <v>0</v>
      </c>
      <c r="AJ32" s="158">
        <v>0</v>
      </c>
      <c r="AK32" s="158">
        <v>0</v>
      </c>
      <c r="AL32" s="324">
        <f t="shared" si="148"/>
        <v>0</v>
      </c>
      <c r="AM32" s="157">
        <v>0</v>
      </c>
      <c r="AN32" s="158">
        <v>0</v>
      </c>
      <c r="AO32" s="158">
        <v>0</v>
      </c>
      <c r="AP32" s="324">
        <f t="shared" si="149"/>
        <v>0</v>
      </c>
      <c r="AQ32" s="157">
        <v>363.7</v>
      </c>
      <c r="AR32" s="158">
        <v>363.7</v>
      </c>
      <c r="AS32" s="158">
        <v>0</v>
      </c>
      <c r="AT32" s="324">
        <f t="shared" si="150"/>
        <v>0</v>
      </c>
      <c r="AU32" s="157">
        <v>28737.3</v>
      </c>
      <c r="AV32" s="158">
        <v>28737.3</v>
      </c>
      <c r="AW32" s="158">
        <v>0</v>
      </c>
      <c r="AX32" s="324">
        <f t="shared" si="151"/>
        <v>0</v>
      </c>
      <c r="AY32" s="327">
        <f t="shared" si="185"/>
        <v>201003.6749999999</v>
      </c>
      <c r="AZ32" s="161">
        <f t="shared" si="185"/>
        <v>192233.34899999984</v>
      </c>
      <c r="BA32" s="161">
        <f t="shared" si="185"/>
        <v>8151.6890000000039</v>
      </c>
      <c r="BB32" s="324">
        <f t="shared" si="153"/>
        <v>4.0554925177363088E-2</v>
      </c>
      <c r="BE32" s="378"/>
      <c r="BF32" s="132" t="s">
        <v>19</v>
      </c>
      <c r="BG32" s="328">
        <f t="shared" si="186"/>
        <v>770830.29299999855</v>
      </c>
      <c r="BH32" s="329">
        <f t="shared" si="186"/>
        <v>736544.71900000016</v>
      </c>
      <c r="BI32" s="329">
        <f t="shared" si="186"/>
        <v>31710.520000000026</v>
      </c>
      <c r="BJ32" s="324">
        <f t="shared" si="155"/>
        <v>4.1138134149587821E-2</v>
      </c>
      <c r="BK32" s="328">
        <f t="shared" si="187"/>
        <v>0</v>
      </c>
      <c r="BL32" s="329">
        <f t="shared" si="187"/>
        <v>0</v>
      </c>
      <c r="BM32" s="329">
        <f t="shared" si="187"/>
        <v>0</v>
      </c>
      <c r="BN32" s="324">
        <f t="shared" si="157"/>
        <v>0</v>
      </c>
      <c r="BO32" s="328">
        <f t="shared" si="188"/>
        <v>0</v>
      </c>
      <c r="BP32" s="329">
        <f t="shared" si="188"/>
        <v>0</v>
      </c>
      <c r="BQ32" s="329">
        <f t="shared" si="188"/>
        <v>0</v>
      </c>
      <c r="BR32" s="324">
        <f t="shared" si="159"/>
        <v>0</v>
      </c>
      <c r="BS32" s="328">
        <f t="shared" si="189"/>
        <v>20236.638750000002</v>
      </c>
      <c r="BT32" s="329">
        <f t="shared" si="189"/>
        <v>20236.638750000002</v>
      </c>
      <c r="BU32" s="329">
        <f t="shared" si="189"/>
        <v>0</v>
      </c>
      <c r="BV32" s="324">
        <f t="shared" si="161"/>
        <v>0</v>
      </c>
      <c r="BW32" s="328">
        <f t="shared" si="190"/>
        <v>106440.67575000001</v>
      </c>
      <c r="BX32" s="329">
        <f t="shared" si="190"/>
        <v>106440.67575000001</v>
      </c>
      <c r="BY32" s="329">
        <f t="shared" si="190"/>
        <v>0</v>
      </c>
      <c r="BZ32" s="324">
        <f t="shared" si="163"/>
        <v>0</v>
      </c>
      <c r="CA32" s="327">
        <f t="shared" si="191"/>
        <v>897507.60749999864</v>
      </c>
      <c r="CB32" s="161">
        <f t="shared" si="191"/>
        <v>863222.03350000025</v>
      </c>
      <c r="CC32" s="161">
        <f t="shared" si="191"/>
        <v>31710.520000000026</v>
      </c>
      <c r="CD32" s="324">
        <f t="shared" si="165"/>
        <v>3.5331756226924318E-2</v>
      </c>
    </row>
    <row r="33" spans="1:82">
      <c r="A33" s="378"/>
      <c r="B33" s="133" t="s">
        <v>20</v>
      </c>
      <c r="C33" s="330">
        <f t="shared" ref="C33:E33" si="192">IF(COUNT(C30:C32)=0,"",SUM(C30:C32))</f>
        <v>1510993.086999998</v>
      </c>
      <c r="D33" s="168">
        <f t="shared" si="192"/>
        <v>1451320.9669999999</v>
      </c>
      <c r="E33" s="168">
        <f t="shared" si="192"/>
        <v>55383.963000000032</v>
      </c>
      <c r="F33" s="331">
        <f t="shared" si="140"/>
        <v>3.6654014817474878E-2</v>
      </c>
      <c r="G33" s="330">
        <f t="shared" ref="G33:I33" si="193">IF(COUNT(G30:G32)=0,"",SUM(G30:G32))</f>
        <v>0</v>
      </c>
      <c r="H33" s="168">
        <f t="shared" si="193"/>
        <v>0</v>
      </c>
      <c r="I33" s="168">
        <f t="shared" si="193"/>
        <v>0</v>
      </c>
      <c r="J33" s="331">
        <f t="shared" si="141"/>
        <v>0</v>
      </c>
      <c r="K33" s="330">
        <f t="shared" ref="K33:M33" si="194">IF(COUNT(K30:K32)=0,"",SUM(K30:K32))</f>
        <v>0</v>
      </c>
      <c r="L33" s="168">
        <f t="shared" si="194"/>
        <v>0</v>
      </c>
      <c r="M33" s="168">
        <f t="shared" si="194"/>
        <v>0</v>
      </c>
      <c r="N33" s="331">
        <f t="shared" si="142"/>
        <v>0</v>
      </c>
      <c r="O33" s="330">
        <f t="shared" ref="O33:Q33" si="195">IF(COUNT(O30:O32)=0,"",SUM(O30:O32))</f>
        <v>65659.45749999999</v>
      </c>
      <c r="P33" s="168">
        <f t="shared" si="195"/>
        <v>65659.45749999999</v>
      </c>
      <c r="Q33" s="168">
        <f t="shared" si="195"/>
        <v>0</v>
      </c>
      <c r="R33" s="331">
        <f t="shared" si="143"/>
        <v>0</v>
      </c>
      <c r="S33" s="330">
        <f t="shared" ref="S33:U33" si="196">IF(COUNT(S30:S32)=0,"",SUM(S30:S32))</f>
        <v>257153.42785000004</v>
      </c>
      <c r="T33" s="168">
        <f t="shared" si="196"/>
        <v>257153.42785000004</v>
      </c>
      <c r="U33" s="168">
        <f t="shared" si="196"/>
        <v>0</v>
      </c>
      <c r="V33" s="331">
        <f t="shared" si="144"/>
        <v>0</v>
      </c>
      <c r="W33" s="332">
        <f t="shared" ref="W33:Y33" si="197">IF(COUNT(W30:W32)=0,"",SUM(W30:W32))</f>
        <v>1833805.9723499981</v>
      </c>
      <c r="X33" s="167">
        <f t="shared" si="197"/>
        <v>1774133.8523500003</v>
      </c>
      <c r="Y33" s="167">
        <f t="shared" si="197"/>
        <v>55383.963000000032</v>
      </c>
      <c r="Z33" s="331">
        <f t="shared" si="146"/>
        <v>3.0201648285083409E-2</v>
      </c>
      <c r="AC33" s="378"/>
      <c r="AD33" s="133" t="s">
        <v>20</v>
      </c>
      <c r="AE33" s="330">
        <f t="shared" ref="AE33:AG33" si="198">IF(COUNT(AE30:AE32)=0,"",SUM(AE30:AE32))</f>
        <v>453127.63699999987</v>
      </c>
      <c r="AF33" s="168">
        <f t="shared" si="198"/>
        <v>432319.56899999978</v>
      </c>
      <c r="AG33" s="168">
        <f t="shared" si="198"/>
        <v>19236.774000000005</v>
      </c>
      <c r="AH33" s="331">
        <f t="shared" si="147"/>
        <v>4.2453323146122754E-2</v>
      </c>
      <c r="AI33" s="330">
        <f t="shared" ref="AI33:AK33" si="199">IF(COUNT(AI30:AI32)=0,"",SUM(AI30:AI32))</f>
        <v>0</v>
      </c>
      <c r="AJ33" s="168">
        <f t="shared" si="199"/>
        <v>0</v>
      </c>
      <c r="AK33" s="168">
        <f t="shared" si="199"/>
        <v>0</v>
      </c>
      <c r="AL33" s="331">
        <f t="shared" si="148"/>
        <v>0</v>
      </c>
      <c r="AM33" s="330">
        <f t="shared" ref="AM33:AO33" si="200">IF(COUNT(AM30:AM32)=0,"",SUM(AM30:AM32))</f>
        <v>0</v>
      </c>
      <c r="AN33" s="168">
        <f t="shared" si="200"/>
        <v>0</v>
      </c>
      <c r="AO33" s="168">
        <f t="shared" si="200"/>
        <v>0</v>
      </c>
      <c r="AP33" s="331">
        <f t="shared" si="149"/>
        <v>0</v>
      </c>
      <c r="AQ33" s="330">
        <f t="shared" ref="AQ33:AS33" si="201">IF(COUNT(AQ30:AQ32)=0,"",SUM(AQ30:AQ32))</f>
        <v>871.4</v>
      </c>
      <c r="AR33" s="168">
        <f t="shared" si="201"/>
        <v>871.4</v>
      </c>
      <c r="AS33" s="168">
        <f t="shared" si="201"/>
        <v>0</v>
      </c>
      <c r="AT33" s="331">
        <f t="shared" si="150"/>
        <v>0</v>
      </c>
      <c r="AU33" s="330">
        <f t="shared" ref="AU33:AW33" si="202">IF(COUNT(AU30:AU32)=0,"",SUM(AU30:AU32))</f>
        <v>89784.2</v>
      </c>
      <c r="AV33" s="168">
        <f t="shared" si="202"/>
        <v>89784.2</v>
      </c>
      <c r="AW33" s="168">
        <f t="shared" si="202"/>
        <v>0</v>
      </c>
      <c r="AX33" s="331">
        <f t="shared" si="151"/>
        <v>0</v>
      </c>
      <c r="AY33" s="332">
        <f t="shared" ref="AY33:BA33" si="203">IF(COUNT(AY30:AY32)=0,"",SUM(AY30:AY32))</f>
        <v>543783.23699999985</v>
      </c>
      <c r="AZ33" s="167">
        <f t="shared" si="203"/>
        <v>522975.16899999976</v>
      </c>
      <c r="BA33" s="167">
        <f t="shared" si="203"/>
        <v>19236.774000000005</v>
      </c>
      <c r="BB33" s="331">
        <f t="shared" si="153"/>
        <v>3.5375812807558117E-2</v>
      </c>
      <c r="BE33" s="378"/>
      <c r="BF33" s="133" t="s">
        <v>20</v>
      </c>
      <c r="BG33" s="330">
        <f t="shared" ref="BG33:BI33" si="204">IF(COUNT(BG30:BG32)=0,"",SUM(BG30:BG32))</f>
        <v>1964120.7239999981</v>
      </c>
      <c r="BH33" s="168">
        <f t="shared" si="204"/>
        <v>1883640.5359999998</v>
      </c>
      <c r="BI33" s="168">
        <f t="shared" si="204"/>
        <v>74620.737000000037</v>
      </c>
      <c r="BJ33" s="331">
        <f t="shared" si="155"/>
        <v>3.7991929970593863E-2</v>
      </c>
      <c r="BK33" s="330">
        <f t="shared" ref="BK33:BM33" si="205">IF(COUNT(BK30:BK32)=0,"",SUM(BK30:BK32))</f>
        <v>0</v>
      </c>
      <c r="BL33" s="168">
        <f t="shared" si="205"/>
        <v>0</v>
      </c>
      <c r="BM33" s="168">
        <f t="shared" si="205"/>
        <v>0</v>
      </c>
      <c r="BN33" s="331">
        <f t="shared" si="157"/>
        <v>0</v>
      </c>
      <c r="BO33" s="330">
        <f t="shared" ref="BO33:BQ33" si="206">IF(COUNT(BO30:BO32)=0,"",SUM(BO30:BO32))</f>
        <v>0</v>
      </c>
      <c r="BP33" s="168">
        <f t="shared" si="206"/>
        <v>0</v>
      </c>
      <c r="BQ33" s="168">
        <f t="shared" si="206"/>
        <v>0</v>
      </c>
      <c r="BR33" s="331">
        <f t="shared" si="159"/>
        <v>0</v>
      </c>
      <c r="BS33" s="330">
        <f t="shared" ref="BS33:BU33" si="207">IF(COUNT(BS30:BS32)=0,"",SUM(BS30:BS32))</f>
        <v>66530.857499999998</v>
      </c>
      <c r="BT33" s="168">
        <f t="shared" si="207"/>
        <v>66530.857499999998</v>
      </c>
      <c r="BU33" s="168">
        <f t="shared" si="207"/>
        <v>0</v>
      </c>
      <c r="BV33" s="331">
        <f t="shared" si="161"/>
        <v>0</v>
      </c>
      <c r="BW33" s="330">
        <f t="shared" ref="BW33:BY33" si="208">IF(COUNT(BW30:BW32)=0,"",SUM(BW30:BW32))</f>
        <v>346937.62785000005</v>
      </c>
      <c r="BX33" s="168">
        <f t="shared" si="208"/>
        <v>346937.62785000005</v>
      </c>
      <c r="BY33" s="168">
        <f t="shared" si="208"/>
        <v>0</v>
      </c>
      <c r="BZ33" s="331">
        <f t="shared" si="163"/>
        <v>0</v>
      </c>
      <c r="CA33" s="332">
        <f t="shared" ref="CA33:CC33" si="209">IF(COUNT(CA30:CA32)=0,"",SUM(CA30:CA32))</f>
        <v>2377589.2093499983</v>
      </c>
      <c r="CB33" s="167">
        <f t="shared" si="209"/>
        <v>2297109.0213500001</v>
      </c>
      <c r="CC33" s="167">
        <f t="shared" si="209"/>
        <v>74620.737000000037</v>
      </c>
      <c r="CD33" s="331">
        <f t="shared" si="165"/>
        <v>3.1385041918322115E-2</v>
      </c>
    </row>
    <row r="34" spans="1:82">
      <c r="A34" s="378"/>
      <c r="B34" s="130" t="s">
        <v>21</v>
      </c>
      <c r="C34" s="171">
        <v>419217.99199999927</v>
      </c>
      <c r="D34" s="172">
        <v>406160.38799999899</v>
      </c>
      <c r="E34" s="172">
        <v>11890.720999999996</v>
      </c>
      <c r="F34" s="333">
        <f t="shared" si="140"/>
        <v>2.8364052180279552E-2</v>
      </c>
      <c r="G34" s="171">
        <v>0</v>
      </c>
      <c r="H34" s="172">
        <v>0</v>
      </c>
      <c r="I34" s="172">
        <v>0</v>
      </c>
      <c r="J34" s="333">
        <f t="shared" si="141"/>
        <v>0</v>
      </c>
      <c r="K34" s="334">
        <v>0</v>
      </c>
      <c r="L34" s="335">
        <v>0</v>
      </c>
      <c r="M34" s="335">
        <v>0</v>
      </c>
      <c r="N34" s="333">
        <f t="shared" si="142"/>
        <v>0</v>
      </c>
      <c r="O34" s="171">
        <v>12776.998250000001</v>
      </c>
      <c r="P34" s="172">
        <v>12776.998250000001</v>
      </c>
      <c r="Q34" s="172">
        <v>0</v>
      </c>
      <c r="R34" s="333">
        <f t="shared" si="143"/>
        <v>0</v>
      </c>
      <c r="S34" s="171">
        <v>106708.4515</v>
      </c>
      <c r="T34" s="172">
        <v>106708.4515</v>
      </c>
      <c r="U34" s="172">
        <v>0</v>
      </c>
      <c r="V34" s="333">
        <f t="shared" si="144"/>
        <v>0</v>
      </c>
      <c r="W34" s="336">
        <f t="shared" ref="W34:Y36" si="210">IF(COUNT(C34,G34,K34,O34,S34)&lt;5,"",SUM(C34,G34,K34,O34,S34))</f>
        <v>538703.4417499993</v>
      </c>
      <c r="X34" s="175">
        <f t="shared" si="210"/>
        <v>525645.83774999902</v>
      </c>
      <c r="Y34" s="175">
        <f t="shared" si="210"/>
        <v>11890.720999999996</v>
      </c>
      <c r="Z34" s="333">
        <f t="shared" si="146"/>
        <v>2.2072851365813669E-2</v>
      </c>
      <c r="AC34" s="378"/>
      <c r="AD34" s="130" t="s">
        <v>21</v>
      </c>
      <c r="AE34" s="171">
        <v>133574.47999999986</v>
      </c>
      <c r="AF34" s="172">
        <v>127266.46599999985</v>
      </c>
      <c r="AG34" s="172">
        <v>5919.1279999999997</v>
      </c>
      <c r="AH34" s="333">
        <f t="shared" si="147"/>
        <v>4.4313314938602084E-2</v>
      </c>
      <c r="AI34" s="171">
        <v>0</v>
      </c>
      <c r="AJ34" s="172">
        <v>0</v>
      </c>
      <c r="AK34" s="172">
        <v>0</v>
      </c>
      <c r="AL34" s="333">
        <f t="shared" si="148"/>
        <v>0</v>
      </c>
      <c r="AM34" s="171">
        <v>0</v>
      </c>
      <c r="AN34" s="172">
        <v>0</v>
      </c>
      <c r="AO34" s="172">
        <v>0</v>
      </c>
      <c r="AP34" s="333">
        <f t="shared" si="149"/>
        <v>0</v>
      </c>
      <c r="AQ34" s="171">
        <v>538.1</v>
      </c>
      <c r="AR34" s="172">
        <v>538.1</v>
      </c>
      <c r="AS34" s="172">
        <v>0</v>
      </c>
      <c r="AT34" s="333">
        <f t="shared" si="150"/>
        <v>0</v>
      </c>
      <c r="AU34" s="171">
        <v>24176.799999999999</v>
      </c>
      <c r="AV34" s="172">
        <v>24176.799999999999</v>
      </c>
      <c r="AW34" s="172">
        <v>0</v>
      </c>
      <c r="AX34" s="333">
        <f t="shared" si="151"/>
        <v>0</v>
      </c>
      <c r="AY34" s="336">
        <f t="shared" ref="AY34:BA36" si="211">IF(COUNT(AE34,AI34,AM34,AQ34,AU34)&lt;5,"",SUM(AE34,AI34,AM34,AQ34,AU34))</f>
        <v>158289.37999999986</v>
      </c>
      <c r="AZ34" s="175">
        <f t="shared" si="211"/>
        <v>151981.36599999986</v>
      </c>
      <c r="BA34" s="175">
        <f t="shared" si="211"/>
        <v>5919.1279999999997</v>
      </c>
      <c r="BB34" s="333">
        <f t="shared" si="153"/>
        <v>3.7394346986512964E-2</v>
      </c>
      <c r="BE34" s="378"/>
      <c r="BF34" s="130" t="s">
        <v>21</v>
      </c>
      <c r="BG34" s="337">
        <f t="shared" ref="BG34:BI36" si="212">IF(COUNT(C34, AE34)&lt;2, "", C34+AE34)</f>
        <v>552792.47199999914</v>
      </c>
      <c r="BH34" s="338">
        <f t="shared" si="212"/>
        <v>533426.85399999889</v>
      </c>
      <c r="BI34" s="338">
        <f t="shared" si="212"/>
        <v>17809.848999999995</v>
      </c>
      <c r="BJ34" s="333">
        <f t="shared" si="155"/>
        <v>3.2217965877075157E-2</v>
      </c>
      <c r="BK34" s="337">
        <f t="shared" ref="BK34:BM36" si="213">IF(COUNT(G34, AI34)&lt;2, "", G34+AI34)</f>
        <v>0</v>
      </c>
      <c r="BL34" s="338">
        <f t="shared" si="213"/>
        <v>0</v>
      </c>
      <c r="BM34" s="338">
        <f t="shared" si="213"/>
        <v>0</v>
      </c>
      <c r="BN34" s="333">
        <f t="shared" si="157"/>
        <v>0</v>
      </c>
      <c r="BO34" s="337">
        <f t="shared" ref="BO34:BQ36" si="214">IF(COUNT(K34, AM34)&lt;2, "", K34+AM34)</f>
        <v>0</v>
      </c>
      <c r="BP34" s="338">
        <f t="shared" si="214"/>
        <v>0</v>
      </c>
      <c r="BQ34" s="338">
        <f t="shared" si="214"/>
        <v>0</v>
      </c>
      <c r="BR34" s="333">
        <f t="shared" si="159"/>
        <v>0</v>
      </c>
      <c r="BS34" s="337">
        <f t="shared" ref="BS34:BU36" si="215">IF(COUNT(O34, AQ34)&lt;2, "", O34+AQ34)</f>
        <v>13315.098250000001</v>
      </c>
      <c r="BT34" s="338">
        <f t="shared" si="215"/>
        <v>13315.098250000001</v>
      </c>
      <c r="BU34" s="338">
        <f t="shared" si="215"/>
        <v>0</v>
      </c>
      <c r="BV34" s="333">
        <f t="shared" si="161"/>
        <v>0</v>
      </c>
      <c r="BW34" s="337">
        <f t="shared" ref="BW34:BY36" si="216">IF(COUNT(S34, AU34)&lt;2, "", S34+AU34)</f>
        <v>130885.2515</v>
      </c>
      <c r="BX34" s="338">
        <f t="shared" si="216"/>
        <v>130885.2515</v>
      </c>
      <c r="BY34" s="338">
        <f t="shared" si="216"/>
        <v>0</v>
      </c>
      <c r="BZ34" s="333">
        <f t="shared" si="163"/>
        <v>0</v>
      </c>
      <c r="CA34" s="336">
        <f t="shared" ref="CA34:CC36" si="217">IF(COUNT(BG34,BK34,BO34,BS34,BW34)&lt;5,"",SUM(BG34,BK34,BO34,BS34,BW34))</f>
        <v>696992.82174999919</v>
      </c>
      <c r="CB34" s="175">
        <f t="shared" si="217"/>
        <v>677627.20374999894</v>
      </c>
      <c r="CC34" s="175">
        <f t="shared" si="217"/>
        <v>17809.848999999995</v>
      </c>
      <c r="CD34" s="333">
        <f t="shared" si="165"/>
        <v>2.5552413804324828E-2</v>
      </c>
    </row>
    <row r="35" spans="1:82">
      <c r="A35" s="378"/>
      <c r="B35" s="131" t="s">
        <v>22</v>
      </c>
      <c r="C35" s="150">
        <v>455887.27799999941</v>
      </c>
      <c r="D35" s="151">
        <v>442079.03699999989</v>
      </c>
      <c r="E35" s="151">
        <v>12855.804999999993</v>
      </c>
      <c r="F35" s="318">
        <f t="shared" si="140"/>
        <v>2.8199525673098538E-2</v>
      </c>
      <c r="G35" s="150">
        <v>0</v>
      </c>
      <c r="H35" s="151">
        <v>0</v>
      </c>
      <c r="I35" s="151">
        <v>0</v>
      </c>
      <c r="J35" s="318">
        <f t="shared" si="141"/>
        <v>0</v>
      </c>
      <c r="K35" s="319">
        <v>0</v>
      </c>
      <c r="L35" s="320">
        <v>0</v>
      </c>
      <c r="M35" s="320">
        <v>0</v>
      </c>
      <c r="N35" s="318">
        <f t="shared" si="142"/>
        <v>0</v>
      </c>
      <c r="O35" s="150">
        <v>39981.163249999998</v>
      </c>
      <c r="P35" s="151">
        <v>39981.163249999998</v>
      </c>
      <c r="Q35" s="151">
        <v>0</v>
      </c>
      <c r="R35" s="318">
        <f t="shared" si="143"/>
        <v>0</v>
      </c>
      <c r="S35" s="150">
        <v>103735.01275000002</v>
      </c>
      <c r="T35" s="151">
        <v>103735.01275000002</v>
      </c>
      <c r="U35" s="151">
        <v>0</v>
      </c>
      <c r="V35" s="318">
        <f t="shared" si="144"/>
        <v>0</v>
      </c>
      <c r="W35" s="321">
        <f t="shared" si="210"/>
        <v>599603.45399999944</v>
      </c>
      <c r="X35" s="154">
        <f t="shared" si="210"/>
        <v>585795.21299999987</v>
      </c>
      <c r="Y35" s="154">
        <f t="shared" si="210"/>
        <v>12855.804999999993</v>
      </c>
      <c r="Z35" s="318">
        <f t="shared" si="146"/>
        <v>2.1440511915396681E-2</v>
      </c>
      <c r="AC35" s="378"/>
      <c r="AD35" s="131" t="s">
        <v>22</v>
      </c>
      <c r="AE35" s="150">
        <v>144738.81999999966</v>
      </c>
      <c r="AF35" s="151">
        <v>139895.23899999977</v>
      </c>
      <c r="AG35" s="151">
        <v>4488.4170000000013</v>
      </c>
      <c r="AH35" s="318">
        <f t="shared" si="147"/>
        <v>3.1010457318914247E-2</v>
      </c>
      <c r="AI35" s="150">
        <v>0</v>
      </c>
      <c r="AJ35" s="151">
        <v>0</v>
      </c>
      <c r="AK35" s="151">
        <v>0</v>
      </c>
      <c r="AL35" s="318">
        <f t="shared" si="148"/>
        <v>0</v>
      </c>
      <c r="AM35" s="150">
        <v>0</v>
      </c>
      <c r="AN35" s="151">
        <v>0</v>
      </c>
      <c r="AO35" s="151">
        <v>0</v>
      </c>
      <c r="AP35" s="318">
        <f t="shared" si="149"/>
        <v>0</v>
      </c>
      <c r="AQ35" s="150">
        <v>1055.5999999999999</v>
      </c>
      <c r="AR35" s="151">
        <v>1055.5999999999999</v>
      </c>
      <c r="AS35" s="151">
        <v>0</v>
      </c>
      <c r="AT35" s="318">
        <f t="shared" si="150"/>
        <v>0</v>
      </c>
      <c r="AU35" s="150">
        <v>32815.4</v>
      </c>
      <c r="AV35" s="151">
        <v>32815.4</v>
      </c>
      <c r="AW35" s="151">
        <v>0</v>
      </c>
      <c r="AX35" s="318">
        <f t="shared" si="151"/>
        <v>0</v>
      </c>
      <c r="AY35" s="321">
        <f t="shared" si="211"/>
        <v>178609.81999999966</v>
      </c>
      <c r="AZ35" s="154">
        <f t="shared" si="211"/>
        <v>173766.23899999977</v>
      </c>
      <c r="BA35" s="154">
        <f t="shared" si="211"/>
        <v>4488.4170000000013</v>
      </c>
      <c r="BB35" s="318">
        <f t="shared" si="153"/>
        <v>2.5129732508548577E-2</v>
      </c>
      <c r="BE35" s="378"/>
      <c r="BF35" s="131" t="s">
        <v>22</v>
      </c>
      <c r="BG35" s="322">
        <f t="shared" si="212"/>
        <v>600626.09799999907</v>
      </c>
      <c r="BH35" s="323">
        <f t="shared" si="212"/>
        <v>581974.27599999961</v>
      </c>
      <c r="BI35" s="323">
        <f t="shared" si="212"/>
        <v>17344.221999999994</v>
      </c>
      <c r="BJ35" s="318">
        <f t="shared" si="155"/>
        <v>2.8876903713897596E-2</v>
      </c>
      <c r="BK35" s="322">
        <f t="shared" si="213"/>
        <v>0</v>
      </c>
      <c r="BL35" s="323">
        <f t="shared" si="213"/>
        <v>0</v>
      </c>
      <c r="BM35" s="323">
        <f t="shared" si="213"/>
        <v>0</v>
      </c>
      <c r="BN35" s="318">
        <f t="shared" si="157"/>
        <v>0</v>
      </c>
      <c r="BO35" s="322">
        <f t="shared" si="214"/>
        <v>0</v>
      </c>
      <c r="BP35" s="323">
        <f t="shared" si="214"/>
        <v>0</v>
      </c>
      <c r="BQ35" s="323">
        <f t="shared" si="214"/>
        <v>0</v>
      </c>
      <c r="BR35" s="318">
        <f t="shared" si="159"/>
        <v>0</v>
      </c>
      <c r="BS35" s="322">
        <f t="shared" si="215"/>
        <v>41036.763249999996</v>
      </c>
      <c r="BT35" s="323">
        <f t="shared" si="215"/>
        <v>41036.763249999996</v>
      </c>
      <c r="BU35" s="323">
        <f t="shared" si="215"/>
        <v>0</v>
      </c>
      <c r="BV35" s="318">
        <f t="shared" si="161"/>
        <v>0</v>
      </c>
      <c r="BW35" s="322">
        <f t="shared" si="216"/>
        <v>136550.41275000002</v>
      </c>
      <c r="BX35" s="323">
        <f t="shared" si="216"/>
        <v>136550.41275000002</v>
      </c>
      <c r="BY35" s="323">
        <f t="shared" si="216"/>
        <v>0</v>
      </c>
      <c r="BZ35" s="318">
        <f t="shared" si="163"/>
        <v>0</v>
      </c>
      <c r="CA35" s="321">
        <f t="shared" si="217"/>
        <v>778213.27399999904</v>
      </c>
      <c r="CB35" s="154">
        <f t="shared" si="217"/>
        <v>759561.45199999958</v>
      </c>
      <c r="CC35" s="154">
        <f t="shared" si="217"/>
        <v>17344.221999999994</v>
      </c>
      <c r="CD35" s="318">
        <f t="shared" si="165"/>
        <v>2.2287234848682388E-2</v>
      </c>
    </row>
    <row r="36" spans="1:82">
      <c r="A36" s="378"/>
      <c r="B36" s="132" t="s">
        <v>23</v>
      </c>
      <c r="C36" s="157">
        <v>630114.69600000081</v>
      </c>
      <c r="D36" s="158">
        <v>594154.58600000036</v>
      </c>
      <c r="E36" s="158">
        <v>33939.866000000031</v>
      </c>
      <c r="F36" s="324">
        <f t="shared" si="140"/>
        <v>5.3862997031257923E-2</v>
      </c>
      <c r="G36" s="157">
        <v>0</v>
      </c>
      <c r="H36" s="158">
        <v>0</v>
      </c>
      <c r="I36" s="158">
        <v>0</v>
      </c>
      <c r="J36" s="324">
        <f t="shared" si="141"/>
        <v>0</v>
      </c>
      <c r="K36" s="325">
        <v>0</v>
      </c>
      <c r="L36" s="326">
        <v>0</v>
      </c>
      <c r="M36" s="326">
        <v>0</v>
      </c>
      <c r="N36" s="324">
        <f t="shared" si="142"/>
        <v>0</v>
      </c>
      <c r="O36" s="157">
        <v>64635.292999999998</v>
      </c>
      <c r="P36" s="158">
        <v>64635.292999999998</v>
      </c>
      <c r="Q36" s="158">
        <v>0</v>
      </c>
      <c r="R36" s="324">
        <f t="shared" si="143"/>
        <v>0</v>
      </c>
      <c r="S36" s="157">
        <v>85400.994750000013</v>
      </c>
      <c r="T36" s="158">
        <v>85400.994750000013</v>
      </c>
      <c r="U36" s="158">
        <v>0</v>
      </c>
      <c r="V36" s="324">
        <f t="shared" si="144"/>
        <v>0</v>
      </c>
      <c r="W36" s="327">
        <f t="shared" si="210"/>
        <v>780150.98375000083</v>
      </c>
      <c r="X36" s="161">
        <f t="shared" si="210"/>
        <v>744190.87375000026</v>
      </c>
      <c r="Y36" s="161">
        <f t="shared" si="210"/>
        <v>33939.866000000031</v>
      </c>
      <c r="Z36" s="324">
        <f t="shared" si="146"/>
        <v>4.3504227652010563E-2</v>
      </c>
      <c r="AC36" s="378"/>
      <c r="AD36" s="132" t="s">
        <v>23</v>
      </c>
      <c r="AE36" s="157">
        <v>194346.90900000048</v>
      </c>
      <c r="AF36" s="158">
        <v>185387.96100000027</v>
      </c>
      <c r="AG36" s="158">
        <v>8154.4079999999967</v>
      </c>
      <c r="AH36" s="324">
        <f t="shared" si="147"/>
        <v>4.1958002017927522E-2</v>
      </c>
      <c r="AI36" s="157">
        <v>0</v>
      </c>
      <c r="AJ36" s="158">
        <v>0</v>
      </c>
      <c r="AK36" s="158">
        <v>0</v>
      </c>
      <c r="AL36" s="324">
        <f t="shared" si="148"/>
        <v>0</v>
      </c>
      <c r="AM36" s="157">
        <v>0</v>
      </c>
      <c r="AN36" s="158">
        <v>0</v>
      </c>
      <c r="AO36" s="158">
        <v>0</v>
      </c>
      <c r="AP36" s="324">
        <f t="shared" si="149"/>
        <v>0</v>
      </c>
      <c r="AQ36" s="157">
        <v>1333.1</v>
      </c>
      <c r="AR36" s="158">
        <v>1333.1</v>
      </c>
      <c r="AS36" s="158">
        <v>0</v>
      </c>
      <c r="AT36" s="324">
        <f t="shared" si="150"/>
        <v>0</v>
      </c>
      <c r="AU36" s="157">
        <v>30802.7</v>
      </c>
      <c r="AV36" s="158">
        <v>30802.7</v>
      </c>
      <c r="AW36" s="158">
        <v>0</v>
      </c>
      <c r="AX36" s="324">
        <f t="shared" si="151"/>
        <v>0</v>
      </c>
      <c r="AY36" s="327">
        <f t="shared" si="211"/>
        <v>226482.7090000005</v>
      </c>
      <c r="AZ36" s="161">
        <f t="shared" si="211"/>
        <v>217523.76100000029</v>
      </c>
      <c r="BA36" s="161">
        <f t="shared" si="211"/>
        <v>8154.4079999999967</v>
      </c>
      <c r="BB36" s="324">
        <f t="shared" si="153"/>
        <v>3.6004549910253765E-2</v>
      </c>
      <c r="BE36" s="378"/>
      <c r="BF36" s="132" t="s">
        <v>23</v>
      </c>
      <c r="BG36" s="328">
        <f t="shared" si="212"/>
        <v>824461.60500000126</v>
      </c>
      <c r="BH36" s="329">
        <f t="shared" si="212"/>
        <v>779542.5470000006</v>
      </c>
      <c r="BI36" s="329">
        <f t="shared" si="212"/>
        <v>42094.274000000027</v>
      </c>
      <c r="BJ36" s="324">
        <f t="shared" si="155"/>
        <v>5.1056682014925317E-2</v>
      </c>
      <c r="BK36" s="328">
        <f t="shared" si="213"/>
        <v>0</v>
      </c>
      <c r="BL36" s="329">
        <f t="shared" si="213"/>
        <v>0</v>
      </c>
      <c r="BM36" s="329">
        <f t="shared" si="213"/>
        <v>0</v>
      </c>
      <c r="BN36" s="324">
        <f t="shared" si="157"/>
        <v>0</v>
      </c>
      <c r="BO36" s="328">
        <f t="shared" si="214"/>
        <v>0</v>
      </c>
      <c r="BP36" s="329">
        <f t="shared" si="214"/>
        <v>0</v>
      </c>
      <c r="BQ36" s="329">
        <f t="shared" si="214"/>
        <v>0</v>
      </c>
      <c r="BR36" s="324">
        <f t="shared" si="159"/>
        <v>0</v>
      </c>
      <c r="BS36" s="328">
        <f t="shared" si="215"/>
        <v>65968.392999999996</v>
      </c>
      <c r="BT36" s="329">
        <f t="shared" si="215"/>
        <v>65968.392999999996</v>
      </c>
      <c r="BU36" s="329">
        <f t="shared" si="215"/>
        <v>0</v>
      </c>
      <c r="BV36" s="324">
        <f t="shared" si="161"/>
        <v>0</v>
      </c>
      <c r="BW36" s="328">
        <f t="shared" si="216"/>
        <v>116203.69475000001</v>
      </c>
      <c r="BX36" s="329">
        <f t="shared" si="216"/>
        <v>116203.69475000001</v>
      </c>
      <c r="BY36" s="329">
        <f t="shared" si="216"/>
        <v>0</v>
      </c>
      <c r="BZ36" s="324">
        <f t="shared" si="163"/>
        <v>0</v>
      </c>
      <c r="CA36" s="327">
        <f t="shared" si="217"/>
        <v>1006633.6927500013</v>
      </c>
      <c r="CB36" s="161">
        <f t="shared" si="217"/>
        <v>961714.63475000067</v>
      </c>
      <c r="CC36" s="161">
        <f t="shared" si="217"/>
        <v>42094.274000000027</v>
      </c>
      <c r="CD36" s="324">
        <f t="shared" si="165"/>
        <v>4.1816873708055181E-2</v>
      </c>
    </row>
    <row r="37" spans="1:82">
      <c r="A37" s="378"/>
      <c r="B37" s="133" t="s">
        <v>24</v>
      </c>
      <c r="C37" s="330">
        <f t="shared" ref="C37:E37" si="218">IF(COUNT(C34:C36)=0,"",SUM(C34:C36))</f>
        <v>1505219.9659999995</v>
      </c>
      <c r="D37" s="168">
        <f t="shared" si="218"/>
        <v>1442394.0109999992</v>
      </c>
      <c r="E37" s="168">
        <f t="shared" si="218"/>
        <v>58686.392000000022</v>
      </c>
      <c r="F37" s="331">
        <f t="shared" si="140"/>
        <v>3.8988581951881998E-2</v>
      </c>
      <c r="G37" s="330">
        <f t="shared" ref="G37:I37" si="219">IF(COUNT(G34:G36)=0,"",SUM(G34:G36))</f>
        <v>0</v>
      </c>
      <c r="H37" s="168">
        <f t="shared" si="219"/>
        <v>0</v>
      </c>
      <c r="I37" s="168">
        <f t="shared" si="219"/>
        <v>0</v>
      </c>
      <c r="J37" s="331">
        <f t="shared" si="141"/>
        <v>0</v>
      </c>
      <c r="K37" s="330">
        <f t="shared" ref="K37:M37" si="220">IF(COUNT(K34:K36)=0,"",SUM(K34:K36))</f>
        <v>0</v>
      </c>
      <c r="L37" s="168">
        <f t="shared" si="220"/>
        <v>0</v>
      </c>
      <c r="M37" s="168">
        <f t="shared" si="220"/>
        <v>0</v>
      </c>
      <c r="N37" s="331">
        <f t="shared" si="142"/>
        <v>0</v>
      </c>
      <c r="O37" s="330">
        <f t="shared" ref="O37:Q37" si="221">IF(COUNT(O34:O36)=0,"",SUM(O34:O36))</f>
        <v>117393.45449999999</v>
      </c>
      <c r="P37" s="168">
        <f t="shared" si="221"/>
        <v>117393.45449999999</v>
      </c>
      <c r="Q37" s="168">
        <f t="shared" si="221"/>
        <v>0</v>
      </c>
      <c r="R37" s="331">
        <f t="shared" si="143"/>
        <v>0</v>
      </c>
      <c r="S37" s="330">
        <f t="shared" ref="S37:U37" si="222">IF(COUNT(S34:S36)=0,"",SUM(S34:S36))</f>
        <v>295844.45900000003</v>
      </c>
      <c r="T37" s="168">
        <f t="shared" si="222"/>
        <v>295844.45900000003</v>
      </c>
      <c r="U37" s="168">
        <f t="shared" si="222"/>
        <v>0</v>
      </c>
      <c r="V37" s="331">
        <f t="shared" si="144"/>
        <v>0</v>
      </c>
      <c r="W37" s="332">
        <f t="shared" ref="W37:Y37" si="223">IF(COUNT(W34:W36)=0,"",SUM(W34:W36))</f>
        <v>1918457.8794999996</v>
      </c>
      <c r="X37" s="167">
        <f t="shared" si="223"/>
        <v>1855631.9244999993</v>
      </c>
      <c r="Y37" s="167">
        <f t="shared" si="223"/>
        <v>58686.392000000022</v>
      </c>
      <c r="Z37" s="331">
        <f t="shared" si="146"/>
        <v>3.0590399000730333E-2</v>
      </c>
      <c r="AC37" s="378"/>
      <c r="AD37" s="133" t="s">
        <v>24</v>
      </c>
      <c r="AE37" s="330">
        <f t="shared" ref="AE37:AG37" si="224">IF(COUNT(AE34:AE36)=0,"",SUM(AE34:AE36))</f>
        <v>472660.20900000003</v>
      </c>
      <c r="AF37" s="168">
        <f t="shared" si="224"/>
        <v>452549.66599999985</v>
      </c>
      <c r="AG37" s="168">
        <f t="shared" si="224"/>
        <v>18561.952999999998</v>
      </c>
      <c r="AH37" s="331">
        <f t="shared" si="147"/>
        <v>3.9271241044959632E-2</v>
      </c>
      <c r="AI37" s="330">
        <f t="shared" ref="AI37:AK37" si="225">IF(COUNT(AI34:AI36)=0,"",SUM(AI34:AI36))</f>
        <v>0</v>
      </c>
      <c r="AJ37" s="168">
        <f t="shared" si="225"/>
        <v>0</v>
      </c>
      <c r="AK37" s="168">
        <f t="shared" si="225"/>
        <v>0</v>
      </c>
      <c r="AL37" s="331">
        <f t="shared" si="148"/>
        <v>0</v>
      </c>
      <c r="AM37" s="330">
        <f t="shared" ref="AM37:AO37" si="226">IF(COUNT(AM34:AM36)=0,"",SUM(AM34:AM36))</f>
        <v>0</v>
      </c>
      <c r="AN37" s="168">
        <f t="shared" si="226"/>
        <v>0</v>
      </c>
      <c r="AO37" s="168">
        <f t="shared" si="226"/>
        <v>0</v>
      </c>
      <c r="AP37" s="331">
        <f t="shared" si="149"/>
        <v>0</v>
      </c>
      <c r="AQ37" s="330">
        <f t="shared" ref="AQ37:AS37" si="227">IF(COUNT(AQ34:AQ36)=0,"",SUM(AQ34:AQ36))</f>
        <v>2926.7999999999997</v>
      </c>
      <c r="AR37" s="168">
        <f t="shared" si="227"/>
        <v>2926.7999999999997</v>
      </c>
      <c r="AS37" s="168">
        <f t="shared" si="227"/>
        <v>0</v>
      </c>
      <c r="AT37" s="331">
        <f t="shared" si="150"/>
        <v>0</v>
      </c>
      <c r="AU37" s="330">
        <f t="shared" ref="AU37:AW37" si="228">IF(COUNT(AU34:AU36)=0,"",SUM(AU34:AU36))</f>
        <v>87794.9</v>
      </c>
      <c r="AV37" s="168">
        <f t="shared" si="228"/>
        <v>87794.9</v>
      </c>
      <c r="AW37" s="168">
        <f t="shared" si="228"/>
        <v>0</v>
      </c>
      <c r="AX37" s="331">
        <f t="shared" si="151"/>
        <v>0</v>
      </c>
      <c r="AY37" s="332">
        <f t="shared" ref="AY37:BA37" si="229">IF(COUNT(AY34:AY36)=0,"",SUM(AY34:AY36))</f>
        <v>563381.90899999999</v>
      </c>
      <c r="AZ37" s="167">
        <f t="shared" si="229"/>
        <v>543271.36599999992</v>
      </c>
      <c r="BA37" s="167">
        <f t="shared" si="229"/>
        <v>18561.952999999998</v>
      </c>
      <c r="BB37" s="331">
        <f t="shared" si="153"/>
        <v>3.2947371407341372E-2</v>
      </c>
      <c r="BE37" s="378"/>
      <c r="BF37" s="133" t="s">
        <v>24</v>
      </c>
      <c r="BG37" s="330">
        <f t="shared" ref="BG37:BI37" si="230">IF(COUNT(BG34:BG36)=0,"",SUM(BG34:BG36))</f>
        <v>1977880.1749999993</v>
      </c>
      <c r="BH37" s="168">
        <f t="shared" si="230"/>
        <v>1894943.6769999992</v>
      </c>
      <c r="BI37" s="168">
        <f t="shared" si="230"/>
        <v>77248.345000000016</v>
      </c>
      <c r="BJ37" s="331">
        <f t="shared" si="155"/>
        <v>3.9056129879050959E-2</v>
      </c>
      <c r="BK37" s="330">
        <f t="shared" ref="BK37:BM37" si="231">IF(COUNT(BK34:BK36)=0,"",SUM(BK34:BK36))</f>
        <v>0</v>
      </c>
      <c r="BL37" s="168">
        <f t="shared" si="231"/>
        <v>0</v>
      </c>
      <c r="BM37" s="168">
        <f t="shared" si="231"/>
        <v>0</v>
      </c>
      <c r="BN37" s="331">
        <f t="shared" si="157"/>
        <v>0</v>
      </c>
      <c r="BO37" s="330">
        <f t="shared" ref="BO37:BQ37" si="232">IF(COUNT(BO34:BO36)=0,"",SUM(BO34:BO36))</f>
        <v>0</v>
      </c>
      <c r="BP37" s="168">
        <f t="shared" si="232"/>
        <v>0</v>
      </c>
      <c r="BQ37" s="168">
        <f t="shared" si="232"/>
        <v>0</v>
      </c>
      <c r="BR37" s="331">
        <f t="shared" si="159"/>
        <v>0</v>
      </c>
      <c r="BS37" s="330">
        <f t="shared" ref="BS37:BU37" si="233">IF(COUNT(BS34:BS36)=0,"",SUM(BS34:BS36))</f>
        <v>120320.2545</v>
      </c>
      <c r="BT37" s="168">
        <f t="shared" si="233"/>
        <v>120320.2545</v>
      </c>
      <c r="BU37" s="168">
        <f t="shared" si="233"/>
        <v>0</v>
      </c>
      <c r="BV37" s="331">
        <f t="shared" si="161"/>
        <v>0</v>
      </c>
      <c r="BW37" s="330">
        <f t="shared" ref="BW37:BY37" si="234">IF(COUNT(BW34:BW36)=0,"",SUM(BW34:BW36))</f>
        <v>383639.35900000005</v>
      </c>
      <c r="BX37" s="168">
        <f t="shared" si="234"/>
        <v>383639.35900000005</v>
      </c>
      <c r="BY37" s="168">
        <f t="shared" si="234"/>
        <v>0</v>
      </c>
      <c r="BZ37" s="331">
        <f t="shared" si="163"/>
        <v>0</v>
      </c>
      <c r="CA37" s="332">
        <f t="shared" ref="CA37:CC37" si="235">IF(COUNT(CA34:CA36)=0,"",SUM(CA34:CA36))</f>
        <v>2481839.7884999998</v>
      </c>
      <c r="CB37" s="167">
        <f t="shared" si="235"/>
        <v>2398903.2904999992</v>
      </c>
      <c r="CC37" s="167">
        <f t="shared" si="235"/>
        <v>77248.345000000016</v>
      </c>
      <c r="CD37" s="331">
        <f t="shared" si="165"/>
        <v>3.112543579885476E-2</v>
      </c>
    </row>
    <row r="38" spans="1:82">
      <c r="A38" s="378"/>
      <c r="B38" s="130" t="s">
        <v>25</v>
      </c>
      <c r="C38" s="171">
        <v>793982.14099999901</v>
      </c>
      <c r="D38" s="172">
        <v>717172.16100000113</v>
      </c>
      <c r="E38" s="172">
        <v>73355.425999999919</v>
      </c>
      <c r="F38" s="333">
        <f t="shared" si="140"/>
        <v>9.2389264458279566E-2</v>
      </c>
      <c r="G38" s="171">
        <v>0</v>
      </c>
      <c r="H38" s="172">
        <v>0</v>
      </c>
      <c r="I38" s="172">
        <v>0</v>
      </c>
      <c r="J38" s="333">
        <f t="shared" si="141"/>
        <v>0</v>
      </c>
      <c r="K38" s="334">
        <v>0</v>
      </c>
      <c r="L38" s="335">
        <v>0</v>
      </c>
      <c r="M38" s="335">
        <v>0</v>
      </c>
      <c r="N38" s="333">
        <f t="shared" si="142"/>
        <v>0</v>
      </c>
      <c r="O38" s="171">
        <v>92405.931999999986</v>
      </c>
      <c r="P38" s="172">
        <v>92405.931999999986</v>
      </c>
      <c r="Q38" s="172">
        <v>0</v>
      </c>
      <c r="R38" s="333">
        <f t="shared" si="143"/>
        <v>0</v>
      </c>
      <c r="S38" s="171">
        <v>75895.681250000009</v>
      </c>
      <c r="T38" s="172">
        <v>75895.681250000009</v>
      </c>
      <c r="U38" s="172">
        <v>0</v>
      </c>
      <c r="V38" s="333">
        <f t="shared" si="144"/>
        <v>0</v>
      </c>
      <c r="W38" s="336">
        <f t="shared" ref="W38:Y40" si="236">IF(COUNT(C38,G38,K38,O38,S38)&lt;5,"",SUM(C38,G38,K38,O38,S38))</f>
        <v>962283.75424999907</v>
      </c>
      <c r="X38" s="175">
        <f t="shared" si="236"/>
        <v>885473.77425000118</v>
      </c>
      <c r="Y38" s="175">
        <f t="shared" si="236"/>
        <v>73355.425999999919</v>
      </c>
      <c r="Z38" s="333">
        <f t="shared" si="146"/>
        <v>7.6230556398796223E-2</v>
      </c>
      <c r="AC38" s="378"/>
      <c r="AD38" s="130" t="s">
        <v>25</v>
      </c>
      <c r="AE38" s="171">
        <v>273877.23100000003</v>
      </c>
      <c r="AF38" s="172">
        <v>232620.47100000043</v>
      </c>
      <c r="AG38" s="172">
        <v>39904.007000000034</v>
      </c>
      <c r="AH38" s="333">
        <f t="shared" si="147"/>
        <v>0.14570034483808561</v>
      </c>
      <c r="AI38" s="171">
        <v>0</v>
      </c>
      <c r="AJ38" s="172">
        <v>0</v>
      </c>
      <c r="AK38" s="172">
        <v>0</v>
      </c>
      <c r="AL38" s="333">
        <f t="shared" si="148"/>
        <v>0</v>
      </c>
      <c r="AM38" s="171">
        <v>0</v>
      </c>
      <c r="AN38" s="172">
        <v>0</v>
      </c>
      <c r="AO38" s="172">
        <v>0</v>
      </c>
      <c r="AP38" s="333">
        <f t="shared" si="149"/>
        <v>0</v>
      </c>
      <c r="AQ38" s="171">
        <v>707.9</v>
      </c>
      <c r="AR38" s="172">
        <v>707.9</v>
      </c>
      <c r="AS38" s="172">
        <v>0</v>
      </c>
      <c r="AT38" s="333">
        <f t="shared" si="150"/>
        <v>0</v>
      </c>
      <c r="AU38" s="171">
        <v>16869.400000000001</v>
      </c>
      <c r="AV38" s="172">
        <v>16869.400000000001</v>
      </c>
      <c r="AW38" s="172">
        <v>0</v>
      </c>
      <c r="AX38" s="333">
        <f t="shared" si="151"/>
        <v>0</v>
      </c>
      <c r="AY38" s="336">
        <f t="shared" ref="AY38:BA40" si="237">IF(COUNT(AE38,AI38,AM38,AQ38,AU38)&lt;5,"",SUM(AE38,AI38,AM38,AQ38,AU38))</f>
        <v>291454.53100000008</v>
      </c>
      <c r="AZ38" s="175">
        <f t="shared" si="237"/>
        <v>250197.77100000042</v>
      </c>
      <c r="BA38" s="175">
        <f t="shared" si="237"/>
        <v>39904.007000000034</v>
      </c>
      <c r="BB38" s="333">
        <f t="shared" si="153"/>
        <v>0.13691331839339299</v>
      </c>
      <c r="BE38" s="378"/>
      <c r="BF38" s="130" t="s">
        <v>25</v>
      </c>
      <c r="BG38" s="337">
        <f t="shared" ref="BG38:BI40" si="238">IF(COUNT(C38, AE38)&lt;2, "", C38+AE38)</f>
        <v>1067859.371999999</v>
      </c>
      <c r="BH38" s="338">
        <f t="shared" si="238"/>
        <v>949792.63200000161</v>
      </c>
      <c r="BI38" s="338">
        <f t="shared" si="238"/>
        <v>113259.43299999996</v>
      </c>
      <c r="BJ38" s="333">
        <f t="shared" si="155"/>
        <v>0.10606212388048421</v>
      </c>
      <c r="BK38" s="337">
        <f t="shared" ref="BK38:BM40" si="239">IF(COUNT(G38, AI38)&lt;2, "", G38+AI38)</f>
        <v>0</v>
      </c>
      <c r="BL38" s="338">
        <f t="shared" si="239"/>
        <v>0</v>
      </c>
      <c r="BM38" s="338">
        <f t="shared" si="239"/>
        <v>0</v>
      </c>
      <c r="BN38" s="333">
        <f t="shared" si="157"/>
        <v>0</v>
      </c>
      <c r="BO38" s="337">
        <f t="shared" ref="BO38:BQ40" si="240">IF(COUNT(K38, AM38)&lt;2, "", K38+AM38)</f>
        <v>0</v>
      </c>
      <c r="BP38" s="338">
        <f t="shared" si="240"/>
        <v>0</v>
      </c>
      <c r="BQ38" s="338">
        <f t="shared" si="240"/>
        <v>0</v>
      </c>
      <c r="BR38" s="333">
        <f t="shared" si="159"/>
        <v>0</v>
      </c>
      <c r="BS38" s="337">
        <f t="shared" ref="BS38:BU40" si="241">IF(COUNT(O38, AQ38)&lt;2, "", O38+AQ38)</f>
        <v>93113.83199999998</v>
      </c>
      <c r="BT38" s="338">
        <f t="shared" si="241"/>
        <v>93113.83199999998</v>
      </c>
      <c r="BU38" s="338">
        <f t="shared" si="241"/>
        <v>0</v>
      </c>
      <c r="BV38" s="333">
        <f t="shared" si="161"/>
        <v>0</v>
      </c>
      <c r="BW38" s="337">
        <f t="shared" ref="BW38:BY40" si="242">IF(COUNT(S38, AU38)&lt;2, "", S38+AU38)</f>
        <v>92765.081250000017</v>
      </c>
      <c r="BX38" s="338">
        <f t="shared" si="242"/>
        <v>92765.081250000017</v>
      </c>
      <c r="BY38" s="338">
        <f t="shared" si="242"/>
        <v>0</v>
      </c>
      <c r="BZ38" s="333">
        <f t="shared" si="163"/>
        <v>0</v>
      </c>
      <c r="CA38" s="336">
        <f t="shared" ref="CA38:CC40" si="243">IF(COUNT(BG38,BK38,BO38,BS38,BW38)&lt;5,"",SUM(BG38,BK38,BO38,BS38,BW38))</f>
        <v>1253738.285249999</v>
      </c>
      <c r="CB38" s="175">
        <f t="shared" si="243"/>
        <v>1135671.5452500016</v>
      </c>
      <c r="CC38" s="175">
        <f t="shared" si="243"/>
        <v>113259.43299999996</v>
      </c>
      <c r="CD38" s="333">
        <f t="shared" si="165"/>
        <v>9.033738088122252E-2</v>
      </c>
    </row>
    <row r="39" spans="1:82">
      <c r="A39" s="378"/>
      <c r="B39" s="131" t="s">
        <v>26</v>
      </c>
      <c r="C39" s="150">
        <v>615032.62599999818</v>
      </c>
      <c r="D39" s="151">
        <v>597782.12999999744</v>
      </c>
      <c r="E39" s="151">
        <v>15230.284000000012</v>
      </c>
      <c r="F39" s="318">
        <f t="shared" si="140"/>
        <v>2.4763375723745845E-2</v>
      </c>
      <c r="G39" s="150">
        <v>0</v>
      </c>
      <c r="H39" s="151">
        <v>0</v>
      </c>
      <c r="I39" s="151">
        <v>0</v>
      </c>
      <c r="J39" s="318">
        <f t="shared" si="141"/>
        <v>0</v>
      </c>
      <c r="K39" s="319">
        <v>0</v>
      </c>
      <c r="L39" s="320">
        <v>0</v>
      </c>
      <c r="M39" s="320">
        <v>0</v>
      </c>
      <c r="N39" s="318">
        <f t="shared" si="142"/>
        <v>0</v>
      </c>
      <c r="O39" s="150">
        <v>86920.042249999984</v>
      </c>
      <c r="P39" s="151">
        <v>86920.042249999984</v>
      </c>
      <c r="Q39" s="151">
        <v>0</v>
      </c>
      <c r="R39" s="318">
        <f t="shared" si="143"/>
        <v>0</v>
      </c>
      <c r="S39" s="150">
        <v>86167.129749999993</v>
      </c>
      <c r="T39" s="151">
        <v>86167.129749999993</v>
      </c>
      <c r="U39" s="151">
        <v>0</v>
      </c>
      <c r="V39" s="318">
        <f t="shared" si="144"/>
        <v>0</v>
      </c>
      <c r="W39" s="321">
        <f t="shared" si="236"/>
        <v>788119.79799999809</v>
      </c>
      <c r="X39" s="154">
        <f t="shared" si="236"/>
        <v>770869.30199999735</v>
      </c>
      <c r="Y39" s="154">
        <f t="shared" si="236"/>
        <v>15230.284000000012</v>
      </c>
      <c r="Z39" s="318">
        <f t="shared" si="146"/>
        <v>1.9324833659362089E-2</v>
      </c>
      <c r="AC39" s="378"/>
      <c r="AD39" s="131" t="s">
        <v>26</v>
      </c>
      <c r="AE39" s="150">
        <v>182818.54999999984</v>
      </c>
      <c r="AF39" s="151">
        <v>176621.9139999999</v>
      </c>
      <c r="AG39" s="151">
        <v>5903.4329999999982</v>
      </c>
      <c r="AH39" s="318">
        <f t="shared" si="147"/>
        <v>3.2291214430920728E-2</v>
      </c>
      <c r="AI39" s="150">
        <v>0</v>
      </c>
      <c r="AJ39" s="151">
        <v>0</v>
      </c>
      <c r="AK39" s="151">
        <v>0</v>
      </c>
      <c r="AL39" s="318">
        <f t="shared" si="148"/>
        <v>0</v>
      </c>
      <c r="AM39" s="150">
        <v>0</v>
      </c>
      <c r="AN39" s="151">
        <v>0</v>
      </c>
      <c r="AO39" s="151">
        <v>0</v>
      </c>
      <c r="AP39" s="318">
        <f t="shared" si="149"/>
        <v>0</v>
      </c>
      <c r="AQ39" s="150">
        <v>1595.2</v>
      </c>
      <c r="AR39" s="151">
        <v>1595.2</v>
      </c>
      <c r="AS39" s="151">
        <v>0</v>
      </c>
      <c r="AT39" s="318">
        <f t="shared" si="150"/>
        <v>0</v>
      </c>
      <c r="AU39" s="150">
        <v>22038.49</v>
      </c>
      <c r="AV39" s="151">
        <v>22038.49</v>
      </c>
      <c r="AW39" s="151">
        <v>0</v>
      </c>
      <c r="AX39" s="318">
        <f t="shared" si="151"/>
        <v>0</v>
      </c>
      <c r="AY39" s="321">
        <f t="shared" si="237"/>
        <v>206452.23999999985</v>
      </c>
      <c r="AZ39" s="154">
        <f t="shared" si="237"/>
        <v>200255.6039999999</v>
      </c>
      <c r="BA39" s="154">
        <f t="shared" si="237"/>
        <v>5903.4329999999982</v>
      </c>
      <c r="BB39" s="318">
        <f t="shared" si="153"/>
        <v>2.8594666737449797E-2</v>
      </c>
      <c r="BE39" s="378"/>
      <c r="BF39" s="131" t="s">
        <v>26</v>
      </c>
      <c r="BG39" s="322">
        <f t="shared" si="238"/>
        <v>797851.175999998</v>
      </c>
      <c r="BH39" s="323">
        <f t="shared" si="238"/>
        <v>774404.04399999732</v>
      </c>
      <c r="BI39" s="323">
        <f t="shared" si="238"/>
        <v>21133.717000000011</v>
      </c>
      <c r="BJ39" s="318">
        <f t="shared" si="155"/>
        <v>2.6488294603955142E-2</v>
      </c>
      <c r="BK39" s="322">
        <f t="shared" si="239"/>
        <v>0</v>
      </c>
      <c r="BL39" s="323">
        <f t="shared" si="239"/>
        <v>0</v>
      </c>
      <c r="BM39" s="323">
        <f t="shared" si="239"/>
        <v>0</v>
      </c>
      <c r="BN39" s="318">
        <f t="shared" si="157"/>
        <v>0</v>
      </c>
      <c r="BO39" s="322">
        <f t="shared" si="240"/>
        <v>0</v>
      </c>
      <c r="BP39" s="323">
        <f t="shared" si="240"/>
        <v>0</v>
      </c>
      <c r="BQ39" s="323">
        <f t="shared" si="240"/>
        <v>0</v>
      </c>
      <c r="BR39" s="318">
        <f t="shared" si="159"/>
        <v>0</v>
      </c>
      <c r="BS39" s="322">
        <f t="shared" si="241"/>
        <v>88515.242249999981</v>
      </c>
      <c r="BT39" s="323">
        <f t="shared" si="241"/>
        <v>88515.242249999981</v>
      </c>
      <c r="BU39" s="323">
        <f t="shared" si="241"/>
        <v>0</v>
      </c>
      <c r="BV39" s="318">
        <f t="shared" si="161"/>
        <v>0</v>
      </c>
      <c r="BW39" s="322">
        <f t="shared" si="242"/>
        <v>108205.61975</v>
      </c>
      <c r="BX39" s="323">
        <f t="shared" si="242"/>
        <v>108205.61975</v>
      </c>
      <c r="BY39" s="323">
        <f t="shared" si="242"/>
        <v>0</v>
      </c>
      <c r="BZ39" s="318">
        <f t="shared" si="163"/>
        <v>0</v>
      </c>
      <c r="CA39" s="321">
        <f t="shared" si="243"/>
        <v>994572.03799999796</v>
      </c>
      <c r="CB39" s="154">
        <f t="shared" si="243"/>
        <v>971124.90599999728</v>
      </c>
      <c r="CC39" s="154">
        <f t="shared" si="243"/>
        <v>21133.717000000011</v>
      </c>
      <c r="CD39" s="318">
        <f t="shared" si="165"/>
        <v>2.1249056068877791E-2</v>
      </c>
    </row>
    <row r="40" spans="1:82">
      <c r="A40" s="378"/>
      <c r="B40" s="132" t="s">
        <v>27</v>
      </c>
      <c r="C40" s="157">
        <v>826152.89900000033</v>
      </c>
      <c r="D40" s="158">
        <v>800811.14499999897</v>
      </c>
      <c r="E40" s="158">
        <v>20691.347000000042</v>
      </c>
      <c r="F40" s="324">
        <f t="shared" si="140"/>
        <v>2.5045420799279957E-2</v>
      </c>
      <c r="G40" s="157">
        <v>0</v>
      </c>
      <c r="H40" s="158">
        <v>0</v>
      </c>
      <c r="I40" s="158">
        <v>0</v>
      </c>
      <c r="J40" s="324">
        <f t="shared" si="141"/>
        <v>0</v>
      </c>
      <c r="K40" s="325">
        <v>0</v>
      </c>
      <c r="L40" s="326">
        <v>0</v>
      </c>
      <c r="M40" s="326">
        <v>0</v>
      </c>
      <c r="N40" s="324">
        <f t="shared" si="142"/>
        <v>0</v>
      </c>
      <c r="O40" s="157">
        <v>107354.23599999999</v>
      </c>
      <c r="P40" s="158">
        <v>107354.23599999999</v>
      </c>
      <c r="Q40" s="158">
        <v>0</v>
      </c>
      <c r="R40" s="324">
        <f t="shared" si="143"/>
        <v>0</v>
      </c>
      <c r="S40" s="157">
        <v>103437.9745</v>
      </c>
      <c r="T40" s="158">
        <v>103437.9745</v>
      </c>
      <c r="U40" s="158">
        <v>0</v>
      </c>
      <c r="V40" s="324">
        <f t="shared" si="144"/>
        <v>0</v>
      </c>
      <c r="W40" s="327">
        <f t="shared" si="236"/>
        <v>1036945.1095000004</v>
      </c>
      <c r="X40" s="161">
        <f t="shared" si="236"/>
        <v>1011603.355499999</v>
      </c>
      <c r="Y40" s="161">
        <f t="shared" si="236"/>
        <v>20691.347000000042</v>
      </c>
      <c r="Z40" s="324">
        <f t="shared" si="146"/>
        <v>1.9954139144334363E-2</v>
      </c>
      <c r="AC40" s="378"/>
      <c r="AD40" s="132" t="s">
        <v>27</v>
      </c>
      <c r="AE40" s="157">
        <v>222217.9579999999</v>
      </c>
      <c r="AF40" s="158">
        <v>209711.59799999982</v>
      </c>
      <c r="AG40" s="158">
        <v>11878.037</v>
      </c>
      <c r="AH40" s="324">
        <f t="shared" si="147"/>
        <v>5.3452192194116038E-2</v>
      </c>
      <c r="AI40" s="157">
        <v>0</v>
      </c>
      <c r="AJ40" s="158">
        <v>0</v>
      </c>
      <c r="AK40" s="158">
        <v>0</v>
      </c>
      <c r="AL40" s="324">
        <f t="shared" si="148"/>
        <v>0</v>
      </c>
      <c r="AM40" s="157">
        <v>0</v>
      </c>
      <c r="AN40" s="158">
        <v>0</v>
      </c>
      <c r="AO40" s="158">
        <v>0</v>
      </c>
      <c r="AP40" s="324">
        <f t="shared" si="149"/>
        <v>0</v>
      </c>
      <c r="AQ40" s="157">
        <v>2165.6</v>
      </c>
      <c r="AR40" s="158">
        <v>2165.6</v>
      </c>
      <c r="AS40" s="158">
        <v>0</v>
      </c>
      <c r="AT40" s="324">
        <f t="shared" si="150"/>
        <v>0</v>
      </c>
      <c r="AU40" s="157">
        <v>32610.799999999999</v>
      </c>
      <c r="AV40" s="158">
        <v>32610.799999999999</v>
      </c>
      <c r="AW40" s="158">
        <v>0</v>
      </c>
      <c r="AX40" s="324">
        <f t="shared" si="151"/>
        <v>0</v>
      </c>
      <c r="AY40" s="327">
        <f t="shared" si="237"/>
        <v>256994.35799999989</v>
      </c>
      <c r="AZ40" s="161">
        <f t="shared" si="237"/>
        <v>244487.99799999982</v>
      </c>
      <c r="BA40" s="161">
        <f t="shared" si="237"/>
        <v>11878.037</v>
      </c>
      <c r="BB40" s="324">
        <f t="shared" si="153"/>
        <v>4.6219057462732333E-2</v>
      </c>
      <c r="BE40" s="378"/>
      <c r="BF40" s="132" t="s">
        <v>27</v>
      </c>
      <c r="BG40" s="328">
        <f t="shared" si="238"/>
        <v>1048370.8570000002</v>
      </c>
      <c r="BH40" s="329">
        <f t="shared" si="238"/>
        <v>1010522.7429999989</v>
      </c>
      <c r="BI40" s="329">
        <f t="shared" si="238"/>
        <v>32569.384000000042</v>
      </c>
      <c r="BJ40" s="324">
        <f t="shared" si="155"/>
        <v>3.106666289179387E-2</v>
      </c>
      <c r="BK40" s="328">
        <f t="shared" si="239"/>
        <v>0</v>
      </c>
      <c r="BL40" s="329">
        <f t="shared" si="239"/>
        <v>0</v>
      </c>
      <c r="BM40" s="329">
        <f t="shared" si="239"/>
        <v>0</v>
      </c>
      <c r="BN40" s="324">
        <f t="shared" si="157"/>
        <v>0</v>
      </c>
      <c r="BO40" s="328">
        <f t="shared" si="240"/>
        <v>0</v>
      </c>
      <c r="BP40" s="329">
        <f t="shared" si="240"/>
        <v>0</v>
      </c>
      <c r="BQ40" s="329">
        <f t="shared" si="240"/>
        <v>0</v>
      </c>
      <c r="BR40" s="324">
        <f t="shared" si="159"/>
        <v>0</v>
      </c>
      <c r="BS40" s="328">
        <f t="shared" si="241"/>
        <v>109519.836</v>
      </c>
      <c r="BT40" s="329">
        <f t="shared" si="241"/>
        <v>109519.836</v>
      </c>
      <c r="BU40" s="329">
        <f t="shared" si="241"/>
        <v>0</v>
      </c>
      <c r="BV40" s="324">
        <f t="shared" si="161"/>
        <v>0</v>
      </c>
      <c r="BW40" s="328">
        <f t="shared" si="242"/>
        <v>136048.7745</v>
      </c>
      <c r="BX40" s="329">
        <f t="shared" si="242"/>
        <v>136048.7745</v>
      </c>
      <c r="BY40" s="329">
        <f t="shared" si="242"/>
        <v>0</v>
      </c>
      <c r="BZ40" s="324">
        <f t="shared" si="163"/>
        <v>0</v>
      </c>
      <c r="CA40" s="327">
        <f t="shared" si="243"/>
        <v>1293939.4675000003</v>
      </c>
      <c r="CB40" s="161">
        <f t="shared" si="243"/>
        <v>1256091.3534999988</v>
      </c>
      <c r="CC40" s="161">
        <f t="shared" si="243"/>
        <v>32569.384000000042</v>
      </c>
      <c r="CD40" s="324">
        <f t="shared" si="165"/>
        <v>2.5170716882859157E-2</v>
      </c>
    </row>
    <row r="41" spans="1:82">
      <c r="A41" s="378"/>
      <c r="B41" s="133" t="s">
        <v>28</v>
      </c>
      <c r="C41" s="330">
        <f t="shared" ref="C41:E41" si="244">IF(COUNT(C38:C40)=0,"",SUM(C38:C40))</f>
        <v>2235167.6659999974</v>
      </c>
      <c r="D41" s="168">
        <f t="shared" si="244"/>
        <v>2115765.4359999974</v>
      </c>
      <c r="E41" s="168">
        <f t="shared" si="244"/>
        <v>109277.05699999997</v>
      </c>
      <c r="F41" s="331">
        <f t="shared" si="140"/>
        <v>4.8889870170482366E-2</v>
      </c>
      <c r="G41" s="330">
        <f t="shared" ref="G41:I41" si="245">IF(COUNT(G38:G40)=0,"",SUM(G38:G40))</f>
        <v>0</v>
      </c>
      <c r="H41" s="168">
        <f t="shared" si="245"/>
        <v>0</v>
      </c>
      <c r="I41" s="168">
        <f t="shared" si="245"/>
        <v>0</v>
      </c>
      <c r="J41" s="331">
        <f t="shared" si="141"/>
        <v>0</v>
      </c>
      <c r="K41" s="330">
        <f t="shared" ref="K41:M41" si="246">IF(COUNT(K38:K40)=0,"",SUM(K38:K40))</f>
        <v>0</v>
      </c>
      <c r="L41" s="168">
        <f t="shared" si="246"/>
        <v>0</v>
      </c>
      <c r="M41" s="168">
        <f t="shared" si="246"/>
        <v>0</v>
      </c>
      <c r="N41" s="331">
        <f t="shared" si="142"/>
        <v>0</v>
      </c>
      <c r="O41" s="330">
        <f t="shared" ref="O41:Q41" si="247">IF(COUNT(O38:O40)=0,"",SUM(O38:O40))</f>
        <v>286680.21024999995</v>
      </c>
      <c r="P41" s="168">
        <f t="shared" si="247"/>
        <v>286680.21024999995</v>
      </c>
      <c r="Q41" s="168">
        <f t="shared" si="247"/>
        <v>0</v>
      </c>
      <c r="R41" s="331">
        <f t="shared" si="143"/>
        <v>0</v>
      </c>
      <c r="S41" s="330">
        <f t="shared" ref="S41:U41" si="248">IF(COUNT(S38:S40)=0,"",SUM(S38:S40))</f>
        <v>265500.7855</v>
      </c>
      <c r="T41" s="168">
        <f t="shared" si="248"/>
        <v>265500.7855</v>
      </c>
      <c r="U41" s="168">
        <f t="shared" si="248"/>
        <v>0</v>
      </c>
      <c r="V41" s="331">
        <f t="shared" si="144"/>
        <v>0</v>
      </c>
      <c r="W41" s="332">
        <f t="shared" ref="W41:Y41" si="249">IF(COUNT(W38:W40)=0,"",SUM(W38:W40))</f>
        <v>2787348.6617499976</v>
      </c>
      <c r="X41" s="167">
        <f t="shared" si="249"/>
        <v>2667946.4317499977</v>
      </c>
      <c r="Y41" s="167">
        <f t="shared" si="249"/>
        <v>109277.05699999997</v>
      </c>
      <c r="Z41" s="331">
        <f t="shared" si="146"/>
        <v>3.920466014875653E-2</v>
      </c>
      <c r="AC41" s="378"/>
      <c r="AD41" s="133" t="s">
        <v>28</v>
      </c>
      <c r="AE41" s="330">
        <f t="shared" ref="AE41:AG41" si="250">IF(COUNT(AE38:AE40)=0,"",SUM(AE38:AE40))</f>
        <v>678913.73899999971</v>
      </c>
      <c r="AF41" s="168">
        <f t="shared" si="250"/>
        <v>618953.98300000024</v>
      </c>
      <c r="AG41" s="168">
        <f t="shared" si="250"/>
        <v>57685.477000000028</v>
      </c>
      <c r="AH41" s="331">
        <f t="shared" si="147"/>
        <v>8.4967314234894356E-2</v>
      </c>
      <c r="AI41" s="330">
        <f t="shared" ref="AI41:AK41" si="251">IF(COUNT(AI38:AI40)=0,"",SUM(AI38:AI40))</f>
        <v>0</v>
      </c>
      <c r="AJ41" s="168">
        <f t="shared" si="251"/>
        <v>0</v>
      </c>
      <c r="AK41" s="168">
        <f t="shared" si="251"/>
        <v>0</v>
      </c>
      <c r="AL41" s="331">
        <f t="shared" si="148"/>
        <v>0</v>
      </c>
      <c r="AM41" s="330">
        <f t="shared" ref="AM41:AO41" si="252">IF(COUNT(AM38:AM40)=0,"",SUM(AM38:AM40))</f>
        <v>0</v>
      </c>
      <c r="AN41" s="168">
        <f t="shared" si="252"/>
        <v>0</v>
      </c>
      <c r="AO41" s="168">
        <f t="shared" si="252"/>
        <v>0</v>
      </c>
      <c r="AP41" s="331">
        <f t="shared" si="149"/>
        <v>0</v>
      </c>
      <c r="AQ41" s="330">
        <f t="shared" ref="AQ41:AS41" si="253">IF(COUNT(AQ38:AQ40)=0,"",SUM(AQ38:AQ40))</f>
        <v>4468.7</v>
      </c>
      <c r="AR41" s="168">
        <f t="shared" si="253"/>
        <v>4468.7</v>
      </c>
      <c r="AS41" s="168">
        <f t="shared" si="253"/>
        <v>0</v>
      </c>
      <c r="AT41" s="331">
        <f t="shared" si="150"/>
        <v>0</v>
      </c>
      <c r="AU41" s="330">
        <f t="shared" ref="AU41:AW41" si="254">IF(COUNT(AU38:AU40)=0,"",SUM(AU38:AU40))</f>
        <v>71518.69</v>
      </c>
      <c r="AV41" s="168">
        <f t="shared" si="254"/>
        <v>71518.69</v>
      </c>
      <c r="AW41" s="168">
        <f t="shared" si="254"/>
        <v>0</v>
      </c>
      <c r="AX41" s="331">
        <f t="shared" si="151"/>
        <v>0</v>
      </c>
      <c r="AY41" s="332">
        <f t="shared" ref="AY41:BA41" si="255">IF(COUNT(AY38:AY40)=0,"",SUM(AY38:AY40))</f>
        <v>754901.12899999984</v>
      </c>
      <c r="AZ41" s="167">
        <f t="shared" si="255"/>
        <v>694941.37300000014</v>
      </c>
      <c r="BA41" s="167">
        <f t="shared" si="255"/>
        <v>57685.477000000028</v>
      </c>
      <c r="BB41" s="331">
        <f t="shared" si="153"/>
        <v>7.6414612171019872E-2</v>
      </c>
      <c r="BE41" s="378"/>
      <c r="BF41" s="133" t="s">
        <v>28</v>
      </c>
      <c r="BG41" s="330">
        <f t="shared" ref="BG41:BI41" si="256">IF(COUNT(BG38:BG40)=0,"",SUM(BG38:BG40))</f>
        <v>2914081.4049999975</v>
      </c>
      <c r="BH41" s="168">
        <f t="shared" si="256"/>
        <v>2734719.4189999979</v>
      </c>
      <c r="BI41" s="168">
        <f t="shared" si="256"/>
        <v>166962.53400000001</v>
      </c>
      <c r="BJ41" s="331">
        <f t="shared" si="155"/>
        <v>5.7295082324579111E-2</v>
      </c>
      <c r="BK41" s="330">
        <f t="shared" ref="BK41:BM41" si="257">IF(COUNT(BK38:BK40)=0,"",SUM(BK38:BK40))</f>
        <v>0</v>
      </c>
      <c r="BL41" s="168">
        <f t="shared" si="257"/>
        <v>0</v>
      </c>
      <c r="BM41" s="168">
        <f t="shared" si="257"/>
        <v>0</v>
      </c>
      <c r="BN41" s="331">
        <f t="shared" si="157"/>
        <v>0</v>
      </c>
      <c r="BO41" s="330">
        <f t="shared" ref="BO41:BQ41" si="258">IF(COUNT(BO38:BO40)=0,"",SUM(BO38:BO40))</f>
        <v>0</v>
      </c>
      <c r="BP41" s="168">
        <f t="shared" si="258"/>
        <v>0</v>
      </c>
      <c r="BQ41" s="168">
        <f t="shared" si="258"/>
        <v>0</v>
      </c>
      <c r="BR41" s="331">
        <f t="shared" si="159"/>
        <v>0</v>
      </c>
      <c r="BS41" s="330">
        <f t="shared" ref="BS41:BU41" si="259">IF(COUNT(BS38:BS40)=0,"",SUM(BS38:BS40))</f>
        <v>291148.91024999996</v>
      </c>
      <c r="BT41" s="168">
        <f t="shared" si="259"/>
        <v>291148.91024999996</v>
      </c>
      <c r="BU41" s="168">
        <f t="shared" si="259"/>
        <v>0</v>
      </c>
      <c r="BV41" s="331">
        <f t="shared" si="161"/>
        <v>0</v>
      </c>
      <c r="BW41" s="330">
        <f t="shared" ref="BW41:BY41" si="260">IF(COUNT(BW38:BW40)=0,"",SUM(BW38:BW40))</f>
        <v>337019.4755</v>
      </c>
      <c r="BX41" s="168">
        <f t="shared" si="260"/>
        <v>337019.4755</v>
      </c>
      <c r="BY41" s="168">
        <f t="shared" si="260"/>
        <v>0</v>
      </c>
      <c r="BZ41" s="331">
        <f t="shared" si="163"/>
        <v>0</v>
      </c>
      <c r="CA41" s="332">
        <f t="shared" ref="CA41:CC41" si="261">IF(COUNT(CA38:CA40)=0,"",SUM(CA38:CA40))</f>
        <v>3542249.7907499974</v>
      </c>
      <c r="CB41" s="167">
        <f t="shared" si="261"/>
        <v>3362887.8047499978</v>
      </c>
      <c r="CC41" s="167">
        <f t="shared" si="261"/>
        <v>166962.53400000001</v>
      </c>
      <c r="CD41" s="331">
        <f t="shared" si="165"/>
        <v>4.713460197979126E-2</v>
      </c>
    </row>
    <row r="42" spans="1:82" ht="14.5" thickBot="1">
      <c r="A42" s="379"/>
      <c r="B42" s="134" t="s">
        <v>55</v>
      </c>
      <c r="C42" s="339">
        <f t="shared" ref="C42:E42" si="262">SUM(C41,C37,C33,C29)</f>
        <v>7532358.793999996</v>
      </c>
      <c r="D42" s="181">
        <f t="shared" si="262"/>
        <v>7228827.6909999996</v>
      </c>
      <c r="E42" s="181">
        <f t="shared" si="262"/>
        <v>276770.73300000001</v>
      </c>
      <c r="F42" s="340">
        <f t="shared" si="140"/>
        <v>3.67442311989261E-2</v>
      </c>
      <c r="G42" s="339">
        <f t="shared" ref="G42:I42" si="263">SUM(G41,G37,G33,G29)</f>
        <v>0</v>
      </c>
      <c r="H42" s="181">
        <f t="shared" si="263"/>
        <v>0</v>
      </c>
      <c r="I42" s="181">
        <f t="shared" si="263"/>
        <v>0</v>
      </c>
      <c r="J42" s="340">
        <f t="shared" si="141"/>
        <v>0</v>
      </c>
      <c r="K42" s="339">
        <f t="shared" ref="K42:M42" si="264">SUM(K41,K37,K33,K29)</f>
        <v>0</v>
      </c>
      <c r="L42" s="181">
        <f t="shared" si="264"/>
        <v>0</v>
      </c>
      <c r="M42" s="181">
        <f t="shared" si="264"/>
        <v>0</v>
      </c>
      <c r="N42" s="340">
        <f t="shared" si="142"/>
        <v>0</v>
      </c>
      <c r="O42" s="339">
        <f t="shared" ref="O42:Q42" si="265">SUM(O41,O37,O33,O29)</f>
        <v>684555.94224999985</v>
      </c>
      <c r="P42" s="181">
        <f t="shared" si="265"/>
        <v>684555.94224999985</v>
      </c>
      <c r="Q42" s="181">
        <f t="shared" si="265"/>
        <v>0</v>
      </c>
      <c r="R42" s="340">
        <f t="shared" si="143"/>
        <v>0</v>
      </c>
      <c r="S42" s="339">
        <f t="shared" ref="S42:U42" si="266">SUM(S41,S37,S33,S29)</f>
        <v>1117861.0933500002</v>
      </c>
      <c r="T42" s="181">
        <f t="shared" si="266"/>
        <v>1117861.0933500002</v>
      </c>
      <c r="U42" s="181">
        <f t="shared" si="266"/>
        <v>0</v>
      </c>
      <c r="V42" s="340">
        <f t="shared" si="144"/>
        <v>0</v>
      </c>
      <c r="W42" s="339">
        <f t="shared" ref="W42:Y42" si="267">SUM(W41,W37,W33,W29)</f>
        <v>9334775.829599997</v>
      </c>
      <c r="X42" s="181">
        <f t="shared" si="267"/>
        <v>9031244.7265999988</v>
      </c>
      <c r="Y42" s="181">
        <f t="shared" si="267"/>
        <v>276770.73300000001</v>
      </c>
      <c r="Z42" s="340">
        <f t="shared" si="146"/>
        <v>2.9649424694525296E-2</v>
      </c>
      <c r="AC42" s="379"/>
      <c r="AD42" s="134" t="s">
        <v>55</v>
      </c>
      <c r="AE42" s="339">
        <f t="shared" ref="AE42:AG42" si="268">SUM(AE41,AE37,AE33,AE29)</f>
        <v>2168441.7589999996</v>
      </c>
      <c r="AF42" s="181">
        <f t="shared" si="268"/>
        <v>2051101.041</v>
      </c>
      <c r="AG42" s="181">
        <f t="shared" si="268"/>
        <v>109084.74400000002</v>
      </c>
      <c r="AH42" s="340">
        <f t="shared" si="147"/>
        <v>5.0305590891362301E-2</v>
      </c>
      <c r="AI42" s="339">
        <f t="shared" ref="AI42:AK42" si="269">SUM(AI41,AI37,AI33,AI29)</f>
        <v>0</v>
      </c>
      <c r="AJ42" s="181">
        <f t="shared" si="269"/>
        <v>0</v>
      </c>
      <c r="AK42" s="181">
        <f t="shared" si="269"/>
        <v>0</v>
      </c>
      <c r="AL42" s="340">
        <f t="shared" si="148"/>
        <v>0</v>
      </c>
      <c r="AM42" s="339">
        <f t="shared" ref="AM42:AO42" si="270">SUM(AM41,AM37,AM33,AM29)</f>
        <v>0</v>
      </c>
      <c r="AN42" s="181">
        <f t="shared" si="270"/>
        <v>0</v>
      </c>
      <c r="AO42" s="181">
        <f t="shared" si="270"/>
        <v>0</v>
      </c>
      <c r="AP42" s="340">
        <f t="shared" si="149"/>
        <v>0</v>
      </c>
      <c r="AQ42" s="339">
        <f t="shared" ref="AQ42:AS42" si="271">SUM(AQ41,AQ37,AQ33,AQ29)</f>
        <v>11079.8</v>
      </c>
      <c r="AR42" s="181">
        <f t="shared" si="271"/>
        <v>11079.8</v>
      </c>
      <c r="AS42" s="181">
        <f t="shared" si="271"/>
        <v>0</v>
      </c>
      <c r="AT42" s="340">
        <f t="shared" si="150"/>
        <v>0</v>
      </c>
      <c r="AU42" s="339">
        <f t="shared" ref="AU42:AW42" si="272">SUM(AU41,AU37,AU33,AU29)</f>
        <v>338971.12</v>
      </c>
      <c r="AV42" s="181">
        <f t="shared" si="272"/>
        <v>338971.12</v>
      </c>
      <c r="AW42" s="181">
        <f t="shared" si="272"/>
        <v>0</v>
      </c>
      <c r="AX42" s="340">
        <f t="shared" si="151"/>
        <v>0</v>
      </c>
      <c r="AY42" s="339">
        <f t="shared" ref="AY42:BA42" si="273">SUM(AY41,AY37,AY33,AY29)</f>
        <v>2518492.6789999995</v>
      </c>
      <c r="AZ42" s="181">
        <f t="shared" si="273"/>
        <v>2401151.9610000001</v>
      </c>
      <c r="BA42" s="181">
        <f t="shared" si="273"/>
        <v>109084.74400000002</v>
      </c>
      <c r="BB42" s="340">
        <f t="shared" si="153"/>
        <v>4.3313504505922786E-2</v>
      </c>
      <c r="BE42" s="379"/>
      <c r="BF42" s="134" t="s">
        <v>55</v>
      </c>
      <c r="BG42" s="339">
        <f t="shared" ref="BG42:BI42" si="274">SUM(BG41,BG37,BG33,BG29)</f>
        <v>9700800.5529999956</v>
      </c>
      <c r="BH42" s="181">
        <f t="shared" si="274"/>
        <v>9279928.7319999989</v>
      </c>
      <c r="BI42" s="181">
        <f t="shared" si="274"/>
        <v>385855.47700000001</v>
      </c>
      <c r="BJ42" s="340">
        <f t="shared" si="155"/>
        <v>3.9775632422488397E-2</v>
      </c>
      <c r="BK42" s="339">
        <f t="shared" ref="BK42:BM42" si="275">SUM(BK41,BK37,BK33,BK29)</f>
        <v>0</v>
      </c>
      <c r="BL42" s="181">
        <f t="shared" si="275"/>
        <v>0</v>
      </c>
      <c r="BM42" s="181">
        <f t="shared" si="275"/>
        <v>0</v>
      </c>
      <c r="BN42" s="340">
        <f t="shared" si="157"/>
        <v>0</v>
      </c>
      <c r="BO42" s="339">
        <f t="shared" ref="BO42:BQ42" si="276">SUM(BO41,BO37,BO33,BO29)</f>
        <v>0</v>
      </c>
      <c r="BP42" s="181">
        <f t="shared" si="276"/>
        <v>0</v>
      </c>
      <c r="BQ42" s="181">
        <f t="shared" si="276"/>
        <v>0</v>
      </c>
      <c r="BR42" s="340">
        <f t="shared" si="159"/>
        <v>0</v>
      </c>
      <c r="BS42" s="339">
        <f t="shared" ref="BS42:BU42" si="277">SUM(BS41,BS37,BS33,BS29)</f>
        <v>695635.74224999989</v>
      </c>
      <c r="BT42" s="181">
        <f t="shared" si="277"/>
        <v>695635.74224999989</v>
      </c>
      <c r="BU42" s="181">
        <f t="shared" si="277"/>
        <v>0</v>
      </c>
      <c r="BV42" s="340">
        <f t="shared" si="161"/>
        <v>0</v>
      </c>
      <c r="BW42" s="339">
        <f t="shared" ref="BW42:BY42" si="278">SUM(BW41,BW37,BW33,BW29)</f>
        <v>1456832.2133500003</v>
      </c>
      <c r="BX42" s="181">
        <f t="shared" si="278"/>
        <v>1456832.2133500003</v>
      </c>
      <c r="BY42" s="181">
        <f t="shared" si="278"/>
        <v>0</v>
      </c>
      <c r="BZ42" s="340">
        <f t="shared" si="163"/>
        <v>0</v>
      </c>
      <c r="CA42" s="339">
        <f t="shared" ref="CA42:CC42" si="279">SUM(CA41,CA37,CA33,CA29)</f>
        <v>11853268.508599995</v>
      </c>
      <c r="CB42" s="181">
        <f t="shared" si="279"/>
        <v>11432396.6876</v>
      </c>
      <c r="CC42" s="181">
        <f t="shared" si="279"/>
        <v>385855.47700000001</v>
      </c>
      <c r="CD42" s="340">
        <f t="shared" si="165"/>
        <v>3.2552664838398561E-2</v>
      </c>
    </row>
    <row r="43" spans="1:82">
      <c r="A43" t="s">
        <v>400</v>
      </c>
    </row>
    <row r="44" spans="1:82" ht="14.5" thickBot="1"/>
    <row r="45" spans="1:82" ht="19" thickBot="1">
      <c r="A45" s="406" t="s">
        <v>395</v>
      </c>
      <c r="B45" s="407"/>
      <c r="C45" s="403" t="s">
        <v>0</v>
      </c>
      <c r="D45" s="404"/>
      <c r="E45" s="404"/>
      <c r="F45" s="405"/>
      <c r="G45" s="403" t="s">
        <v>9</v>
      </c>
      <c r="H45" s="404"/>
      <c r="I45" s="404"/>
      <c r="J45" s="405"/>
      <c r="K45" s="403" t="s">
        <v>396</v>
      </c>
      <c r="L45" s="404"/>
      <c r="M45" s="404"/>
      <c r="N45" s="405"/>
      <c r="O45" s="403" t="s">
        <v>378</v>
      </c>
      <c r="P45" s="404"/>
      <c r="Q45" s="404"/>
      <c r="R45" s="405"/>
      <c r="S45" s="403" t="s">
        <v>380</v>
      </c>
      <c r="T45" s="404"/>
      <c r="U45" s="404"/>
      <c r="V45" s="405"/>
      <c r="W45" s="403" t="s">
        <v>379</v>
      </c>
      <c r="X45" s="404"/>
      <c r="Y45" s="404"/>
      <c r="Z45" s="405"/>
      <c r="AC45" s="406" t="s">
        <v>397</v>
      </c>
      <c r="AD45" s="407"/>
      <c r="AE45" s="403" t="s">
        <v>0</v>
      </c>
      <c r="AF45" s="404"/>
      <c r="AG45" s="404"/>
      <c r="AH45" s="405"/>
      <c r="AI45" s="403" t="s">
        <v>9</v>
      </c>
      <c r="AJ45" s="404"/>
      <c r="AK45" s="404"/>
      <c r="AL45" s="405"/>
      <c r="AM45" s="403" t="s">
        <v>396</v>
      </c>
      <c r="AN45" s="404"/>
      <c r="AO45" s="404"/>
      <c r="AP45" s="405"/>
      <c r="AQ45" s="403" t="s">
        <v>378</v>
      </c>
      <c r="AR45" s="404"/>
      <c r="AS45" s="404"/>
      <c r="AT45" s="405"/>
      <c r="AU45" s="403" t="s">
        <v>380</v>
      </c>
      <c r="AV45" s="404"/>
      <c r="AW45" s="404"/>
      <c r="AX45" s="405"/>
      <c r="AY45" s="403" t="s">
        <v>379</v>
      </c>
      <c r="AZ45" s="404"/>
      <c r="BA45" s="404"/>
      <c r="BB45" s="405"/>
      <c r="BE45" s="406" t="s">
        <v>398</v>
      </c>
      <c r="BF45" s="407"/>
      <c r="BG45" s="403" t="s">
        <v>0</v>
      </c>
      <c r="BH45" s="404"/>
      <c r="BI45" s="404"/>
      <c r="BJ45" s="405"/>
      <c r="BK45" s="403" t="s">
        <v>9</v>
      </c>
      <c r="BL45" s="404"/>
      <c r="BM45" s="404"/>
      <c r="BN45" s="405"/>
      <c r="BO45" s="403" t="s">
        <v>396</v>
      </c>
      <c r="BP45" s="404"/>
      <c r="BQ45" s="404"/>
      <c r="BR45" s="405"/>
      <c r="BS45" s="403" t="s">
        <v>378</v>
      </c>
      <c r="BT45" s="404"/>
      <c r="BU45" s="404"/>
      <c r="BV45" s="405"/>
      <c r="BW45" s="403" t="s">
        <v>380</v>
      </c>
      <c r="BX45" s="404"/>
      <c r="BY45" s="404"/>
      <c r="BZ45" s="405"/>
      <c r="CA45" s="403" t="s">
        <v>379</v>
      </c>
      <c r="CB45" s="404"/>
      <c r="CC45" s="404"/>
      <c r="CD45" s="405"/>
    </row>
    <row r="46" spans="1:82" ht="74.5" thickBot="1">
      <c r="A46" s="408"/>
      <c r="B46" s="409"/>
      <c r="C46" s="309" t="s">
        <v>52</v>
      </c>
      <c r="D46" s="310" t="s">
        <v>53</v>
      </c>
      <c r="E46" s="310" t="s">
        <v>51</v>
      </c>
      <c r="F46" s="311" t="s">
        <v>51</v>
      </c>
      <c r="G46" s="309" t="s">
        <v>52</v>
      </c>
      <c r="H46" s="310" t="s">
        <v>53</v>
      </c>
      <c r="I46" s="310" t="s">
        <v>51</v>
      </c>
      <c r="J46" s="311" t="s">
        <v>51</v>
      </c>
      <c r="K46" s="309" t="s">
        <v>52</v>
      </c>
      <c r="L46" s="310" t="s">
        <v>53</v>
      </c>
      <c r="M46" s="310" t="s">
        <v>51</v>
      </c>
      <c r="N46" s="311" t="s">
        <v>51</v>
      </c>
      <c r="O46" s="309" t="s">
        <v>52</v>
      </c>
      <c r="P46" s="310" t="s">
        <v>53</v>
      </c>
      <c r="Q46" s="310" t="s">
        <v>51</v>
      </c>
      <c r="R46" s="311" t="s">
        <v>51</v>
      </c>
      <c r="S46" s="309" t="s">
        <v>52</v>
      </c>
      <c r="T46" s="310" t="s">
        <v>53</v>
      </c>
      <c r="U46" s="310" t="s">
        <v>51</v>
      </c>
      <c r="V46" s="311" t="s">
        <v>51</v>
      </c>
      <c r="W46" s="309" t="s">
        <v>52</v>
      </c>
      <c r="X46" s="310" t="s">
        <v>53</v>
      </c>
      <c r="Y46" s="310" t="s">
        <v>51</v>
      </c>
      <c r="Z46" s="311" t="s">
        <v>51</v>
      </c>
      <c r="AC46" s="408"/>
      <c r="AD46" s="409"/>
      <c r="AE46" s="309" t="s">
        <v>52</v>
      </c>
      <c r="AF46" s="310" t="s">
        <v>53</v>
      </c>
      <c r="AG46" s="310" t="s">
        <v>51</v>
      </c>
      <c r="AH46" s="311" t="s">
        <v>51</v>
      </c>
      <c r="AI46" s="309" t="s">
        <v>52</v>
      </c>
      <c r="AJ46" s="310" t="s">
        <v>53</v>
      </c>
      <c r="AK46" s="310" t="s">
        <v>51</v>
      </c>
      <c r="AL46" s="311" t="s">
        <v>51</v>
      </c>
      <c r="AM46" s="309" t="s">
        <v>52</v>
      </c>
      <c r="AN46" s="310" t="s">
        <v>53</v>
      </c>
      <c r="AO46" s="310" t="s">
        <v>51</v>
      </c>
      <c r="AP46" s="311" t="s">
        <v>51</v>
      </c>
      <c r="AQ46" s="309" t="s">
        <v>52</v>
      </c>
      <c r="AR46" s="310" t="s">
        <v>53</v>
      </c>
      <c r="AS46" s="310" t="s">
        <v>51</v>
      </c>
      <c r="AT46" s="311" t="s">
        <v>51</v>
      </c>
      <c r="AU46" s="309" t="s">
        <v>52</v>
      </c>
      <c r="AV46" s="310" t="s">
        <v>53</v>
      </c>
      <c r="AW46" s="310" t="s">
        <v>51</v>
      </c>
      <c r="AX46" s="311" t="s">
        <v>51</v>
      </c>
      <c r="AY46" s="309" t="s">
        <v>52</v>
      </c>
      <c r="AZ46" s="310" t="s">
        <v>53</v>
      </c>
      <c r="BA46" s="310" t="s">
        <v>51</v>
      </c>
      <c r="BB46" s="311" t="s">
        <v>51</v>
      </c>
      <c r="BE46" s="408"/>
      <c r="BF46" s="409"/>
      <c r="BG46" s="309" t="s">
        <v>52</v>
      </c>
      <c r="BH46" s="310" t="s">
        <v>53</v>
      </c>
      <c r="BI46" s="310" t="s">
        <v>51</v>
      </c>
      <c r="BJ46" s="311" t="s">
        <v>51</v>
      </c>
      <c r="BK46" s="309" t="s">
        <v>52</v>
      </c>
      <c r="BL46" s="310" t="s">
        <v>53</v>
      </c>
      <c r="BM46" s="310" t="s">
        <v>51</v>
      </c>
      <c r="BN46" s="311" t="s">
        <v>51</v>
      </c>
      <c r="BO46" s="309" t="s">
        <v>52</v>
      </c>
      <c r="BP46" s="310" t="s">
        <v>53</v>
      </c>
      <c r="BQ46" s="310" t="s">
        <v>51</v>
      </c>
      <c r="BR46" s="311" t="s">
        <v>51</v>
      </c>
      <c r="BS46" s="309" t="s">
        <v>52</v>
      </c>
      <c r="BT46" s="310" t="s">
        <v>53</v>
      </c>
      <c r="BU46" s="310" t="s">
        <v>51</v>
      </c>
      <c r="BV46" s="311" t="s">
        <v>51</v>
      </c>
      <c r="BW46" s="309" t="s">
        <v>52</v>
      </c>
      <c r="BX46" s="310" t="s">
        <v>53</v>
      </c>
      <c r="BY46" s="310" t="s">
        <v>51</v>
      </c>
      <c r="BZ46" s="311" t="s">
        <v>51</v>
      </c>
      <c r="CA46" s="309" t="s">
        <v>52</v>
      </c>
      <c r="CB46" s="310" t="s">
        <v>53</v>
      </c>
      <c r="CC46" s="310" t="s">
        <v>51</v>
      </c>
      <c r="CD46" s="311" t="s">
        <v>51</v>
      </c>
    </row>
    <row r="47" spans="1:82">
      <c r="A47" s="377">
        <v>2018</v>
      </c>
      <c r="B47" s="135" t="s">
        <v>13</v>
      </c>
      <c r="C47" s="143">
        <v>1175474.8390000018</v>
      </c>
      <c r="D47" s="144">
        <v>1127423.6360000018</v>
      </c>
      <c r="E47" s="144">
        <v>40755.744999999952</v>
      </c>
      <c r="F47" s="312">
        <f t="shared" ref="F47:F63" si="280">IF(AND(ISNUMBER(C47),ISNUMBER(E47)), IF(C47=0, 0, E47/C47), "")</f>
        <v>3.4671728945446095E-2</v>
      </c>
      <c r="G47" s="143">
        <v>0</v>
      </c>
      <c r="H47" s="144">
        <v>0</v>
      </c>
      <c r="I47" s="144">
        <v>0</v>
      </c>
      <c r="J47" s="312">
        <f t="shared" ref="J47:J63" si="281">IF(AND(ISNUMBER(G47),ISNUMBER(I47)), IF(G47=0, 0, I47/G47), "")</f>
        <v>0</v>
      </c>
      <c r="K47" s="313">
        <v>0</v>
      </c>
      <c r="L47" s="314">
        <v>0</v>
      </c>
      <c r="M47" s="314">
        <v>0</v>
      </c>
      <c r="N47" s="312">
        <f t="shared" ref="N47:N63" si="282">IF(AND(ISNUMBER(K47),ISNUMBER(M47)), IF(K47=0, 0, M47/K47), "")</f>
        <v>0</v>
      </c>
      <c r="O47" s="143">
        <v>142007.75699999998</v>
      </c>
      <c r="P47" s="144">
        <v>142007.75699999998</v>
      </c>
      <c r="Q47" s="144">
        <v>0</v>
      </c>
      <c r="R47" s="312">
        <f t="shared" ref="R47:R63" si="283">IF(AND(ISNUMBER(O47),ISNUMBER(Q47)), IF(O47=0, 0, Q47/O47), "")</f>
        <v>0</v>
      </c>
      <c r="S47" s="143">
        <v>87798.12285</v>
      </c>
      <c r="T47" s="144">
        <v>87798.12285</v>
      </c>
      <c r="U47" s="144">
        <v>0</v>
      </c>
      <c r="V47" s="312">
        <f t="shared" ref="V47:V63" si="284">IF(AND(ISNUMBER(S47),ISNUMBER(U47)), IF(S47=0, 0, U47/S47), "")</f>
        <v>0</v>
      </c>
      <c r="W47" s="315">
        <f t="shared" ref="W47:Y49" si="285">IF(COUNT(C47,G47,K47,O47,S47)&lt;5,"",SUM(C47,G47,K47,O47,S47))</f>
        <v>1405280.7188500017</v>
      </c>
      <c r="X47" s="147">
        <f t="shared" si="285"/>
        <v>1357229.5158500017</v>
      </c>
      <c r="Y47" s="147">
        <f t="shared" si="285"/>
        <v>40755.744999999952</v>
      </c>
      <c r="Z47" s="312">
        <f t="shared" ref="Z47:Z63" si="286">IF(AND(ISNUMBER(W47),ISNUMBER(Y47)), IF(W47=0, 0, Y47/W47), "")</f>
        <v>2.9001853119675642E-2</v>
      </c>
      <c r="AC47" s="377">
        <v>2018</v>
      </c>
      <c r="AD47" s="135" t="s">
        <v>13</v>
      </c>
      <c r="AE47" s="143">
        <v>314715.62500000012</v>
      </c>
      <c r="AF47" s="144">
        <v>295692.74699999939</v>
      </c>
      <c r="AG47" s="144">
        <v>17783.552000000007</v>
      </c>
      <c r="AH47" s="312">
        <f t="shared" ref="AH47:AH63" si="287">IF(AND(ISNUMBER(AE47),ISNUMBER(AG47)), IF(AE47=0, 0, AG47/AE47), "")</f>
        <v>5.6506733658362215E-2</v>
      </c>
      <c r="AI47" s="143">
        <v>0</v>
      </c>
      <c r="AJ47" s="144">
        <v>0</v>
      </c>
      <c r="AK47" s="144">
        <v>0</v>
      </c>
      <c r="AL47" s="312">
        <f t="shared" ref="AL47:AL63" si="288">IF(AND(ISNUMBER(AI47),ISNUMBER(AK47)), IF(AI47=0, 0, AK47/AI47), "")</f>
        <v>0</v>
      </c>
      <c r="AM47" s="143">
        <v>0</v>
      </c>
      <c r="AN47" s="144">
        <v>0</v>
      </c>
      <c r="AO47" s="144">
        <v>0</v>
      </c>
      <c r="AP47" s="312">
        <f t="shared" ref="AP47:AP63" si="289">IF(AND(ISNUMBER(AM47),ISNUMBER(AO47)), IF(AM47=0, 0, AO47/AM47), "")</f>
        <v>0</v>
      </c>
      <c r="AQ47" s="143">
        <v>2610.1999999999998</v>
      </c>
      <c r="AR47" s="144">
        <v>2610.1999999999998</v>
      </c>
      <c r="AS47" s="144">
        <v>0</v>
      </c>
      <c r="AT47" s="312">
        <f t="shared" ref="AT47:AT63" si="290">IF(AND(ISNUMBER(AQ47),ISNUMBER(AS47)), IF(AQ47=0, 0, AS47/AQ47), "")</f>
        <v>0</v>
      </c>
      <c r="AU47" s="143">
        <v>28107.200000000001</v>
      </c>
      <c r="AV47" s="144">
        <v>28107.200000000001</v>
      </c>
      <c r="AW47" s="144">
        <v>0</v>
      </c>
      <c r="AX47" s="312">
        <f t="shared" ref="AX47:AX63" si="291">IF(AND(ISNUMBER(AU47),ISNUMBER(AW47)), IF(AU47=0, 0, AW47/AU47), "")</f>
        <v>0</v>
      </c>
      <c r="AY47" s="315">
        <f t="shared" ref="AY47:BA49" si="292">IF(COUNT(AE47,AI47,AM47,AQ47,AU47)&lt;5,"",SUM(AE47,AI47,AM47,AQ47,AU47))</f>
        <v>345433.02500000014</v>
      </c>
      <c r="AZ47" s="147">
        <f t="shared" si="292"/>
        <v>326410.14699999942</v>
      </c>
      <c r="BA47" s="147">
        <f t="shared" si="292"/>
        <v>17783.552000000007</v>
      </c>
      <c r="BB47" s="312">
        <f t="shared" ref="BB47:BB63" si="293">IF(AND(ISNUMBER(AY47),ISNUMBER(BA47)), IF(AY47=0, 0, BA47/AY47), "")</f>
        <v>5.1481910277686969E-2</v>
      </c>
      <c r="BE47" s="377">
        <v>2018</v>
      </c>
      <c r="BF47" s="135" t="s">
        <v>13</v>
      </c>
      <c r="BG47" s="316">
        <f t="shared" ref="BG47:BI49" si="294">IF(COUNT(C47, AE47)&lt;2, "", C47+AE47)</f>
        <v>1490190.464000002</v>
      </c>
      <c r="BH47" s="317">
        <f t="shared" si="294"/>
        <v>1423116.3830000013</v>
      </c>
      <c r="BI47" s="317">
        <f t="shared" si="294"/>
        <v>58539.296999999962</v>
      </c>
      <c r="BJ47" s="312">
        <f t="shared" ref="BJ47:BJ63" si="295">IF(AND(ISNUMBER(BG47),ISNUMBER(BI47)), IF(BG47=0, 0, BI47/BG47), "")</f>
        <v>3.9283097304801895E-2</v>
      </c>
      <c r="BK47" s="316">
        <f t="shared" ref="BK47:BM49" si="296">IF(COUNT(G47, AI47)&lt;2, "", G47+AI47)</f>
        <v>0</v>
      </c>
      <c r="BL47" s="317">
        <f t="shared" si="296"/>
        <v>0</v>
      </c>
      <c r="BM47" s="317">
        <f t="shared" si="296"/>
        <v>0</v>
      </c>
      <c r="BN47" s="312">
        <f t="shared" ref="BN47:BN63" si="297">IF(AND(ISNUMBER(BK47),ISNUMBER(BM47)), IF(BK47=0, 0, BM47/BK47), "")</f>
        <v>0</v>
      </c>
      <c r="BO47" s="316">
        <f t="shared" ref="BO47:BQ49" si="298">IF(COUNT(K47, AM47)&lt;2, "", K47+AM47)</f>
        <v>0</v>
      </c>
      <c r="BP47" s="317">
        <f t="shared" si="298"/>
        <v>0</v>
      </c>
      <c r="BQ47" s="317">
        <f t="shared" si="298"/>
        <v>0</v>
      </c>
      <c r="BR47" s="312">
        <f t="shared" ref="BR47:BR63" si="299">IF(AND(ISNUMBER(BO47),ISNUMBER(BQ47)), IF(BO47=0, 0, BQ47/BO47), "")</f>
        <v>0</v>
      </c>
      <c r="BS47" s="316">
        <f t="shared" ref="BS47:BU49" si="300">IF(COUNT(O47, AQ47)&lt;2, "", O47+AQ47)</f>
        <v>144617.95699999999</v>
      </c>
      <c r="BT47" s="317">
        <f t="shared" si="300"/>
        <v>144617.95699999999</v>
      </c>
      <c r="BU47" s="317">
        <f t="shared" si="300"/>
        <v>0</v>
      </c>
      <c r="BV47" s="312">
        <f t="shared" ref="BV47:BV63" si="301">IF(AND(ISNUMBER(BS47),ISNUMBER(BU47)), IF(BS47=0, 0, BU47/BS47), "")</f>
        <v>0</v>
      </c>
      <c r="BW47" s="316">
        <f t="shared" ref="BW47:BY49" si="302">IF(COUNT(S47, AU47)&lt;2, "", S47+AU47)</f>
        <v>115905.32285</v>
      </c>
      <c r="BX47" s="317">
        <f t="shared" si="302"/>
        <v>115905.32285</v>
      </c>
      <c r="BY47" s="317">
        <f t="shared" si="302"/>
        <v>0</v>
      </c>
      <c r="BZ47" s="312">
        <f t="shared" ref="BZ47:BZ63" si="303">IF(AND(ISNUMBER(BW47),ISNUMBER(BY47)), IF(BW47=0, 0, BY47/BW47), "")</f>
        <v>0</v>
      </c>
      <c r="CA47" s="315">
        <f t="shared" ref="CA47:CC49" si="304">IF(COUNT(BG47,BK47,BO47,BS47,BW47)&lt;5,"",SUM(BG47,BK47,BO47,BS47,BW47))</f>
        <v>1750713.7438500021</v>
      </c>
      <c r="CB47" s="147">
        <f t="shared" si="304"/>
        <v>1683639.6628500014</v>
      </c>
      <c r="CC47" s="147">
        <f t="shared" si="304"/>
        <v>58539.296999999962</v>
      </c>
      <c r="CD47" s="312">
        <f t="shared" ref="CD47:CD63" si="305">IF(AND(ISNUMBER(CA47),ISNUMBER(CC47)), IF(CA47=0, 0, CC47/CA47), "")</f>
        <v>3.3437389296588224E-2</v>
      </c>
    </row>
    <row r="48" spans="1:82">
      <c r="A48" s="378"/>
      <c r="B48" s="131" t="s">
        <v>14</v>
      </c>
      <c r="C48" s="150">
        <v>854290.91500000027</v>
      </c>
      <c r="D48" s="151">
        <v>834091.8629999971</v>
      </c>
      <c r="E48" s="151">
        <v>17041.319999999985</v>
      </c>
      <c r="F48" s="318">
        <f t="shared" si="280"/>
        <v>1.9947912006064092E-2</v>
      </c>
      <c r="G48" s="150">
        <v>0</v>
      </c>
      <c r="H48" s="151">
        <v>0</v>
      </c>
      <c r="I48" s="151">
        <v>0</v>
      </c>
      <c r="J48" s="318">
        <f t="shared" si="281"/>
        <v>0</v>
      </c>
      <c r="K48" s="319">
        <v>0</v>
      </c>
      <c r="L48" s="320">
        <v>0</v>
      </c>
      <c r="M48" s="320">
        <v>0</v>
      </c>
      <c r="N48" s="318">
        <f t="shared" si="282"/>
        <v>0</v>
      </c>
      <c r="O48" s="150">
        <v>110690.72300000001</v>
      </c>
      <c r="P48" s="151">
        <v>110690.72300000001</v>
      </c>
      <c r="Q48" s="151">
        <v>0</v>
      </c>
      <c r="R48" s="318">
        <f t="shared" si="283"/>
        <v>0</v>
      </c>
      <c r="S48" s="150">
        <v>82890.817150000003</v>
      </c>
      <c r="T48" s="151">
        <v>82890.817150000003</v>
      </c>
      <c r="U48" s="151">
        <v>0</v>
      </c>
      <c r="V48" s="318">
        <f t="shared" si="284"/>
        <v>0</v>
      </c>
      <c r="W48" s="321">
        <f t="shared" si="285"/>
        <v>1047872.4551500003</v>
      </c>
      <c r="X48" s="154">
        <f t="shared" si="285"/>
        <v>1027673.4031499971</v>
      </c>
      <c r="Y48" s="154">
        <f t="shared" si="285"/>
        <v>17041.319999999985</v>
      </c>
      <c r="Z48" s="318">
        <f t="shared" si="286"/>
        <v>1.6262780757568977E-2</v>
      </c>
      <c r="AC48" s="378"/>
      <c r="AD48" s="131" t="s">
        <v>14</v>
      </c>
      <c r="AE48" s="150">
        <v>219140.00599999996</v>
      </c>
      <c r="AF48" s="151">
        <v>212403.99800000028</v>
      </c>
      <c r="AG48" s="151">
        <v>6337.9009999999989</v>
      </c>
      <c r="AH48" s="318">
        <f t="shared" si="287"/>
        <v>2.8921697665737947E-2</v>
      </c>
      <c r="AI48" s="150">
        <v>0</v>
      </c>
      <c r="AJ48" s="151">
        <v>0</v>
      </c>
      <c r="AK48" s="151">
        <v>0</v>
      </c>
      <c r="AL48" s="318">
        <f t="shared" si="288"/>
        <v>0</v>
      </c>
      <c r="AM48" s="150">
        <v>0</v>
      </c>
      <c r="AN48" s="151">
        <v>0</v>
      </c>
      <c r="AO48" s="151">
        <v>0</v>
      </c>
      <c r="AP48" s="318">
        <f t="shared" si="289"/>
        <v>0</v>
      </c>
      <c r="AQ48" s="150">
        <v>1905.4</v>
      </c>
      <c r="AR48" s="151">
        <v>1905.4</v>
      </c>
      <c r="AS48" s="151">
        <v>0</v>
      </c>
      <c r="AT48" s="318">
        <f t="shared" si="290"/>
        <v>0</v>
      </c>
      <c r="AU48" s="150">
        <v>33564.800000000003</v>
      </c>
      <c r="AV48" s="151">
        <v>33564.800000000003</v>
      </c>
      <c r="AW48" s="151">
        <v>0</v>
      </c>
      <c r="AX48" s="318">
        <f t="shared" si="291"/>
        <v>0</v>
      </c>
      <c r="AY48" s="321">
        <f t="shared" si="292"/>
        <v>254610.20599999995</v>
      </c>
      <c r="AZ48" s="154">
        <f t="shared" si="292"/>
        <v>247874.19800000027</v>
      </c>
      <c r="BA48" s="154">
        <f t="shared" si="292"/>
        <v>6337.9009999999989</v>
      </c>
      <c r="BB48" s="318">
        <f t="shared" si="293"/>
        <v>2.4892564597351608E-2</v>
      </c>
      <c r="BE48" s="378"/>
      <c r="BF48" s="131" t="s">
        <v>14</v>
      </c>
      <c r="BG48" s="322">
        <f t="shared" si="294"/>
        <v>1073430.9210000003</v>
      </c>
      <c r="BH48" s="323">
        <f t="shared" si="294"/>
        <v>1046495.8609999974</v>
      </c>
      <c r="BI48" s="323">
        <f t="shared" si="294"/>
        <v>23379.220999999983</v>
      </c>
      <c r="BJ48" s="318">
        <f t="shared" si="295"/>
        <v>2.1779902686444017E-2</v>
      </c>
      <c r="BK48" s="322">
        <f t="shared" si="296"/>
        <v>0</v>
      </c>
      <c r="BL48" s="323">
        <f t="shared" si="296"/>
        <v>0</v>
      </c>
      <c r="BM48" s="323">
        <f t="shared" si="296"/>
        <v>0</v>
      </c>
      <c r="BN48" s="318">
        <f t="shared" si="297"/>
        <v>0</v>
      </c>
      <c r="BO48" s="322">
        <f t="shared" si="298"/>
        <v>0</v>
      </c>
      <c r="BP48" s="323">
        <f t="shared" si="298"/>
        <v>0</v>
      </c>
      <c r="BQ48" s="323">
        <f t="shared" si="298"/>
        <v>0</v>
      </c>
      <c r="BR48" s="318">
        <f t="shared" si="299"/>
        <v>0</v>
      </c>
      <c r="BS48" s="322">
        <f t="shared" si="300"/>
        <v>112596.12300000001</v>
      </c>
      <c r="BT48" s="323">
        <f t="shared" si="300"/>
        <v>112596.12300000001</v>
      </c>
      <c r="BU48" s="323">
        <f t="shared" si="300"/>
        <v>0</v>
      </c>
      <c r="BV48" s="318">
        <f t="shared" si="301"/>
        <v>0</v>
      </c>
      <c r="BW48" s="322">
        <f t="shared" si="302"/>
        <v>116455.61715000001</v>
      </c>
      <c r="BX48" s="323">
        <f t="shared" si="302"/>
        <v>116455.61715000001</v>
      </c>
      <c r="BY48" s="323">
        <f t="shared" si="302"/>
        <v>0</v>
      </c>
      <c r="BZ48" s="318">
        <f t="shared" si="303"/>
        <v>0</v>
      </c>
      <c r="CA48" s="321">
        <f t="shared" si="304"/>
        <v>1302482.6611500003</v>
      </c>
      <c r="CB48" s="154">
        <f t="shared" si="304"/>
        <v>1275547.6011499974</v>
      </c>
      <c r="CC48" s="154">
        <f t="shared" si="304"/>
        <v>23379.220999999983</v>
      </c>
      <c r="CD48" s="318">
        <f t="shared" si="305"/>
        <v>1.7949736835158926E-2</v>
      </c>
    </row>
    <row r="49" spans="1:82">
      <c r="A49" s="378"/>
      <c r="B49" s="132" t="s">
        <v>15</v>
      </c>
      <c r="C49" s="157">
        <v>808347.40700000233</v>
      </c>
      <c r="D49" s="158">
        <v>769944.33800000139</v>
      </c>
      <c r="E49" s="158">
        <v>35578.821999999978</v>
      </c>
      <c r="F49" s="324">
        <f t="shared" si="280"/>
        <v>4.4014271205548475E-2</v>
      </c>
      <c r="G49" s="157">
        <v>0</v>
      </c>
      <c r="H49" s="158">
        <v>0</v>
      </c>
      <c r="I49" s="158">
        <v>0</v>
      </c>
      <c r="J49" s="324">
        <f t="shared" si="281"/>
        <v>0</v>
      </c>
      <c r="K49" s="325">
        <v>0</v>
      </c>
      <c r="L49" s="326">
        <v>0</v>
      </c>
      <c r="M49" s="326">
        <v>0</v>
      </c>
      <c r="N49" s="324">
        <f t="shared" si="282"/>
        <v>0</v>
      </c>
      <c r="O49" s="157">
        <v>73564.521500000003</v>
      </c>
      <c r="P49" s="158">
        <v>73564.521500000003</v>
      </c>
      <c r="Q49" s="158">
        <v>0</v>
      </c>
      <c r="R49" s="324">
        <f t="shared" si="283"/>
        <v>0</v>
      </c>
      <c r="S49" s="157">
        <v>74800.404949999996</v>
      </c>
      <c r="T49" s="158">
        <v>74800.404949999996</v>
      </c>
      <c r="U49" s="158">
        <v>0</v>
      </c>
      <c r="V49" s="324">
        <f t="shared" si="284"/>
        <v>0</v>
      </c>
      <c r="W49" s="327">
        <f t="shared" si="285"/>
        <v>956712.33345000236</v>
      </c>
      <c r="X49" s="161">
        <f t="shared" si="285"/>
        <v>918309.26445000141</v>
      </c>
      <c r="Y49" s="161">
        <f t="shared" si="285"/>
        <v>35578.821999999978</v>
      </c>
      <c r="Z49" s="324">
        <f t="shared" si="286"/>
        <v>3.7188631060811259E-2</v>
      </c>
      <c r="AC49" s="378"/>
      <c r="AD49" s="132" t="s">
        <v>15</v>
      </c>
      <c r="AE49" s="157">
        <v>234802.04400000014</v>
      </c>
      <c r="AF49" s="158">
        <v>220314.96599999993</v>
      </c>
      <c r="AG49" s="158">
        <v>13881.121000000001</v>
      </c>
      <c r="AH49" s="324">
        <f t="shared" si="287"/>
        <v>5.9118399327051825E-2</v>
      </c>
      <c r="AI49" s="157">
        <v>0</v>
      </c>
      <c r="AJ49" s="158">
        <v>0</v>
      </c>
      <c r="AK49" s="158">
        <v>0</v>
      </c>
      <c r="AL49" s="324">
        <f t="shared" si="288"/>
        <v>0</v>
      </c>
      <c r="AM49" s="157">
        <v>0</v>
      </c>
      <c r="AN49" s="158">
        <v>0</v>
      </c>
      <c r="AO49" s="158">
        <v>0</v>
      </c>
      <c r="AP49" s="324">
        <f t="shared" si="289"/>
        <v>0</v>
      </c>
      <c r="AQ49" s="157">
        <v>1746</v>
      </c>
      <c r="AR49" s="158">
        <v>1746</v>
      </c>
      <c r="AS49" s="158">
        <v>0</v>
      </c>
      <c r="AT49" s="324">
        <f t="shared" si="290"/>
        <v>0</v>
      </c>
      <c r="AU49" s="157">
        <v>25050.1</v>
      </c>
      <c r="AV49" s="158">
        <v>25050.1</v>
      </c>
      <c r="AW49" s="158">
        <v>0</v>
      </c>
      <c r="AX49" s="324">
        <f t="shared" si="291"/>
        <v>0</v>
      </c>
      <c r="AY49" s="327">
        <f t="shared" si="292"/>
        <v>261598.14400000015</v>
      </c>
      <c r="AZ49" s="161">
        <f t="shared" si="292"/>
        <v>247111.06599999993</v>
      </c>
      <c r="BA49" s="161">
        <f t="shared" si="292"/>
        <v>13881.121000000001</v>
      </c>
      <c r="BB49" s="324">
        <f t="shared" si="293"/>
        <v>5.3062765613505244E-2</v>
      </c>
      <c r="BE49" s="378"/>
      <c r="BF49" s="132" t="s">
        <v>15</v>
      </c>
      <c r="BG49" s="328">
        <f t="shared" si="294"/>
        <v>1043149.4510000024</v>
      </c>
      <c r="BH49" s="329">
        <f t="shared" si="294"/>
        <v>990259.30400000128</v>
      </c>
      <c r="BI49" s="329">
        <f t="shared" si="294"/>
        <v>49459.942999999977</v>
      </c>
      <c r="BJ49" s="324">
        <f t="shared" si="295"/>
        <v>4.7414052658117024E-2</v>
      </c>
      <c r="BK49" s="328">
        <f t="shared" si="296"/>
        <v>0</v>
      </c>
      <c r="BL49" s="329">
        <f t="shared" si="296"/>
        <v>0</v>
      </c>
      <c r="BM49" s="329">
        <f t="shared" si="296"/>
        <v>0</v>
      </c>
      <c r="BN49" s="324">
        <f t="shared" si="297"/>
        <v>0</v>
      </c>
      <c r="BO49" s="328">
        <f t="shared" si="298"/>
        <v>0</v>
      </c>
      <c r="BP49" s="329">
        <f t="shared" si="298"/>
        <v>0</v>
      </c>
      <c r="BQ49" s="329">
        <f t="shared" si="298"/>
        <v>0</v>
      </c>
      <c r="BR49" s="324">
        <f t="shared" si="299"/>
        <v>0</v>
      </c>
      <c r="BS49" s="328">
        <f t="shared" si="300"/>
        <v>75310.521500000003</v>
      </c>
      <c r="BT49" s="329">
        <f t="shared" si="300"/>
        <v>75310.521500000003</v>
      </c>
      <c r="BU49" s="329">
        <f t="shared" si="300"/>
        <v>0</v>
      </c>
      <c r="BV49" s="324">
        <f t="shared" si="301"/>
        <v>0</v>
      </c>
      <c r="BW49" s="328">
        <f t="shared" si="302"/>
        <v>99850.504950000002</v>
      </c>
      <c r="BX49" s="329">
        <f t="shared" si="302"/>
        <v>99850.504950000002</v>
      </c>
      <c r="BY49" s="329">
        <f t="shared" si="302"/>
        <v>0</v>
      </c>
      <c r="BZ49" s="324">
        <f t="shared" si="303"/>
        <v>0</v>
      </c>
      <c r="CA49" s="327">
        <f t="shared" si="304"/>
        <v>1218310.4774500025</v>
      </c>
      <c r="CB49" s="161">
        <f t="shared" si="304"/>
        <v>1165420.3304500012</v>
      </c>
      <c r="CC49" s="161">
        <f t="shared" si="304"/>
        <v>49459.942999999977</v>
      </c>
      <c r="CD49" s="324">
        <f t="shared" si="305"/>
        <v>4.059715804424717E-2</v>
      </c>
    </row>
    <row r="50" spans="1:82">
      <c r="A50" s="378"/>
      <c r="B50" s="133" t="s">
        <v>16</v>
      </c>
      <c r="C50" s="330">
        <f t="shared" ref="C50:E50" si="306">IF(COUNT(C47:C49)=0,"",SUM(C47:C49))</f>
        <v>2838113.1610000045</v>
      </c>
      <c r="D50" s="168">
        <f t="shared" si="306"/>
        <v>2731459.8370000003</v>
      </c>
      <c r="E50" s="168">
        <f t="shared" si="306"/>
        <v>93375.886999999915</v>
      </c>
      <c r="F50" s="331">
        <f t="shared" si="280"/>
        <v>3.2900692010144894E-2</v>
      </c>
      <c r="G50" s="330">
        <f t="shared" ref="G50:I50" si="307">IF(COUNT(G47:G49)=0,"",SUM(G47:G49))</f>
        <v>0</v>
      </c>
      <c r="H50" s="168">
        <f t="shared" si="307"/>
        <v>0</v>
      </c>
      <c r="I50" s="168">
        <f t="shared" si="307"/>
        <v>0</v>
      </c>
      <c r="J50" s="331">
        <f t="shared" si="281"/>
        <v>0</v>
      </c>
      <c r="K50" s="330">
        <f t="shared" ref="K50:M50" si="308">IF(COUNT(K47:K49)=0,"",SUM(K47:K49))</f>
        <v>0</v>
      </c>
      <c r="L50" s="168">
        <f t="shared" si="308"/>
        <v>0</v>
      </c>
      <c r="M50" s="168">
        <f t="shared" si="308"/>
        <v>0</v>
      </c>
      <c r="N50" s="331">
        <f t="shared" si="282"/>
        <v>0</v>
      </c>
      <c r="O50" s="330">
        <f t="shared" ref="O50:Q50" si="309">IF(COUNT(O47:O49)=0,"",SUM(O47:O49))</f>
        <v>326263.00150000001</v>
      </c>
      <c r="P50" s="168">
        <f t="shared" si="309"/>
        <v>326263.00150000001</v>
      </c>
      <c r="Q50" s="168">
        <f t="shared" si="309"/>
        <v>0</v>
      </c>
      <c r="R50" s="331">
        <f t="shared" si="283"/>
        <v>0</v>
      </c>
      <c r="S50" s="330">
        <f t="shared" ref="S50:U50" si="310">IF(COUNT(S47:S49)=0,"",SUM(S47:S49))</f>
        <v>245489.34495</v>
      </c>
      <c r="T50" s="168">
        <f t="shared" si="310"/>
        <v>245489.34495</v>
      </c>
      <c r="U50" s="168">
        <f t="shared" si="310"/>
        <v>0</v>
      </c>
      <c r="V50" s="331">
        <f t="shared" si="284"/>
        <v>0</v>
      </c>
      <c r="W50" s="332">
        <f t="shared" ref="W50:Y50" si="311">IF(COUNT(W47:W49)=0,"",SUM(W47:W49))</f>
        <v>3409865.5074500041</v>
      </c>
      <c r="X50" s="167">
        <f t="shared" si="311"/>
        <v>3303212.1834500004</v>
      </c>
      <c r="Y50" s="167">
        <f t="shared" si="311"/>
        <v>93375.886999999915</v>
      </c>
      <c r="Z50" s="331">
        <f t="shared" si="286"/>
        <v>2.7384038108244656E-2</v>
      </c>
      <c r="AC50" s="378"/>
      <c r="AD50" s="133" t="s">
        <v>16</v>
      </c>
      <c r="AE50" s="330">
        <f t="shared" ref="AE50:AG50" si="312">IF(COUNT(AE47:AE49)=0,"",SUM(AE47:AE49))</f>
        <v>768657.67500000016</v>
      </c>
      <c r="AF50" s="168">
        <f t="shared" si="312"/>
        <v>728411.71099999954</v>
      </c>
      <c r="AG50" s="168">
        <f t="shared" si="312"/>
        <v>38002.574000000008</v>
      </c>
      <c r="AH50" s="331">
        <f t="shared" si="287"/>
        <v>4.9440180246687837E-2</v>
      </c>
      <c r="AI50" s="330">
        <f t="shared" ref="AI50:AK50" si="313">IF(COUNT(AI47:AI49)=0,"",SUM(AI47:AI49))</f>
        <v>0</v>
      </c>
      <c r="AJ50" s="168">
        <f t="shared" si="313"/>
        <v>0</v>
      </c>
      <c r="AK50" s="168">
        <f t="shared" si="313"/>
        <v>0</v>
      </c>
      <c r="AL50" s="331">
        <f t="shared" si="288"/>
        <v>0</v>
      </c>
      <c r="AM50" s="330">
        <f t="shared" ref="AM50:AO50" si="314">IF(COUNT(AM47:AM49)=0,"",SUM(AM47:AM49))</f>
        <v>0</v>
      </c>
      <c r="AN50" s="168">
        <f t="shared" si="314"/>
        <v>0</v>
      </c>
      <c r="AO50" s="168">
        <f t="shared" si="314"/>
        <v>0</v>
      </c>
      <c r="AP50" s="331">
        <f t="shared" si="289"/>
        <v>0</v>
      </c>
      <c r="AQ50" s="330">
        <f t="shared" ref="AQ50:AS50" si="315">IF(COUNT(AQ47:AQ49)=0,"",SUM(AQ47:AQ49))</f>
        <v>6261.6</v>
      </c>
      <c r="AR50" s="168">
        <f t="shared" si="315"/>
        <v>6261.6</v>
      </c>
      <c r="AS50" s="168">
        <f t="shared" si="315"/>
        <v>0</v>
      </c>
      <c r="AT50" s="331">
        <f t="shared" si="290"/>
        <v>0</v>
      </c>
      <c r="AU50" s="330">
        <f t="shared" ref="AU50:AW50" si="316">IF(COUNT(AU47:AU49)=0,"",SUM(AU47:AU49))</f>
        <v>86722.1</v>
      </c>
      <c r="AV50" s="168">
        <f t="shared" si="316"/>
        <v>86722.1</v>
      </c>
      <c r="AW50" s="168">
        <f t="shared" si="316"/>
        <v>0</v>
      </c>
      <c r="AX50" s="331">
        <f t="shared" si="291"/>
        <v>0</v>
      </c>
      <c r="AY50" s="332">
        <f t="shared" ref="AY50:BA50" si="317">IF(COUNT(AY47:AY49)=0,"",SUM(AY47:AY49))</f>
        <v>861641.37500000023</v>
      </c>
      <c r="AZ50" s="167">
        <f t="shared" si="317"/>
        <v>821395.41099999961</v>
      </c>
      <c r="BA50" s="167">
        <f t="shared" si="317"/>
        <v>38002.574000000008</v>
      </c>
      <c r="BB50" s="331">
        <f t="shared" si="293"/>
        <v>4.4104862072112075E-2</v>
      </c>
      <c r="BE50" s="378"/>
      <c r="BF50" s="133" t="s">
        <v>16</v>
      </c>
      <c r="BG50" s="330">
        <f t="shared" ref="BG50:BI50" si="318">IF(COUNT(BG47:BG49)=0,"",SUM(BG47:BG49))</f>
        <v>3606770.8360000048</v>
      </c>
      <c r="BH50" s="168">
        <f t="shared" si="318"/>
        <v>3459871.548</v>
      </c>
      <c r="BI50" s="168">
        <f t="shared" si="318"/>
        <v>131378.46099999992</v>
      </c>
      <c r="BJ50" s="331">
        <f t="shared" si="295"/>
        <v>3.6425508293646339E-2</v>
      </c>
      <c r="BK50" s="330">
        <f t="shared" ref="BK50:BM50" si="319">IF(COUNT(BK47:BK49)=0,"",SUM(BK47:BK49))</f>
        <v>0</v>
      </c>
      <c r="BL50" s="168">
        <f t="shared" si="319"/>
        <v>0</v>
      </c>
      <c r="BM50" s="168">
        <f t="shared" si="319"/>
        <v>0</v>
      </c>
      <c r="BN50" s="331">
        <f t="shared" si="297"/>
        <v>0</v>
      </c>
      <c r="BO50" s="330">
        <f t="shared" ref="BO50:BQ50" si="320">IF(COUNT(BO47:BO49)=0,"",SUM(BO47:BO49))</f>
        <v>0</v>
      </c>
      <c r="BP50" s="168">
        <f t="shared" si="320"/>
        <v>0</v>
      </c>
      <c r="BQ50" s="168">
        <f t="shared" si="320"/>
        <v>0</v>
      </c>
      <c r="BR50" s="331">
        <f t="shared" si="299"/>
        <v>0</v>
      </c>
      <c r="BS50" s="330">
        <f t="shared" ref="BS50:BU50" si="321">IF(COUNT(BS47:BS49)=0,"",SUM(BS47:BS49))</f>
        <v>332524.60149999999</v>
      </c>
      <c r="BT50" s="168">
        <f t="shared" si="321"/>
        <v>332524.60149999999</v>
      </c>
      <c r="BU50" s="168">
        <f t="shared" si="321"/>
        <v>0</v>
      </c>
      <c r="BV50" s="331">
        <f t="shared" si="301"/>
        <v>0</v>
      </c>
      <c r="BW50" s="330">
        <f t="shared" ref="BW50:BY50" si="322">IF(COUNT(BW47:BW49)=0,"",SUM(BW47:BW49))</f>
        <v>332211.44495000003</v>
      </c>
      <c r="BX50" s="168">
        <f t="shared" si="322"/>
        <v>332211.44495000003</v>
      </c>
      <c r="BY50" s="168">
        <f t="shared" si="322"/>
        <v>0</v>
      </c>
      <c r="BZ50" s="331">
        <f t="shared" si="303"/>
        <v>0</v>
      </c>
      <c r="CA50" s="332">
        <f t="shared" ref="CA50:CC50" si="323">IF(COUNT(CA47:CA49)=0,"",SUM(CA47:CA49))</f>
        <v>4271506.882450005</v>
      </c>
      <c r="CB50" s="167">
        <f t="shared" si="323"/>
        <v>4124607.5944499997</v>
      </c>
      <c r="CC50" s="167">
        <f t="shared" si="323"/>
        <v>131378.46099999992</v>
      </c>
      <c r="CD50" s="331">
        <f t="shared" si="305"/>
        <v>3.0756935342837438E-2</v>
      </c>
    </row>
    <row r="51" spans="1:82">
      <c r="A51" s="378"/>
      <c r="B51" s="130" t="s">
        <v>17</v>
      </c>
      <c r="C51" s="171">
        <v>778764.96299999999</v>
      </c>
      <c r="D51" s="172">
        <v>715881.17299999797</v>
      </c>
      <c r="E51" s="172">
        <v>57919.829000000042</v>
      </c>
      <c r="F51" s="333">
        <f t="shared" si="280"/>
        <v>7.4373953313048621E-2</v>
      </c>
      <c r="G51" s="171">
        <v>0</v>
      </c>
      <c r="H51" s="172">
        <v>0</v>
      </c>
      <c r="I51" s="172">
        <v>0</v>
      </c>
      <c r="J51" s="333">
        <f t="shared" si="281"/>
        <v>0</v>
      </c>
      <c r="K51" s="334">
        <v>0</v>
      </c>
      <c r="L51" s="335">
        <v>0</v>
      </c>
      <c r="M51" s="335">
        <v>0</v>
      </c>
      <c r="N51" s="333">
        <f t="shared" si="282"/>
        <v>0</v>
      </c>
      <c r="O51" s="171">
        <v>69212.634999999995</v>
      </c>
      <c r="P51" s="172">
        <v>69212.634999999995</v>
      </c>
      <c r="Q51" s="172">
        <v>0</v>
      </c>
      <c r="R51" s="333">
        <f t="shared" si="283"/>
        <v>0</v>
      </c>
      <c r="S51" s="171">
        <v>89804.771250000005</v>
      </c>
      <c r="T51" s="172">
        <v>89804.771250000005</v>
      </c>
      <c r="U51" s="172">
        <v>0</v>
      </c>
      <c r="V51" s="333">
        <f t="shared" si="284"/>
        <v>0</v>
      </c>
      <c r="W51" s="336">
        <f t="shared" ref="W51:Y53" si="324">IF(COUNT(C51,G51,K51,O51,S51)&lt;5,"",SUM(C51,G51,K51,O51,S51))</f>
        <v>937782.36924999999</v>
      </c>
      <c r="X51" s="175">
        <f t="shared" si="324"/>
        <v>874898.57924999797</v>
      </c>
      <c r="Y51" s="175">
        <f t="shared" si="324"/>
        <v>57919.829000000042</v>
      </c>
      <c r="Z51" s="333">
        <f t="shared" si="286"/>
        <v>6.176254843255579E-2</v>
      </c>
      <c r="AC51" s="378"/>
      <c r="AD51" s="130" t="s">
        <v>17</v>
      </c>
      <c r="AE51" s="171">
        <v>203721.09000000023</v>
      </c>
      <c r="AF51" s="172">
        <v>163356.01800000019</v>
      </c>
      <c r="AG51" s="172">
        <v>39203.249000000003</v>
      </c>
      <c r="AH51" s="333">
        <f t="shared" si="287"/>
        <v>0.19243588869468525</v>
      </c>
      <c r="AI51" s="171">
        <v>0</v>
      </c>
      <c r="AJ51" s="172">
        <v>0</v>
      </c>
      <c r="AK51" s="172">
        <v>0</v>
      </c>
      <c r="AL51" s="333">
        <f t="shared" si="288"/>
        <v>0</v>
      </c>
      <c r="AM51" s="171">
        <v>0</v>
      </c>
      <c r="AN51" s="172">
        <v>0</v>
      </c>
      <c r="AO51" s="172">
        <v>0</v>
      </c>
      <c r="AP51" s="333">
        <f t="shared" si="289"/>
        <v>0</v>
      </c>
      <c r="AQ51" s="171">
        <v>1521.4</v>
      </c>
      <c r="AR51" s="172">
        <v>1521.4</v>
      </c>
      <c r="AS51" s="172">
        <v>0</v>
      </c>
      <c r="AT51" s="333">
        <f t="shared" si="290"/>
        <v>0</v>
      </c>
      <c r="AU51" s="171">
        <v>42017.8</v>
      </c>
      <c r="AV51" s="172">
        <v>42017.8</v>
      </c>
      <c r="AW51" s="172">
        <v>0</v>
      </c>
      <c r="AX51" s="333">
        <f t="shared" si="291"/>
        <v>0</v>
      </c>
      <c r="AY51" s="336">
        <f t="shared" ref="AY51:BA53" si="325">IF(COUNT(AE51,AI51,AM51,AQ51,AU51)&lt;5,"",SUM(AE51,AI51,AM51,AQ51,AU51))</f>
        <v>247260.29000000021</v>
      </c>
      <c r="AZ51" s="175">
        <f t="shared" si="325"/>
        <v>206895.21800000017</v>
      </c>
      <c r="BA51" s="175">
        <f t="shared" si="325"/>
        <v>39203.249000000003</v>
      </c>
      <c r="BB51" s="333">
        <f t="shared" si="293"/>
        <v>0.15855052584464724</v>
      </c>
      <c r="BE51" s="378"/>
      <c r="BF51" s="130" t="s">
        <v>17</v>
      </c>
      <c r="BG51" s="337">
        <f t="shared" ref="BG51:BI53" si="326">IF(COUNT(C51, AE51)&lt;2, "", C51+AE51)</f>
        <v>982486.05300000019</v>
      </c>
      <c r="BH51" s="338">
        <f t="shared" si="326"/>
        <v>879237.19099999813</v>
      </c>
      <c r="BI51" s="338">
        <f t="shared" si="326"/>
        <v>97123.078000000038</v>
      </c>
      <c r="BJ51" s="333">
        <f t="shared" si="295"/>
        <v>9.8854408877802169E-2</v>
      </c>
      <c r="BK51" s="337">
        <f t="shared" ref="BK51:BM53" si="327">IF(COUNT(G51, AI51)&lt;2, "", G51+AI51)</f>
        <v>0</v>
      </c>
      <c r="BL51" s="338">
        <f t="shared" si="327"/>
        <v>0</v>
      </c>
      <c r="BM51" s="338">
        <f t="shared" si="327"/>
        <v>0</v>
      </c>
      <c r="BN51" s="333">
        <f t="shared" si="297"/>
        <v>0</v>
      </c>
      <c r="BO51" s="337">
        <f t="shared" ref="BO51:BQ53" si="328">IF(COUNT(K51, AM51)&lt;2, "", K51+AM51)</f>
        <v>0</v>
      </c>
      <c r="BP51" s="338">
        <f t="shared" si="328"/>
        <v>0</v>
      </c>
      <c r="BQ51" s="338">
        <f t="shared" si="328"/>
        <v>0</v>
      </c>
      <c r="BR51" s="333">
        <f t="shared" si="299"/>
        <v>0</v>
      </c>
      <c r="BS51" s="337">
        <f t="shared" ref="BS51:BU53" si="329">IF(COUNT(O51, AQ51)&lt;2, "", O51+AQ51)</f>
        <v>70734.034999999989</v>
      </c>
      <c r="BT51" s="338">
        <f t="shared" si="329"/>
        <v>70734.034999999989</v>
      </c>
      <c r="BU51" s="338">
        <f t="shared" si="329"/>
        <v>0</v>
      </c>
      <c r="BV51" s="333">
        <f t="shared" si="301"/>
        <v>0</v>
      </c>
      <c r="BW51" s="337">
        <f t="shared" ref="BW51:BY53" si="330">IF(COUNT(S51, AU51)&lt;2, "", S51+AU51)</f>
        <v>131822.57125000001</v>
      </c>
      <c r="BX51" s="338">
        <f t="shared" si="330"/>
        <v>131822.57125000001</v>
      </c>
      <c r="BY51" s="338">
        <f t="shared" si="330"/>
        <v>0</v>
      </c>
      <c r="BZ51" s="333">
        <f t="shared" si="303"/>
        <v>0</v>
      </c>
      <c r="CA51" s="336">
        <f t="shared" ref="CA51:CC53" si="331">IF(COUNT(BG51,BK51,BO51,BS51,BW51)&lt;5,"",SUM(BG51,BK51,BO51,BS51,BW51))</f>
        <v>1185042.6592500003</v>
      </c>
      <c r="CB51" s="175">
        <f t="shared" si="331"/>
        <v>1081793.7972499982</v>
      </c>
      <c r="CC51" s="175">
        <f t="shared" si="331"/>
        <v>97123.078000000038</v>
      </c>
      <c r="CD51" s="333">
        <f t="shared" si="305"/>
        <v>8.1957452959092722E-2</v>
      </c>
    </row>
    <row r="52" spans="1:82">
      <c r="A52" s="378"/>
      <c r="B52" s="131" t="s">
        <v>18</v>
      </c>
      <c r="C52" s="150">
        <v>535940.80300000007</v>
      </c>
      <c r="D52" s="151">
        <v>509379.01299999992</v>
      </c>
      <c r="E52" s="151">
        <v>24982.352000000046</v>
      </c>
      <c r="F52" s="318">
        <f t="shared" si="280"/>
        <v>4.6614013824209689E-2</v>
      </c>
      <c r="G52" s="150">
        <v>0</v>
      </c>
      <c r="H52" s="151">
        <v>0</v>
      </c>
      <c r="I52" s="151">
        <v>0</v>
      </c>
      <c r="J52" s="318">
        <f t="shared" si="281"/>
        <v>0</v>
      </c>
      <c r="K52" s="319">
        <v>0</v>
      </c>
      <c r="L52" s="320">
        <v>0</v>
      </c>
      <c r="M52" s="320">
        <v>0</v>
      </c>
      <c r="N52" s="318">
        <f t="shared" si="282"/>
        <v>0</v>
      </c>
      <c r="O52" s="150">
        <v>31331.684500000003</v>
      </c>
      <c r="P52" s="151">
        <v>31331.684500000003</v>
      </c>
      <c r="Q52" s="151">
        <v>0</v>
      </c>
      <c r="R52" s="318">
        <f t="shared" si="283"/>
        <v>0</v>
      </c>
      <c r="S52" s="150">
        <v>102877.9921</v>
      </c>
      <c r="T52" s="151">
        <v>102877.9921</v>
      </c>
      <c r="U52" s="151">
        <v>0</v>
      </c>
      <c r="V52" s="318">
        <f t="shared" si="284"/>
        <v>0</v>
      </c>
      <c r="W52" s="321">
        <f t="shared" si="324"/>
        <v>670150.47960000008</v>
      </c>
      <c r="X52" s="154">
        <f t="shared" si="324"/>
        <v>643588.68959999993</v>
      </c>
      <c r="Y52" s="154">
        <f t="shared" si="324"/>
        <v>24982.352000000046</v>
      </c>
      <c r="Z52" s="318">
        <f t="shared" si="286"/>
        <v>3.7278719870366329E-2</v>
      </c>
      <c r="AC52" s="378"/>
      <c r="AD52" s="131" t="s">
        <v>18</v>
      </c>
      <c r="AE52" s="150">
        <v>152839.12700000007</v>
      </c>
      <c r="AF52" s="151">
        <v>143119.32700000019</v>
      </c>
      <c r="AG52" s="151">
        <v>9267.8559999999925</v>
      </c>
      <c r="AH52" s="318">
        <f t="shared" si="287"/>
        <v>6.0637980482576223E-2</v>
      </c>
      <c r="AI52" s="150">
        <v>0</v>
      </c>
      <c r="AJ52" s="151">
        <v>0</v>
      </c>
      <c r="AK52" s="151">
        <v>0</v>
      </c>
      <c r="AL52" s="318">
        <f t="shared" si="288"/>
        <v>0</v>
      </c>
      <c r="AM52" s="150">
        <v>0</v>
      </c>
      <c r="AN52" s="151">
        <v>0</v>
      </c>
      <c r="AO52" s="151">
        <v>0</v>
      </c>
      <c r="AP52" s="318">
        <f t="shared" si="289"/>
        <v>0</v>
      </c>
      <c r="AQ52" s="150">
        <v>618.79999999999995</v>
      </c>
      <c r="AR52" s="151">
        <v>618.79999999999995</v>
      </c>
      <c r="AS52" s="151">
        <v>0</v>
      </c>
      <c r="AT52" s="318">
        <f t="shared" si="290"/>
        <v>0</v>
      </c>
      <c r="AU52" s="150">
        <v>49200.1</v>
      </c>
      <c r="AV52" s="151">
        <v>49200.1</v>
      </c>
      <c r="AW52" s="151">
        <v>0</v>
      </c>
      <c r="AX52" s="318">
        <f t="shared" si="291"/>
        <v>0</v>
      </c>
      <c r="AY52" s="321">
        <f t="shared" si="325"/>
        <v>202658.02700000006</v>
      </c>
      <c r="AZ52" s="154">
        <f t="shared" si="325"/>
        <v>192938.22700000019</v>
      </c>
      <c r="BA52" s="154">
        <f t="shared" si="325"/>
        <v>9267.8559999999925</v>
      </c>
      <c r="BB52" s="318">
        <f t="shared" si="293"/>
        <v>4.5731502162507431E-2</v>
      </c>
      <c r="BE52" s="378"/>
      <c r="BF52" s="131" t="s">
        <v>18</v>
      </c>
      <c r="BG52" s="322">
        <f t="shared" si="326"/>
        <v>688779.93000000017</v>
      </c>
      <c r="BH52" s="323">
        <f t="shared" si="326"/>
        <v>652498.34000000008</v>
      </c>
      <c r="BI52" s="323">
        <f t="shared" si="326"/>
        <v>34250.208000000042</v>
      </c>
      <c r="BJ52" s="318">
        <f t="shared" si="295"/>
        <v>4.972590882547933E-2</v>
      </c>
      <c r="BK52" s="322">
        <f t="shared" si="327"/>
        <v>0</v>
      </c>
      <c r="BL52" s="323">
        <f t="shared" si="327"/>
        <v>0</v>
      </c>
      <c r="BM52" s="323">
        <f t="shared" si="327"/>
        <v>0</v>
      </c>
      <c r="BN52" s="318">
        <f t="shared" si="297"/>
        <v>0</v>
      </c>
      <c r="BO52" s="322">
        <f t="shared" si="328"/>
        <v>0</v>
      </c>
      <c r="BP52" s="323">
        <f t="shared" si="328"/>
        <v>0</v>
      </c>
      <c r="BQ52" s="323">
        <f t="shared" si="328"/>
        <v>0</v>
      </c>
      <c r="BR52" s="318">
        <f t="shared" si="299"/>
        <v>0</v>
      </c>
      <c r="BS52" s="322">
        <f t="shared" si="329"/>
        <v>31950.484500000002</v>
      </c>
      <c r="BT52" s="323">
        <f t="shared" si="329"/>
        <v>31950.484500000002</v>
      </c>
      <c r="BU52" s="323">
        <f t="shared" si="329"/>
        <v>0</v>
      </c>
      <c r="BV52" s="318">
        <f t="shared" si="301"/>
        <v>0</v>
      </c>
      <c r="BW52" s="322">
        <f t="shared" si="330"/>
        <v>152078.09210000001</v>
      </c>
      <c r="BX52" s="323">
        <f t="shared" si="330"/>
        <v>152078.09210000001</v>
      </c>
      <c r="BY52" s="323">
        <f t="shared" si="330"/>
        <v>0</v>
      </c>
      <c r="BZ52" s="318">
        <f t="shared" si="303"/>
        <v>0</v>
      </c>
      <c r="CA52" s="321">
        <f t="shared" si="331"/>
        <v>872808.5066000002</v>
      </c>
      <c r="CB52" s="154">
        <f t="shared" si="331"/>
        <v>836526.91660000011</v>
      </c>
      <c r="CC52" s="154">
        <f t="shared" si="331"/>
        <v>34250.208000000042</v>
      </c>
      <c r="CD52" s="318">
        <f t="shared" si="305"/>
        <v>3.9241377393789065E-2</v>
      </c>
    </row>
    <row r="53" spans="1:82">
      <c r="A53" s="378"/>
      <c r="B53" s="132" t="s">
        <v>19</v>
      </c>
      <c r="C53" s="157">
        <v>364073.4750000005</v>
      </c>
      <c r="D53" s="158">
        <v>330608.41200000048</v>
      </c>
      <c r="E53" s="158">
        <v>29029.471000000012</v>
      </c>
      <c r="F53" s="324">
        <f t="shared" si="280"/>
        <v>7.9735199055630104E-2</v>
      </c>
      <c r="G53" s="157">
        <v>0</v>
      </c>
      <c r="H53" s="158">
        <v>0</v>
      </c>
      <c r="I53" s="158">
        <v>0</v>
      </c>
      <c r="J53" s="324">
        <f t="shared" si="281"/>
        <v>0</v>
      </c>
      <c r="K53" s="325">
        <v>0</v>
      </c>
      <c r="L53" s="326">
        <v>0</v>
      </c>
      <c r="M53" s="326">
        <v>0</v>
      </c>
      <c r="N53" s="324">
        <f t="shared" si="282"/>
        <v>0</v>
      </c>
      <c r="O53" s="157">
        <v>7821.9617500000004</v>
      </c>
      <c r="P53" s="158">
        <v>7821.9617500000004</v>
      </c>
      <c r="Q53" s="158">
        <v>0</v>
      </c>
      <c r="R53" s="324">
        <f t="shared" si="283"/>
        <v>0</v>
      </c>
      <c r="S53" s="157">
        <v>76211.78654999999</v>
      </c>
      <c r="T53" s="158">
        <v>76211.78654999999</v>
      </c>
      <c r="U53" s="158">
        <v>0</v>
      </c>
      <c r="V53" s="324">
        <f t="shared" si="284"/>
        <v>0</v>
      </c>
      <c r="W53" s="327">
        <f t="shared" si="324"/>
        <v>448107.22330000054</v>
      </c>
      <c r="X53" s="161">
        <f t="shared" si="324"/>
        <v>414642.16030000045</v>
      </c>
      <c r="Y53" s="161">
        <f t="shared" si="324"/>
        <v>29029.471000000012</v>
      </c>
      <c r="Z53" s="324">
        <f t="shared" si="286"/>
        <v>6.478242146202863E-2</v>
      </c>
      <c r="AC53" s="378"/>
      <c r="AD53" s="132" t="s">
        <v>19</v>
      </c>
      <c r="AE53" s="157">
        <v>93789.131999999765</v>
      </c>
      <c r="AF53" s="158">
        <v>83153.396999999939</v>
      </c>
      <c r="AG53" s="158">
        <v>10281.962000000005</v>
      </c>
      <c r="AH53" s="324">
        <f t="shared" si="287"/>
        <v>0.1096285015197713</v>
      </c>
      <c r="AI53" s="157">
        <v>0</v>
      </c>
      <c r="AJ53" s="158">
        <v>0</v>
      </c>
      <c r="AK53" s="158">
        <v>0</v>
      </c>
      <c r="AL53" s="324">
        <f t="shared" si="288"/>
        <v>0</v>
      </c>
      <c r="AM53" s="157">
        <v>0</v>
      </c>
      <c r="AN53" s="158">
        <v>0</v>
      </c>
      <c r="AO53" s="158">
        <v>0</v>
      </c>
      <c r="AP53" s="324">
        <f t="shared" si="289"/>
        <v>0</v>
      </c>
      <c r="AQ53" s="157">
        <v>613.1</v>
      </c>
      <c r="AR53" s="158">
        <v>613.1</v>
      </c>
      <c r="AS53" s="158">
        <v>0</v>
      </c>
      <c r="AT53" s="324">
        <f t="shared" si="290"/>
        <v>0</v>
      </c>
      <c r="AU53" s="157">
        <v>43571.8</v>
      </c>
      <c r="AV53" s="158">
        <v>43571.8</v>
      </c>
      <c r="AW53" s="158">
        <v>0</v>
      </c>
      <c r="AX53" s="324">
        <f t="shared" si="291"/>
        <v>0</v>
      </c>
      <c r="AY53" s="327">
        <f t="shared" si="325"/>
        <v>137974.03199999977</v>
      </c>
      <c r="AZ53" s="161">
        <f t="shared" si="325"/>
        <v>127338.29699999995</v>
      </c>
      <c r="BA53" s="161">
        <f t="shared" si="325"/>
        <v>10281.962000000005</v>
      </c>
      <c r="BB53" s="324">
        <f t="shared" si="293"/>
        <v>7.4520993921523018E-2</v>
      </c>
      <c r="BE53" s="378"/>
      <c r="BF53" s="132" t="s">
        <v>19</v>
      </c>
      <c r="BG53" s="328">
        <f t="shared" si="326"/>
        <v>457862.60700000025</v>
      </c>
      <c r="BH53" s="329">
        <f t="shared" si="326"/>
        <v>413761.80900000042</v>
      </c>
      <c r="BI53" s="329">
        <f t="shared" si="326"/>
        <v>39311.433000000019</v>
      </c>
      <c r="BJ53" s="324">
        <f t="shared" si="295"/>
        <v>8.5858579405677468E-2</v>
      </c>
      <c r="BK53" s="328">
        <f t="shared" si="327"/>
        <v>0</v>
      </c>
      <c r="BL53" s="329">
        <f t="shared" si="327"/>
        <v>0</v>
      </c>
      <c r="BM53" s="329">
        <f t="shared" si="327"/>
        <v>0</v>
      </c>
      <c r="BN53" s="324">
        <f t="shared" si="297"/>
        <v>0</v>
      </c>
      <c r="BO53" s="328">
        <f t="shared" si="328"/>
        <v>0</v>
      </c>
      <c r="BP53" s="329">
        <f t="shared" si="328"/>
        <v>0</v>
      </c>
      <c r="BQ53" s="329">
        <f t="shared" si="328"/>
        <v>0</v>
      </c>
      <c r="BR53" s="324">
        <f t="shared" si="299"/>
        <v>0</v>
      </c>
      <c r="BS53" s="328">
        <f t="shared" si="329"/>
        <v>8435.0617500000008</v>
      </c>
      <c r="BT53" s="329">
        <f t="shared" si="329"/>
        <v>8435.0617500000008</v>
      </c>
      <c r="BU53" s="329">
        <f t="shared" si="329"/>
        <v>0</v>
      </c>
      <c r="BV53" s="324">
        <f t="shared" si="301"/>
        <v>0</v>
      </c>
      <c r="BW53" s="328">
        <f t="shared" si="330"/>
        <v>119783.58654999999</v>
      </c>
      <c r="BX53" s="329">
        <f t="shared" si="330"/>
        <v>119783.58654999999</v>
      </c>
      <c r="BY53" s="329">
        <f t="shared" si="330"/>
        <v>0</v>
      </c>
      <c r="BZ53" s="324">
        <f t="shared" si="303"/>
        <v>0</v>
      </c>
      <c r="CA53" s="327">
        <f t="shared" si="331"/>
        <v>586081.25530000019</v>
      </c>
      <c r="CB53" s="161">
        <f t="shared" si="331"/>
        <v>541980.45730000036</v>
      </c>
      <c r="CC53" s="161">
        <f t="shared" si="331"/>
        <v>39311.433000000019</v>
      </c>
      <c r="CD53" s="324">
        <f t="shared" si="305"/>
        <v>6.7075055966220057E-2</v>
      </c>
    </row>
    <row r="54" spans="1:82">
      <c r="A54" s="378"/>
      <c r="B54" s="133" t="s">
        <v>20</v>
      </c>
      <c r="C54" s="330">
        <f t="shared" ref="C54:E54" si="332">IF(COUNT(C51:C53)=0,"",SUM(C51:C53))</f>
        <v>1678779.2410000006</v>
      </c>
      <c r="D54" s="168">
        <f t="shared" si="332"/>
        <v>1555868.5979999984</v>
      </c>
      <c r="E54" s="168">
        <f t="shared" si="332"/>
        <v>111931.65200000009</v>
      </c>
      <c r="F54" s="331">
        <f t="shared" si="280"/>
        <v>6.6674431793262837E-2</v>
      </c>
      <c r="G54" s="330">
        <f t="shared" ref="G54:I54" si="333">IF(COUNT(G51:G53)=0,"",SUM(G51:G53))</f>
        <v>0</v>
      </c>
      <c r="H54" s="168">
        <f t="shared" si="333"/>
        <v>0</v>
      </c>
      <c r="I54" s="168">
        <f t="shared" si="333"/>
        <v>0</v>
      </c>
      <c r="J54" s="331">
        <f t="shared" si="281"/>
        <v>0</v>
      </c>
      <c r="K54" s="330">
        <f t="shared" ref="K54:M54" si="334">IF(COUNT(K51:K53)=0,"",SUM(K51:K53))</f>
        <v>0</v>
      </c>
      <c r="L54" s="168">
        <f t="shared" si="334"/>
        <v>0</v>
      </c>
      <c r="M54" s="168">
        <f t="shared" si="334"/>
        <v>0</v>
      </c>
      <c r="N54" s="331">
        <f t="shared" si="282"/>
        <v>0</v>
      </c>
      <c r="O54" s="330">
        <f t="shared" ref="O54:Q54" si="335">IF(COUNT(O51:O53)=0,"",SUM(O51:O53))</f>
        <v>108366.28125</v>
      </c>
      <c r="P54" s="168">
        <f t="shared" si="335"/>
        <v>108366.28125</v>
      </c>
      <c r="Q54" s="168">
        <f t="shared" si="335"/>
        <v>0</v>
      </c>
      <c r="R54" s="331">
        <f t="shared" si="283"/>
        <v>0</v>
      </c>
      <c r="S54" s="330">
        <f t="shared" ref="S54:U54" si="336">IF(COUNT(S51:S53)=0,"",SUM(S51:S53))</f>
        <v>268894.54989999998</v>
      </c>
      <c r="T54" s="168">
        <f t="shared" si="336"/>
        <v>268894.54989999998</v>
      </c>
      <c r="U54" s="168">
        <f t="shared" si="336"/>
        <v>0</v>
      </c>
      <c r="V54" s="331">
        <f t="shared" si="284"/>
        <v>0</v>
      </c>
      <c r="W54" s="332">
        <f t="shared" ref="W54:Y54" si="337">IF(COUNT(W51:W53)=0,"",SUM(W51:W53))</f>
        <v>2056040.0721500008</v>
      </c>
      <c r="X54" s="167">
        <f t="shared" si="337"/>
        <v>1933129.4291499984</v>
      </c>
      <c r="Y54" s="167">
        <f t="shared" si="337"/>
        <v>111931.65200000009</v>
      </c>
      <c r="Z54" s="331">
        <f t="shared" si="286"/>
        <v>5.4440403918272456E-2</v>
      </c>
      <c r="AC54" s="378"/>
      <c r="AD54" s="133" t="s">
        <v>20</v>
      </c>
      <c r="AE54" s="330">
        <f t="shared" ref="AE54:AG54" si="338">IF(COUNT(AE51:AE53)=0,"",SUM(AE51:AE53))</f>
        <v>450349.34900000005</v>
      </c>
      <c r="AF54" s="168">
        <f t="shared" si="338"/>
        <v>389628.74200000032</v>
      </c>
      <c r="AG54" s="168">
        <f t="shared" si="338"/>
        <v>58753.067000000003</v>
      </c>
      <c r="AH54" s="331">
        <f t="shared" si="287"/>
        <v>0.13046109010807075</v>
      </c>
      <c r="AI54" s="330">
        <f t="shared" ref="AI54:AK54" si="339">IF(COUNT(AI51:AI53)=0,"",SUM(AI51:AI53))</f>
        <v>0</v>
      </c>
      <c r="AJ54" s="168">
        <f t="shared" si="339"/>
        <v>0</v>
      </c>
      <c r="AK54" s="168">
        <f t="shared" si="339"/>
        <v>0</v>
      </c>
      <c r="AL54" s="331">
        <f t="shared" si="288"/>
        <v>0</v>
      </c>
      <c r="AM54" s="330">
        <f t="shared" ref="AM54:AO54" si="340">IF(COUNT(AM51:AM53)=0,"",SUM(AM51:AM53))</f>
        <v>0</v>
      </c>
      <c r="AN54" s="168">
        <f t="shared" si="340"/>
        <v>0</v>
      </c>
      <c r="AO54" s="168">
        <f t="shared" si="340"/>
        <v>0</v>
      </c>
      <c r="AP54" s="331">
        <f t="shared" si="289"/>
        <v>0</v>
      </c>
      <c r="AQ54" s="330">
        <f t="shared" ref="AQ54:AS54" si="341">IF(COUNT(AQ51:AQ53)=0,"",SUM(AQ51:AQ53))</f>
        <v>2753.2999999999997</v>
      </c>
      <c r="AR54" s="168">
        <f t="shared" si="341"/>
        <v>2753.2999999999997</v>
      </c>
      <c r="AS54" s="168">
        <f t="shared" si="341"/>
        <v>0</v>
      </c>
      <c r="AT54" s="331">
        <f t="shared" si="290"/>
        <v>0</v>
      </c>
      <c r="AU54" s="330">
        <f t="shared" ref="AU54:AW54" si="342">IF(COUNT(AU51:AU53)=0,"",SUM(AU51:AU53))</f>
        <v>134789.70000000001</v>
      </c>
      <c r="AV54" s="168">
        <f t="shared" si="342"/>
        <v>134789.70000000001</v>
      </c>
      <c r="AW54" s="168">
        <f t="shared" si="342"/>
        <v>0</v>
      </c>
      <c r="AX54" s="331">
        <f t="shared" si="291"/>
        <v>0</v>
      </c>
      <c r="AY54" s="332">
        <f t="shared" ref="AY54:BA54" si="343">IF(COUNT(AY51:AY53)=0,"",SUM(AY51:AY53))</f>
        <v>587892.34900000005</v>
      </c>
      <c r="AZ54" s="167">
        <f t="shared" si="343"/>
        <v>527171.74200000032</v>
      </c>
      <c r="BA54" s="167">
        <f t="shared" si="343"/>
        <v>58753.067000000003</v>
      </c>
      <c r="BB54" s="331">
        <f t="shared" si="293"/>
        <v>9.993847870267146E-2</v>
      </c>
      <c r="BE54" s="378"/>
      <c r="BF54" s="133" t="s">
        <v>20</v>
      </c>
      <c r="BG54" s="330">
        <f t="shared" ref="BG54:BI54" si="344">IF(COUNT(BG51:BG53)=0,"",SUM(BG51:BG53))</f>
        <v>2129128.5900000008</v>
      </c>
      <c r="BH54" s="168">
        <f t="shared" si="344"/>
        <v>1945497.3399999985</v>
      </c>
      <c r="BI54" s="168">
        <f t="shared" si="344"/>
        <v>170684.7190000001</v>
      </c>
      <c r="BJ54" s="331">
        <f t="shared" si="295"/>
        <v>8.0166468010276465E-2</v>
      </c>
      <c r="BK54" s="330">
        <f t="shared" ref="BK54:BM54" si="345">IF(COUNT(BK51:BK53)=0,"",SUM(BK51:BK53))</f>
        <v>0</v>
      </c>
      <c r="BL54" s="168">
        <f t="shared" si="345"/>
        <v>0</v>
      </c>
      <c r="BM54" s="168">
        <f t="shared" si="345"/>
        <v>0</v>
      </c>
      <c r="BN54" s="331">
        <f t="shared" si="297"/>
        <v>0</v>
      </c>
      <c r="BO54" s="330">
        <f t="shared" ref="BO54:BQ54" si="346">IF(COUNT(BO51:BO53)=0,"",SUM(BO51:BO53))</f>
        <v>0</v>
      </c>
      <c r="BP54" s="168">
        <f t="shared" si="346"/>
        <v>0</v>
      </c>
      <c r="BQ54" s="168">
        <f t="shared" si="346"/>
        <v>0</v>
      </c>
      <c r="BR54" s="331">
        <f t="shared" si="299"/>
        <v>0</v>
      </c>
      <c r="BS54" s="330">
        <f t="shared" ref="BS54:BU54" si="347">IF(COUNT(BS51:BS53)=0,"",SUM(BS51:BS53))</f>
        <v>111119.58124999999</v>
      </c>
      <c r="BT54" s="168">
        <f t="shared" si="347"/>
        <v>111119.58124999999</v>
      </c>
      <c r="BU54" s="168">
        <f t="shared" si="347"/>
        <v>0</v>
      </c>
      <c r="BV54" s="331">
        <f t="shared" si="301"/>
        <v>0</v>
      </c>
      <c r="BW54" s="330">
        <f t="shared" ref="BW54:BY54" si="348">IF(COUNT(BW51:BW53)=0,"",SUM(BW51:BW53))</f>
        <v>403684.24990000005</v>
      </c>
      <c r="BX54" s="168">
        <f t="shared" si="348"/>
        <v>403684.24990000005</v>
      </c>
      <c r="BY54" s="168">
        <f t="shared" si="348"/>
        <v>0</v>
      </c>
      <c r="BZ54" s="331">
        <f t="shared" si="303"/>
        <v>0</v>
      </c>
      <c r="CA54" s="332">
        <f t="shared" ref="CA54:CC54" si="349">IF(COUNT(CA51:CA53)=0,"",SUM(CA51:CA53))</f>
        <v>2643932.4211500008</v>
      </c>
      <c r="CB54" s="167">
        <f t="shared" si="349"/>
        <v>2460301.1711499989</v>
      </c>
      <c r="CC54" s="167">
        <f t="shared" si="349"/>
        <v>170684.7190000001</v>
      </c>
      <c r="CD54" s="331">
        <f t="shared" si="305"/>
        <v>6.4557141337886134E-2</v>
      </c>
    </row>
    <row r="55" spans="1:82">
      <c r="A55" s="378"/>
      <c r="B55" s="130" t="s">
        <v>21</v>
      </c>
      <c r="C55" s="171">
        <v>349968.79599999962</v>
      </c>
      <c r="D55" s="172">
        <v>342413.43700000027</v>
      </c>
      <c r="E55" s="172">
        <v>6744.8019999999942</v>
      </c>
      <c r="F55" s="333">
        <f t="shared" si="280"/>
        <v>1.927258109034384E-2</v>
      </c>
      <c r="G55" s="171">
        <v>0</v>
      </c>
      <c r="H55" s="172">
        <v>0</v>
      </c>
      <c r="I55" s="172">
        <v>0</v>
      </c>
      <c r="J55" s="333">
        <f t="shared" si="281"/>
        <v>0</v>
      </c>
      <c r="K55" s="334">
        <v>0</v>
      </c>
      <c r="L55" s="335">
        <v>0</v>
      </c>
      <c r="M55" s="335">
        <v>0</v>
      </c>
      <c r="N55" s="333">
        <f t="shared" si="282"/>
        <v>0</v>
      </c>
      <c r="O55" s="171">
        <v>1236.7787499999999</v>
      </c>
      <c r="P55" s="172">
        <v>1236.7787499999999</v>
      </c>
      <c r="Q55" s="172">
        <v>0</v>
      </c>
      <c r="R55" s="333">
        <f t="shared" si="283"/>
        <v>0</v>
      </c>
      <c r="S55" s="171">
        <v>61824.688050000004</v>
      </c>
      <c r="T55" s="172">
        <v>61824.688050000004</v>
      </c>
      <c r="U55" s="172">
        <v>0</v>
      </c>
      <c r="V55" s="333">
        <f t="shared" si="284"/>
        <v>0</v>
      </c>
      <c r="W55" s="336">
        <f t="shared" ref="W55:Y57" si="350">IF(COUNT(C55,G55,K55,O55,S55)&lt;5,"",SUM(C55,G55,K55,O55,S55))</f>
        <v>413030.26279999962</v>
      </c>
      <c r="X55" s="175">
        <f t="shared" si="350"/>
        <v>405474.90380000026</v>
      </c>
      <c r="Y55" s="175">
        <f t="shared" si="350"/>
        <v>6744.8019999999942</v>
      </c>
      <c r="Z55" s="333">
        <f t="shared" si="286"/>
        <v>1.6330043116637216E-2</v>
      </c>
      <c r="AC55" s="378"/>
      <c r="AD55" s="130" t="s">
        <v>21</v>
      </c>
      <c r="AE55" s="171">
        <v>91201.216000000029</v>
      </c>
      <c r="AF55" s="172">
        <v>88826.847000000096</v>
      </c>
      <c r="AG55" s="172">
        <v>1942.7019999999998</v>
      </c>
      <c r="AH55" s="333">
        <f t="shared" si="287"/>
        <v>2.1301273000570508E-2</v>
      </c>
      <c r="AI55" s="171">
        <v>0</v>
      </c>
      <c r="AJ55" s="172">
        <v>0</v>
      </c>
      <c r="AK55" s="172">
        <v>0</v>
      </c>
      <c r="AL55" s="333">
        <f t="shared" si="288"/>
        <v>0</v>
      </c>
      <c r="AM55" s="171">
        <v>0</v>
      </c>
      <c r="AN55" s="172">
        <v>0</v>
      </c>
      <c r="AO55" s="172">
        <v>0</v>
      </c>
      <c r="AP55" s="333">
        <f t="shared" si="289"/>
        <v>0</v>
      </c>
      <c r="AQ55" s="171">
        <v>613.1</v>
      </c>
      <c r="AR55" s="172">
        <v>613.1</v>
      </c>
      <c r="AS55" s="172">
        <v>0</v>
      </c>
      <c r="AT55" s="333">
        <f t="shared" si="290"/>
        <v>0</v>
      </c>
      <c r="AU55" s="171">
        <v>36298.400000000001</v>
      </c>
      <c r="AV55" s="172">
        <v>36298.400000000001</v>
      </c>
      <c r="AW55" s="172">
        <v>0</v>
      </c>
      <c r="AX55" s="333">
        <f t="shared" si="291"/>
        <v>0</v>
      </c>
      <c r="AY55" s="336">
        <f t="shared" ref="AY55:BA57" si="351">IF(COUNT(AE55,AI55,AM55,AQ55,AU55)&lt;5,"",SUM(AE55,AI55,AM55,AQ55,AU55))</f>
        <v>128112.71600000004</v>
      </c>
      <c r="AZ55" s="175">
        <f t="shared" si="351"/>
        <v>125738.3470000001</v>
      </c>
      <c r="BA55" s="175">
        <f t="shared" si="351"/>
        <v>1942.7019999999998</v>
      </c>
      <c r="BB55" s="333">
        <f t="shared" si="293"/>
        <v>1.5164006046050879E-2</v>
      </c>
      <c r="BE55" s="378"/>
      <c r="BF55" s="130" t="s">
        <v>21</v>
      </c>
      <c r="BG55" s="337">
        <f t="shared" ref="BG55:BI57" si="352">IF(COUNT(C55, AE55)&lt;2, "", C55+AE55)</f>
        <v>441170.01199999964</v>
      </c>
      <c r="BH55" s="338">
        <f t="shared" si="352"/>
        <v>431240.28400000033</v>
      </c>
      <c r="BI55" s="338">
        <f t="shared" si="352"/>
        <v>8687.5039999999935</v>
      </c>
      <c r="BJ55" s="333">
        <f t="shared" si="295"/>
        <v>1.9691964013184106E-2</v>
      </c>
      <c r="BK55" s="337">
        <f t="shared" ref="BK55:BM57" si="353">IF(COUNT(G55, AI55)&lt;2, "", G55+AI55)</f>
        <v>0</v>
      </c>
      <c r="BL55" s="338">
        <f t="shared" si="353"/>
        <v>0</v>
      </c>
      <c r="BM55" s="338">
        <f t="shared" si="353"/>
        <v>0</v>
      </c>
      <c r="BN55" s="333">
        <f t="shared" si="297"/>
        <v>0</v>
      </c>
      <c r="BO55" s="337">
        <f t="shared" ref="BO55:BQ57" si="354">IF(COUNT(K55, AM55)&lt;2, "", K55+AM55)</f>
        <v>0</v>
      </c>
      <c r="BP55" s="338">
        <f t="shared" si="354"/>
        <v>0</v>
      </c>
      <c r="BQ55" s="338">
        <f t="shared" si="354"/>
        <v>0</v>
      </c>
      <c r="BR55" s="333">
        <f t="shared" si="299"/>
        <v>0</v>
      </c>
      <c r="BS55" s="337">
        <f t="shared" ref="BS55:BU57" si="355">IF(COUNT(O55, AQ55)&lt;2, "", O55+AQ55)</f>
        <v>1849.8787499999999</v>
      </c>
      <c r="BT55" s="338">
        <f t="shared" si="355"/>
        <v>1849.8787499999999</v>
      </c>
      <c r="BU55" s="338">
        <f t="shared" si="355"/>
        <v>0</v>
      </c>
      <c r="BV55" s="333">
        <f t="shared" si="301"/>
        <v>0</v>
      </c>
      <c r="BW55" s="337">
        <f t="shared" ref="BW55:BY57" si="356">IF(COUNT(S55, AU55)&lt;2, "", S55+AU55)</f>
        <v>98123.088050000006</v>
      </c>
      <c r="BX55" s="338">
        <f t="shared" si="356"/>
        <v>98123.088050000006</v>
      </c>
      <c r="BY55" s="338">
        <f t="shared" si="356"/>
        <v>0</v>
      </c>
      <c r="BZ55" s="333">
        <f t="shared" si="303"/>
        <v>0</v>
      </c>
      <c r="CA55" s="336">
        <f t="shared" ref="CA55:CC57" si="357">IF(COUNT(BG55,BK55,BO55,BS55,BW55)&lt;5,"",SUM(BG55,BK55,BO55,BS55,BW55))</f>
        <v>541142.97879999958</v>
      </c>
      <c r="CB55" s="175">
        <f t="shared" si="357"/>
        <v>531213.25080000027</v>
      </c>
      <c r="CC55" s="175">
        <f t="shared" si="357"/>
        <v>8687.5039999999935</v>
      </c>
      <c r="CD55" s="333">
        <f t="shared" si="305"/>
        <v>1.6053990055021665E-2</v>
      </c>
    </row>
    <row r="56" spans="1:82">
      <c r="A56" s="378"/>
      <c r="B56" s="131" t="s">
        <v>22</v>
      </c>
      <c r="C56" s="150">
        <v>576950.48200000089</v>
      </c>
      <c r="D56" s="151">
        <v>562603.24100000062</v>
      </c>
      <c r="E56" s="151">
        <v>12971.251999999999</v>
      </c>
      <c r="F56" s="318">
        <f t="shared" si="280"/>
        <v>2.2482435503017706E-2</v>
      </c>
      <c r="G56" s="150">
        <v>0</v>
      </c>
      <c r="H56" s="151">
        <v>0</v>
      </c>
      <c r="I56" s="151">
        <v>0</v>
      </c>
      <c r="J56" s="318">
        <f t="shared" si="281"/>
        <v>0</v>
      </c>
      <c r="K56" s="319">
        <v>0</v>
      </c>
      <c r="L56" s="320">
        <v>0</v>
      </c>
      <c r="M56" s="320">
        <v>0</v>
      </c>
      <c r="N56" s="318">
        <f t="shared" si="282"/>
        <v>0</v>
      </c>
      <c r="O56" s="150">
        <v>17900.502</v>
      </c>
      <c r="P56" s="151">
        <v>17900.502</v>
      </c>
      <c r="Q56" s="151">
        <v>0</v>
      </c>
      <c r="R56" s="318">
        <f t="shared" si="283"/>
        <v>0</v>
      </c>
      <c r="S56" s="150">
        <v>70731.439000000013</v>
      </c>
      <c r="T56" s="151">
        <v>70731.439000000013</v>
      </c>
      <c r="U56" s="151">
        <v>0</v>
      </c>
      <c r="V56" s="318">
        <f t="shared" si="284"/>
        <v>0</v>
      </c>
      <c r="W56" s="321">
        <f t="shared" si="350"/>
        <v>665582.42300000088</v>
      </c>
      <c r="X56" s="154">
        <f t="shared" si="350"/>
        <v>651235.18200000061</v>
      </c>
      <c r="Y56" s="154">
        <f t="shared" si="350"/>
        <v>12971.251999999999</v>
      </c>
      <c r="Z56" s="318">
        <f t="shared" si="286"/>
        <v>1.9488573543655588E-2</v>
      </c>
      <c r="AC56" s="378"/>
      <c r="AD56" s="131" t="s">
        <v>22</v>
      </c>
      <c r="AE56" s="150">
        <v>165978.53699999998</v>
      </c>
      <c r="AF56" s="151">
        <v>155408.65199999994</v>
      </c>
      <c r="AG56" s="151">
        <v>9665.5530000000035</v>
      </c>
      <c r="AH56" s="318">
        <f t="shared" si="287"/>
        <v>5.8233752235085701E-2</v>
      </c>
      <c r="AI56" s="150">
        <v>0</v>
      </c>
      <c r="AJ56" s="151">
        <v>0</v>
      </c>
      <c r="AK56" s="151">
        <v>0</v>
      </c>
      <c r="AL56" s="318">
        <f t="shared" si="288"/>
        <v>0</v>
      </c>
      <c r="AM56" s="150">
        <v>0</v>
      </c>
      <c r="AN56" s="151">
        <v>0</v>
      </c>
      <c r="AO56" s="151">
        <v>0</v>
      </c>
      <c r="AP56" s="318">
        <f t="shared" si="289"/>
        <v>0</v>
      </c>
      <c r="AQ56" s="150">
        <v>524.5</v>
      </c>
      <c r="AR56" s="151">
        <v>524.5</v>
      </c>
      <c r="AS56" s="151">
        <v>0</v>
      </c>
      <c r="AT56" s="318">
        <f t="shared" si="290"/>
        <v>0</v>
      </c>
      <c r="AU56" s="150">
        <v>40682.199999999997</v>
      </c>
      <c r="AV56" s="151">
        <v>40682.199999999997</v>
      </c>
      <c r="AW56" s="151">
        <v>0</v>
      </c>
      <c r="AX56" s="318">
        <f t="shared" si="291"/>
        <v>0</v>
      </c>
      <c r="AY56" s="321">
        <f t="shared" si="351"/>
        <v>207185.23699999996</v>
      </c>
      <c r="AZ56" s="154">
        <f t="shared" si="351"/>
        <v>196615.35199999996</v>
      </c>
      <c r="BA56" s="154">
        <f t="shared" si="351"/>
        <v>9665.5530000000035</v>
      </c>
      <c r="BB56" s="318">
        <f t="shared" si="293"/>
        <v>4.6651745751556638E-2</v>
      </c>
      <c r="BE56" s="378"/>
      <c r="BF56" s="131" t="s">
        <v>22</v>
      </c>
      <c r="BG56" s="322">
        <f t="shared" si="352"/>
        <v>742929.0190000009</v>
      </c>
      <c r="BH56" s="323">
        <f t="shared" si="352"/>
        <v>718011.89300000062</v>
      </c>
      <c r="BI56" s="323">
        <f t="shared" si="352"/>
        <v>22636.805</v>
      </c>
      <c r="BJ56" s="318">
        <f t="shared" si="295"/>
        <v>3.0469673981061672E-2</v>
      </c>
      <c r="BK56" s="322">
        <f t="shared" si="353"/>
        <v>0</v>
      </c>
      <c r="BL56" s="323">
        <f t="shared" si="353"/>
        <v>0</v>
      </c>
      <c r="BM56" s="323">
        <f t="shared" si="353"/>
        <v>0</v>
      </c>
      <c r="BN56" s="318">
        <f t="shared" si="297"/>
        <v>0</v>
      </c>
      <c r="BO56" s="322">
        <f t="shared" si="354"/>
        <v>0</v>
      </c>
      <c r="BP56" s="323">
        <f t="shared" si="354"/>
        <v>0</v>
      </c>
      <c r="BQ56" s="323">
        <f t="shared" si="354"/>
        <v>0</v>
      </c>
      <c r="BR56" s="318">
        <f t="shared" si="299"/>
        <v>0</v>
      </c>
      <c r="BS56" s="322">
        <f t="shared" si="355"/>
        <v>18425.002</v>
      </c>
      <c r="BT56" s="323">
        <f t="shared" si="355"/>
        <v>18425.002</v>
      </c>
      <c r="BU56" s="323">
        <f t="shared" si="355"/>
        <v>0</v>
      </c>
      <c r="BV56" s="318">
        <f t="shared" si="301"/>
        <v>0</v>
      </c>
      <c r="BW56" s="322">
        <f t="shared" si="356"/>
        <v>111413.63900000001</v>
      </c>
      <c r="BX56" s="323">
        <f t="shared" si="356"/>
        <v>111413.63900000001</v>
      </c>
      <c r="BY56" s="323">
        <f t="shared" si="356"/>
        <v>0</v>
      </c>
      <c r="BZ56" s="318">
        <f t="shared" si="303"/>
        <v>0</v>
      </c>
      <c r="CA56" s="321">
        <f t="shared" si="357"/>
        <v>872767.66000000085</v>
      </c>
      <c r="CB56" s="154">
        <f t="shared" si="357"/>
        <v>847850.53400000057</v>
      </c>
      <c r="CC56" s="154">
        <f t="shared" si="357"/>
        <v>22636.805</v>
      </c>
      <c r="CD56" s="318">
        <f t="shared" si="305"/>
        <v>2.5936805449459456E-2</v>
      </c>
    </row>
    <row r="57" spans="1:82">
      <c r="A57" s="378"/>
      <c r="B57" s="132" t="s">
        <v>23</v>
      </c>
      <c r="C57" s="157">
        <v>706578.80099999858</v>
      </c>
      <c r="D57" s="158">
        <v>664248.30799999903</v>
      </c>
      <c r="E57" s="158">
        <v>38772.978999999999</v>
      </c>
      <c r="F57" s="324">
        <f t="shared" si="280"/>
        <v>5.4874246078605575E-2</v>
      </c>
      <c r="G57" s="157">
        <v>0</v>
      </c>
      <c r="H57" s="158">
        <v>0</v>
      </c>
      <c r="I57" s="158">
        <v>0</v>
      </c>
      <c r="J57" s="324">
        <f t="shared" si="281"/>
        <v>0</v>
      </c>
      <c r="K57" s="325">
        <v>0</v>
      </c>
      <c r="L57" s="326">
        <v>0</v>
      </c>
      <c r="M57" s="326">
        <v>0</v>
      </c>
      <c r="N57" s="324">
        <f t="shared" si="282"/>
        <v>0</v>
      </c>
      <c r="O57" s="157">
        <v>20742.867249999996</v>
      </c>
      <c r="P57" s="158">
        <v>20742.867249999996</v>
      </c>
      <c r="Q57" s="158">
        <v>0</v>
      </c>
      <c r="R57" s="324">
        <f t="shared" si="283"/>
        <v>0</v>
      </c>
      <c r="S57" s="157">
        <v>87331.175050000005</v>
      </c>
      <c r="T57" s="158">
        <v>87331.175050000005</v>
      </c>
      <c r="U57" s="158">
        <v>0</v>
      </c>
      <c r="V57" s="324">
        <f t="shared" si="284"/>
        <v>0</v>
      </c>
      <c r="W57" s="327">
        <f t="shared" si="350"/>
        <v>814652.84329999855</v>
      </c>
      <c r="X57" s="161">
        <f t="shared" si="350"/>
        <v>772322.350299999</v>
      </c>
      <c r="Y57" s="161">
        <f t="shared" si="350"/>
        <v>38772.978999999999</v>
      </c>
      <c r="Z57" s="324">
        <f t="shared" si="286"/>
        <v>4.7594480666069097E-2</v>
      </c>
      <c r="AC57" s="378"/>
      <c r="AD57" s="132" t="s">
        <v>23</v>
      </c>
      <c r="AE57" s="157">
        <v>241982.80300000028</v>
      </c>
      <c r="AF57" s="158">
        <v>208271.18900000016</v>
      </c>
      <c r="AG57" s="158">
        <v>31585.738000000012</v>
      </c>
      <c r="AH57" s="324">
        <f t="shared" si="287"/>
        <v>0.13052885415167281</v>
      </c>
      <c r="AI57" s="157">
        <v>0</v>
      </c>
      <c r="AJ57" s="158">
        <v>0</v>
      </c>
      <c r="AK57" s="158">
        <v>0</v>
      </c>
      <c r="AL57" s="324">
        <f t="shared" si="288"/>
        <v>0</v>
      </c>
      <c r="AM57" s="157">
        <v>0</v>
      </c>
      <c r="AN57" s="158">
        <v>0</v>
      </c>
      <c r="AO57" s="158">
        <v>0</v>
      </c>
      <c r="AP57" s="324">
        <f t="shared" si="289"/>
        <v>0</v>
      </c>
      <c r="AQ57" s="157">
        <v>422.9</v>
      </c>
      <c r="AR57" s="158">
        <v>422.9</v>
      </c>
      <c r="AS57" s="158">
        <v>0</v>
      </c>
      <c r="AT57" s="324">
        <f t="shared" si="290"/>
        <v>0</v>
      </c>
      <c r="AU57" s="157">
        <v>41725.4</v>
      </c>
      <c r="AV57" s="158">
        <v>41725.4</v>
      </c>
      <c r="AW57" s="158">
        <v>0</v>
      </c>
      <c r="AX57" s="324">
        <f t="shared" si="291"/>
        <v>0</v>
      </c>
      <c r="AY57" s="327">
        <f t="shared" si="351"/>
        <v>284131.10300000029</v>
      </c>
      <c r="AZ57" s="161">
        <f t="shared" si="351"/>
        <v>250419.48900000015</v>
      </c>
      <c r="BA57" s="161">
        <f t="shared" si="351"/>
        <v>31585.738000000012</v>
      </c>
      <c r="BB57" s="324">
        <f t="shared" si="293"/>
        <v>0.11116606969987365</v>
      </c>
      <c r="BE57" s="378"/>
      <c r="BF57" s="132" t="s">
        <v>23</v>
      </c>
      <c r="BG57" s="328">
        <f t="shared" si="352"/>
        <v>948561.60399999889</v>
      </c>
      <c r="BH57" s="329">
        <f t="shared" si="352"/>
        <v>872519.49699999916</v>
      </c>
      <c r="BI57" s="329">
        <f t="shared" si="352"/>
        <v>70358.717000000004</v>
      </c>
      <c r="BJ57" s="324">
        <f t="shared" si="295"/>
        <v>7.4174114473223071E-2</v>
      </c>
      <c r="BK57" s="328">
        <f t="shared" si="353"/>
        <v>0</v>
      </c>
      <c r="BL57" s="329">
        <f t="shared" si="353"/>
        <v>0</v>
      </c>
      <c r="BM57" s="329">
        <f t="shared" si="353"/>
        <v>0</v>
      </c>
      <c r="BN57" s="324">
        <f t="shared" si="297"/>
        <v>0</v>
      </c>
      <c r="BO57" s="328">
        <f t="shared" si="354"/>
        <v>0</v>
      </c>
      <c r="BP57" s="329">
        <f t="shared" si="354"/>
        <v>0</v>
      </c>
      <c r="BQ57" s="329">
        <f t="shared" si="354"/>
        <v>0</v>
      </c>
      <c r="BR57" s="324">
        <f t="shared" si="299"/>
        <v>0</v>
      </c>
      <c r="BS57" s="328">
        <f t="shared" si="355"/>
        <v>21165.767249999997</v>
      </c>
      <c r="BT57" s="329">
        <f t="shared" si="355"/>
        <v>21165.767249999997</v>
      </c>
      <c r="BU57" s="329">
        <f t="shared" si="355"/>
        <v>0</v>
      </c>
      <c r="BV57" s="324">
        <f t="shared" si="301"/>
        <v>0</v>
      </c>
      <c r="BW57" s="328">
        <f t="shared" si="356"/>
        <v>129056.57505000001</v>
      </c>
      <c r="BX57" s="329">
        <f t="shared" si="356"/>
        <v>129056.57505000001</v>
      </c>
      <c r="BY57" s="329">
        <f t="shared" si="356"/>
        <v>0</v>
      </c>
      <c r="BZ57" s="324">
        <f t="shared" si="303"/>
        <v>0</v>
      </c>
      <c r="CA57" s="327">
        <f t="shared" si="357"/>
        <v>1098783.946299999</v>
      </c>
      <c r="CB57" s="161">
        <f t="shared" si="357"/>
        <v>1022741.8392999992</v>
      </c>
      <c r="CC57" s="161">
        <f t="shared" si="357"/>
        <v>70358.717000000004</v>
      </c>
      <c r="CD57" s="324">
        <f t="shared" si="305"/>
        <v>6.403325898319058E-2</v>
      </c>
    </row>
    <row r="58" spans="1:82">
      <c r="A58" s="378"/>
      <c r="B58" s="133" t="s">
        <v>24</v>
      </c>
      <c r="C58" s="330">
        <f t="shared" ref="C58:E58" si="358">IF(COUNT(C55:C57)=0,"",SUM(C55:C57))</f>
        <v>1633498.078999999</v>
      </c>
      <c r="D58" s="168">
        <f t="shared" si="358"/>
        <v>1569264.986</v>
      </c>
      <c r="E58" s="168">
        <f t="shared" si="358"/>
        <v>58489.032999999996</v>
      </c>
      <c r="F58" s="331">
        <f t="shared" si="280"/>
        <v>3.5806000479538996E-2</v>
      </c>
      <c r="G58" s="330">
        <f t="shared" ref="G58:I58" si="359">IF(COUNT(G55:G57)=0,"",SUM(G55:G57))</f>
        <v>0</v>
      </c>
      <c r="H58" s="168">
        <f t="shared" si="359"/>
        <v>0</v>
      </c>
      <c r="I58" s="168">
        <f t="shared" si="359"/>
        <v>0</v>
      </c>
      <c r="J58" s="331">
        <f t="shared" si="281"/>
        <v>0</v>
      </c>
      <c r="K58" s="330">
        <f t="shared" ref="K58:M58" si="360">IF(COUNT(K55:K57)=0,"",SUM(K55:K57))</f>
        <v>0</v>
      </c>
      <c r="L58" s="168">
        <f t="shared" si="360"/>
        <v>0</v>
      </c>
      <c r="M58" s="168">
        <f t="shared" si="360"/>
        <v>0</v>
      </c>
      <c r="N58" s="331">
        <f t="shared" si="282"/>
        <v>0</v>
      </c>
      <c r="O58" s="330">
        <f t="shared" ref="O58:Q58" si="361">IF(COUNT(O55:O57)=0,"",SUM(O55:O57))</f>
        <v>39880.148000000001</v>
      </c>
      <c r="P58" s="168">
        <f t="shared" si="361"/>
        <v>39880.148000000001</v>
      </c>
      <c r="Q58" s="168">
        <f t="shared" si="361"/>
        <v>0</v>
      </c>
      <c r="R58" s="331">
        <f t="shared" si="283"/>
        <v>0</v>
      </c>
      <c r="S58" s="330">
        <f t="shared" ref="S58:U58" si="362">IF(COUNT(S55:S57)=0,"",SUM(S55:S57))</f>
        <v>219887.30210000003</v>
      </c>
      <c r="T58" s="168">
        <f t="shared" si="362"/>
        <v>219887.30210000003</v>
      </c>
      <c r="U58" s="168">
        <f t="shared" si="362"/>
        <v>0</v>
      </c>
      <c r="V58" s="331">
        <f t="shared" si="284"/>
        <v>0</v>
      </c>
      <c r="W58" s="332">
        <f t="shared" ref="W58:Y58" si="363">IF(COUNT(W55:W57)=0,"",SUM(W55:W57))</f>
        <v>1893265.529099999</v>
      </c>
      <c r="X58" s="167">
        <f t="shared" si="363"/>
        <v>1829032.4361</v>
      </c>
      <c r="Y58" s="167">
        <f t="shared" si="363"/>
        <v>58489.032999999996</v>
      </c>
      <c r="Z58" s="331">
        <f t="shared" si="286"/>
        <v>3.0893201244626214E-2</v>
      </c>
      <c r="AC58" s="378"/>
      <c r="AD58" s="133" t="s">
        <v>24</v>
      </c>
      <c r="AE58" s="330">
        <f t="shared" ref="AE58:AG58" si="364">IF(COUNT(AE55:AE57)=0,"",SUM(AE55:AE57))</f>
        <v>499162.55600000033</v>
      </c>
      <c r="AF58" s="168">
        <f t="shared" si="364"/>
        <v>452506.6880000002</v>
      </c>
      <c r="AG58" s="168">
        <f t="shared" si="364"/>
        <v>43193.993000000017</v>
      </c>
      <c r="AH58" s="331">
        <f t="shared" si="287"/>
        <v>8.6532918947550205E-2</v>
      </c>
      <c r="AI58" s="330">
        <f t="shared" ref="AI58:AK58" si="365">IF(COUNT(AI55:AI57)=0,"",SUM(AI55:AI57))</f>
        <v>0</v>
      </c>
      <c r="AJ58" s="168">
        <f t="shared" si="365"/>
        <v>0</v>
      </c>
      <c r="AK58" s="168">
        <f t="shared" si="365"/>
        <v>0</v>
      </c>
      <c r="AL58" s="331">
        <f t="shared" si="288"/>
        <v>0</v>
      </c>
      <c r="AM58" s="330">
        <f t="shared" ref="AM58:AO58" si="366">IF(COUNT(AM55:AM57)=0,"",SUM(AM55:AM57))</f>
        <v>0</v>
      </c>
      <c r="AN58" s="168">
        <f t="shared" si="366"/>
        <v>0</v>
      </c>
      <c r="AO58" s="168">
        <f t="shared" si="366"/>
        <v>0</v>
      </c>
      <c r="AP58" s="331">
        <f t="shared" si="289"/>
        <v>0</v>
      </c>
      <c r="AQ58" s="330">
        <f t="shared" ref="AQ58:AS58" si="367">IF(COUNT(AQ55:AQ57)=0,"",SUM(AQ55:AQ57))</f>
        <v>1560.5</v>
      </c>
      <c r="AR58" s="168">
        <f t="shared" si="367"/>
        <v>1560.5</v>
      </c>
      <c r="AS58" s="168">
        <f t="shared" si="367"/>
        <v>0</v>
      </c>
      <c r="AT58" s="331">
        <f t="shared" si="290"/>
        <v>0</v>
      </c>
      <c r="AU58" s="330">
        <f t="shared" ref="AU58:AW58" si="368">IF(COUNT(AU55:AU57)=0,"",SUM(AU55:AU57))</f>
        <v>118706</v>
      </c>
      <c r="AV58" s="168">
        <f t="shared" si="368"/>
        <v>118706</v>
      </c>
      <c r="AW58" s="168">
        <f t="shared" si="368"/>
        <v>0</v>
      </c>
      <c r="AX58" s="331">
        <f t="shared" si="291"/>
        <v>0</v>
      </c>
      <c r="AY58" s="332">
        <f t="shared" ref="AY58:BA58" si="369">IF(COUNT(AY55:AY57)=0,"",SUM(AY55:AY57))</f>
        <v>619429.05600000033</v>
      </c>
      <c r="AZ58" s="167">
        <f t="shared" si="369"/>
        <v>572773.1880000002</v>
      </c>
      <c r="BA58" s="167">
        <f t="shared" si="369"/>
        <v>43193.993000000017</v>
      </c>
      <c r="BB58" s="331">
        <f t="shared" si="293"/>
        <v>6.9731945218921079E-2</v>
      </c>
      <c r="BE58" s="378"/>
      <c r="BF58" s="133" t="s">
        <v>24</v>
      </c>
      <c r="BG58" s="330">
        <f t="shared" ref="BG58:BI58" si="370">IF(COUNT(BG55:BG57)=0,"",SUM(BG55:BG57))</f>
        <v>2132660.6349999993</v>
      </c>
      <c r="BH58" s="168">
        <f t="shared" si="370"/>
        <v>2021771.6740000001</v>
      </c>
      <c r="BI58" s="168">
        <f t="shared" si="370"/>
        <v>101683.026</v>
      </c>
      <c r="BJ58" s="331">
        <f t="shared" si="295"/>
        <v>4.7678952915075505E-2</v>
      </c>
      <c r="BK58" s="330">
        <f t="shared" ref="BK58:BM58" si="371">IF(COUNT(BK55:BK57)=0,"",SUM(BK55:BK57))</f>
        <v>0</v>
      </c>
      <c r="BL58" s="168">
        <f t="shared" si="371"/>
        <v>0</v>
      </c>
      <c r="BM58" s="168">
        <f t="shared" si="371"/>
        <v>0</v>
      </c>
      <c r="BN58" s="331">
        <f t="shared" si="297"/>
        <v>0</v>
      </c>
      <c r="BO58" s="330">
        <f t="shared" ref="BO58:BQ58" si="372">IF(COUNT(BO55:BO57)=0,"",SUM(BO55:BO57))</f>
        <v>0</v>
      </c>
      <c r="BP58" s="168">
        <f t="shared" si="372"/>
        <v>0</v>
      </c>
      <c r="BQ58" s="168">
        <f t="shared" si="372"/>
        <v>0</v>
      </c>
      <c r="BR58" s="331">
        <f t="shared" si="299"/>
        <v>0</v>
      </c>
      <c r="BS58" s="330">
        <f t="shared" ref="BS58:BU58" si="373">IF(COUNT(BS55:BS57)=0,"",SUM(BS55:BS57))</f>
        <v>41440.648000000001</v>
      </c>
      <c r="BT58" s="168">
        <f t="shared" si="373"/>
        <v>41440.648000000001</v>
      </c>
      <c r="BU58" s="168">
        <f t="shared" si="373"/>
        <v>0</v>
      </c>
      <c r="BV58" s="331">
        <f t="shared" si="301"/>
        <v>0</v>
      </c>
      <c r="BW58" s="330">
        <f t="shared" ref="BW58:BY58" si="374">IF(COUNT(BW55:BW57)=0,"",SUM(BW55:BW57))</f>
        <v>338593.30210000003</v>
      </c>
      <c r="BX58" s="168">
        <f t="shared" si="374"/>
        <v>338593.30210000003</v>
      </c>
      <c r="BY58" s="168">
        <f t="shared" si="374"/>
        <v>0</v>
      </c>
      <c r="BZ58" s="331">
        <f t="shared" si="303"/>
        <v>0</v>
      </c>
      <c r="CA58" s="332">
        <f t="shared" ref="CA58:CC58" si="375">IF(COUNT(CA55:CA57)=0,"",SUM(CA55:CA57))</f>
        <v>2512694.5850999993</v>
      </c>
      <c r="CB58" s="167">
        <f t="shared" si="375"/>
        <v>2401805.6241000001</v>
      </c>
      <c r="CC58" s="167">
        <f t="shared" si="375"/>
        <v>101683.026</v>
      </c>
      <c r="CD58" s="331">
        <f t="shared" si="305"/>
        <v>4.046772202358738E-2</v>
      </c>
    </row>
    <row r="59" spans="1:82">
      <c r="A59" s="378"/>
      <c r="B59" s="130" t="s">
        <v>25</v>
      </c>
      <c r="C59" s="171">
        <v>820717.69799999928</v>
      </c>
      <c r="D59" s="172">
        <v>760477.84399999969</v>
      </c>
      <c r="E59" s="172">
        <v>56621.203999999962</v>
      </c>
      <c r="F59" s="333">
        <f t="shared" si="280"/>
        <v>6.8989865989218635E-2</v>
      </c>
      <c r="G59" s="171">
        <v>0</v>
      </c>
      <c r="H59" s="172">
        <v>0</v>
      </c>
      <c r="I59" s="172">
        <v>0</v>
      </c>
      <c r="J59" s="333">
        <f t="shared" si="281"/>
        <v>0</v>
      </c>
      <c r="K59" s="171">
        <v>29241.25</v>
      </c>
      <c r="L59" s="172">
        <v>27732.314999999999</v>
      </c>
      <c r="M59" s="172">
        <v>1887.2995000000001</v>
      </c>
      <c r="N59" s="333">
        <f t="shared" si="282"/>
        <v>6.4542367374855733E-2</v>
      </c>
      <c r="O59" s="171">
        <v>28841.914000000001</v>
      </c>
      <c r="P59" s="172">
        <v>28841.914000000001</v>
      </c>
      <c r="Q59" s="172">
        <v>0</v>
      </c>
      <c r="R59" s="333">
        <f t="shared" si="283"/>
        <v>0</v>
      </c>
      <c r="S59" s="171">
        <v>107581.07400000005</v>
      </c>
      <c r="T59" s="172">
        <v>107581.07400000005</v>
      </c>
      <c r="U59" s="172">
        <v>0</v>
      </c>
      <c r="V59" s="333">
        <f t="shared" si="284"/>
        <v>0</v>
      </c>
      <c r="W59" s="336">
        <f t="shared" ref="W59:Y61" si="376">IF(COUNT(C59,G59,K59,O59,S59)&lt;5,"",SUM(C59,G59,K59,O59,S59))</f>
        <v>986381.93599999929</v>
      </c>
      <c r="X59" s="175">
        <f t="shared" si="376"/>
        <v>924633.14699999965</v>
      </c>
      <c r="Y59" s="175">
        <f t="shared" si="376"/>
        <v>58508.503499999963</v>
      </c>
      <c r="Z59" s="333">
        <f t="shared" si="286"/>
        <v>5.9316276347542524E-2</v>
      </c>
      <c r="AC59" s="378"/>
      <c r="AD59" s="130" t="s">
        <v>25</v>
      </c>
      <c r="AE59" s="171">
        <v>273801.799</v>
      </c>
      <c r="AF59" s="172">
        <v>242177.96200000012</v>
      </c>
      <c r="AG59" s="172">
        <v>27929.420000000006</v>
      </c>
      <c r="AH59" s="333">
        <f t="shared" si="287"/>
        <v>0.1020059769585371</v>
      </c>
      <c r="AI59" s="171">
        <v>0</v>
      </c>
      <c r="AJ59" s="172">
        <v>0</v>
      </c>
      <c r="AK59" s="172">
        <v>0</v>
      </c>
      <c r="AL59" s="333">
        <f t="shared" si="288"/>
        <v>0</v>
      </c>
      <c r="AM59" s="171">
        <v>0</v>
      </c>
      <c r="AN59" s="172">
        <v>0</v>
      </c>
      <c r="AO59" s="172">
        <v>0</v>
      </c>
      <c r="AP59" s="333">
        <f t="shared" si="289"/>
        <v>0</v>
      </c>
      <c r="AQ59" s="171">
        <v>579.20000000000005</v>
      </c>
      <c r="AR59" s="172">
        <v>579.20000000000005</v>
      </c>
      <c r="AS59" s="172">
        <v>0</v>
      </c>
      <c r="AT59" s="333">
        <f t="shared" si="290"/>
        <v>0</v>
      </c>
      <c r="AU59" s="171">
        <v>39194.6</v>
      </c>
      <c r="AV59" s="172">
        <v>39194.6</v>
      </c>
      <c r="AW59" s="172">
        <v>0</v>
      </c>
      <c r="AX59" s="333">
        <f t="shared" si="291"/>
        <v>0</v>
      </c>
      <c r="AY59" s="336">
        <f t="shared" ref="AY59:BA61" si="377">IF(COUNT(AE59,AI59,AM59,AQ59,AU59)&lt;5,"",SUM(AE59,AI59,AM59,AQ59,AU59))</f>
        <v>313575.59899999999</v>
      </c>
      <c r="AZ59" s="175">
        <f t="shared" si="377"/>
        <v>281951.7620000001</v>
      </c>
      <c r="BA59" s="175">
        <f t="shared" si="377"/>
        <v>27929.420000000006</v>
      </c>
      <c r="BB59" s="333">
        <f t="shared" si="293"/>
        <v>8.9067580797318371E-2</v>
      </c>
      <c r="BE59" s="378"/>
      <c r="BF59" s="130" t="s">
        <v>25</v>
      </c>
      <c r="BG59" s="337">
        <f t="shared" ref="BG59:BI61" si="378">IF(COUNT(C59, AE59)&lt;2, "", C59+AE59)</f>
        <v>1094519.4969999993</v>
      </c>
      <c r="BH59" s="338">
        <f t="shared" si="378"/>
        <v>1002655.8059999999</v>
      </c>
      <c r="BI59" s="338">
        <f t="shared" si="378"/>
        <v>84550.623999999967</v>
      </c>
      <c r="BJ59" s="333">
        <f t="shared" si="295"/>
        <v>7.7249079830690334E-2</v>
      </c>
      <c r="BK59" s="337">
        <f t="shared" ref="BK59:BM61" si="379">IF(COUNT(G59, AI59)&lt;2, "", G59+AI59)</f>
        <v>0</v>
      </c>
      <c r="BL59" s="338">
        <f t="shared" si="379"/>
        <v>0</v>
      </c>
      <c r="BM59" s="338">
        <f t="shared" si="379"/>
        <v>0</v>
      </c>
      <c r="BN59" s="333">
        <f t="shared" si="297"/>
        <v>0</v>
      </c>
      <c r="BO59" s="337">
        <f t="shared" ref="BO59:BQ61" si="380">IF(COUNT(K59, AM59)&lt;2, "", K59+AM59)</f>
        <v>29241.25</v>
      </c>
      <c r="BP59" s="338">
        <f t="shared" si="380"/>
        <v>27732.314999999999</v>
      </c>
      <c r="BQ59" s="338">
        <f t="shared" si="380"/>
        <v>1887.2995000000001</v>
      </c>
      <c r="BR59" s="333">
        <f t="shared" si="299"/>
        <v>6.4542367374855733E-2</v>
      </c>
      <c r="BS59" s="337">
        <f t="shared" ref="BS59:BU61" si="381">IF(COUNT(O59, AQ59)&lt;2, "", O59+AQ59)</f>
        <v>29421.114000000001</v>
      </c>
      <c r="BT59" s="338">
        <f t="shared" si="381"/>
        <v>29421.114000000001</v>
      </c>
      <c r="BU59" s="338">
        <f t="shared" si="381"/>
        <v>0</v>
      </c>
      <c r="BV59" s="333">
        <f t="shared" si="301"/>
        <v>0</v>
      </c>
      <c r="BW59" s="337">
        <f t="shared" ref="BW59:BY61" si="382">IF(COUNT(S59, AU59)&lt;2, "", S59+AU59)</f>
        <v>146775.67400000006</v>
      </c>
      <c r="BX59" s="338">
        <f t="shared" si="382"/>
        <v>146775.67400000006</v>
      </c>
      <c r="BY59" s="338">
        <f t="shared" si="382"/>
        <v>0</v>
      </c>
      <c r="BZ59" s="333">
        <f t="shared" si="303"/>
        <v>0</v>
      </c>
      <c r="CA59" s="336">
        <f t="shared" ref="CA59:CC61" si="383">IF(COUNT(BG59,BK59,BO59,BS59,BW59)&lt;5,"",SUM(BG59,BK59,BO59,BS59,BW59))</f>
        <v>1299957.5349999995</v>
      </c>
      <c r="CB59" s="175">
        <f t="shared" si="383"/>
        <v>1206584.909</v>
      </c>
      <c r="CC59" s="175">
        <f t="shared" si="383"/>
        <v>86437.923499999961</v>
      </c>
      <c r="CD59" s="333">
        <f t="shared" si="305"/>
        <v>6.6492882400193173E-2</v>
      </c>
    </row>
    <row r="60" spans="1:82">
      <c r="A60" s="378"/>
      <c r="B60" s="131" t="s">
        <v>26</v>
      </c>
      <c r="C60" s="150">
        <v>1124051.1640000027</v>
      </c>
      <c r="D60" s="151">
        <v>1060713.1920000003</v>
      </c>
      <c r="E60" s="151">
        <v>58540.665000000037</v>
      </c>
      <c r="F60" s="318">
        <f t="shared" si="280"/>
        <v>5.2080071508203964E-2</v>
      </c>
      <c r="G60" s="150">
        <v>0</v>
      </c>
      <c r="H60" s="151">
        <v>0</v>
      </c>
      <c r="I60" s="151">
        <v>0</v>
      </c>
      <c r="J60" s="318">
        <f t="shared" si="281"/>
        <v>0</v>
      </c>
      <c r="K60" s="150">
        <v>27456.375</v>
      </c>
      <c r="L60" s="151">
        <v>24906.2605</v>
      </c>
      <c r="M60" s="151">
        <v>2799.8784999999998</v>
      </c>
      <c r="N60" s="318">
        <f t="shared" si="282"/>
        <v>0.10197553391516541</v>
      </c>
      <c r="O60" s="150">
        <v>56894.768000000004</v>
      </c>
      <c r="P60" s="151">
        <v>56894.768000000004</v>
      </c>
      <c r="Q60" s="151">
        <v>0</v>
      </c>
      <c r="R60" s="318">
        <f t="shared" si="283"/>
        <v>0</v>
      </c>
      <c r="S60" s="150">
        <v>98378.76240000008</v>
      </c>
      <c r="T60" s="151">
        <v>98378.76240000008</v>
      </c>
      <c r="U60" s="151">
        <v>0</v>
      </c>
      <c r="V60" s="318">
        <f t="shared" si="284"/>
        <v>0</v>
      </c>
      <c r="W60" s="321">
        <f t="shared" si="376"/>
        <v>1306781.0694000027</v>
      </c>
      <c r="X60" s="154">
        <f t="shared" si="376"/>
        <v>1240892.9829000004</v>
      </c>
      <c r="Y60" s="154">
        <f t="shared" si="376"/>
        <v>61340.543500000036</v>
      </c>
      <c r="Z60" s="318">
        <f t="shared" si="286"/>
        <v>4.6940183735722479E-2</v>
      </c>
      <c r="AC60" s="378"/>
      <c r="AD60" s="131" t="s">
        <v>26</v>
      </c>
      <c r="AE60" s="150">
        <v>355977.30499999976</v>
      </c>
      <c r="AF60" s="151">
        <v>317578.61100000038</v>
      </c>
      <c r="AG60" s="151">
        <v>36192.830999999969</v>
      </c>
      <c r="AH60" s="318">
        <f t="shared" si="287"/>
        <v>0.10167173719122345</v>
      </c>
      <c r="AI60" s="150">
        <v>0</v>
      </c>
      <c r="AJ60" s="151">
        <v>0</v>
      </c>
      <c r="AK60" s="151">
        <v>0</v>
      </c>
      <c r="AL60" s="318">
        <f t="shared" si="288"/>
        <v>0</v>
      </c>
      <c r="AM60" s="150">
        <v>0</v>
      </c>
      <c r="AN60" s="151">
        <v>0</v>
      </c>
      <c r="AO60" s="151">
        <v>0</v>
      </c>
      <c r="AP60" s="318">
        <f t="shared" si="289"/>
        <v>0</v>
      </c>
      <c r="AQ60" s="150">
        <v>1661.7</v>
      </c>
      <c r="AR60" s="151">
        <v>1661.7</v>
      </c>
      <c r="AS60" s="151">
        <v>0</v>
      </c>
      <c r="AT60" s="318">
        <f t="shared" si="290"/>
        <v>0</v>
      </c>
      <c r="AU60" s="150">
        <v>28096.799999999999</v>
      </c>
      <c r="AV60" s="151">
        <v>28096.799999999999</v>
      </c>
      <c r="AW60" s="151">
        <v>0</v>
      </c>
      <c r="AX60" s="318">
        <f t="shared" si="291"/>
        <v>0</v>
      </c>
      <c r="AY60" s="321">
        <f t="shared" si="377"/>
        <v>385735.80499999976</v>
      </c>
      <c r="AZ60" s="154">
        <f t="shared" si="377"/>
        <v>347337.11100000038</v>
      </c>
      <c r="BA60" s="154">
        <f t="shared" si="377"/>
        <v>36192.830999999969</v>
      </c>
      <c r="BB60" s="318">
        <f t="shared" si="293"/>
        <v>9.3828030820213834E-2</v>
      </c>
      <c r="BE60" s="378"/>
      <c r="BF60" s="131" t="s">
        <v>26</v>
      </c>
      <c r="BG60" s="322">
        <f t="shared" si="378"/>
        <v>1480028.4690000024</v>
      </c>
      <c r="BH60" s="323">
        <f t="shared" si="378"/>
        <v>1378291.8030000008</v>
      </c>
      <c r="BI60" s="323">
        <f t="shared" si="378"/>
        <v>94733.496000000014</v>
      </c>
      <c r="BJ60" s="318">
        <f t="shared" si="295"/>
        <v>6.4007887675301106E-2</v>
      </c>
      <c r="BK60" s="322">
        <f t="shared" si="379"/>
        <v>0</v>
      </c>
      <c r="BL60" s="323">
        <f t="shared" si="379"/>
        <v>0</v>
      </c>
      <c r="BM60" s="323">
        <f t="shared" si="379"/>
        <v>0</v>
      </c>
      <c r="BN60" s="318">
        <f t="shared" si="297"/>
        <v>0</v>
      </c>
      <c r="BO60" s="322">
        <f t="shared" si="380"/>
        <v>27456.375</v>
      </c>
      <c r="BP60" s="323">
        <f t="shared" si="380"/>
        <v>24906.2605</v>
      </c>
      <c r="BQ60" s="323">
        <f t="shared" si="380"/>
        <v>2799.8784999999998</v>
      </c>
      <c r="BR60" s="318">
        <f t="shared" si="299"/>
        <v>0.10197553391516541</v>
      </c>
      <c r="BS60" s="322">
        <f t="shared" si="381"/>
        <v>58556.468000000001</v>
      </c>
      <c r="BT60" s="323">
        <f t="shared" si="381"/>
        <v>58556.468000000001</v>
      </c>
      <c r="BU60" s="323">
        <f t="shared" si="381"/>
        <v>0</v>
      </c>
      <c r="BV60" s="318">
        <f t="shared" si="301"/>
        <v>0</v>
      </c>
      <c r="BW60" s="322">
        <f t="shared" si="382"/>
        <v>126475.56240000008</v>
      </c>
      <c r="BX60" s="323">
        <f t="shared" si="382"/>
        <v>126475.56240000008</v>
      </c>
      <c r="BY60" s="323">
        <f t="shared" si="382"/>
        <v>0</v>
      </c>
      <c r="BZ60" s="318">
        <f t="shared" si="303"/>
        <v>0</v>
      </c>
      <c r="CA60" s="321">
        <f t="shared" si="383"/>
        <v>1692516.8744000026</v>
      </c>
      <c r="CB60" s="154">
        <f t="shared" si="383"/>
        <v>1588230.0939000011</v>
      </c>
      <c r="CC60" s="154">
        <f t="shared" si="383"/>
        <v>97533.37450000002</v>
      </c>
      <c r="CD60" s="318">
        <f t="shared" si="305"/>
        <v>5.7626234618532599E-2</v>
      </c>
    </row>
    <row r="61" spans="1:82">
      <c r="A61" s="378"/>
      <c r="B61" s="132" t="s">
        <v>27</v>
      </c>
      <c r="C61" s="157">
        <v>1085896.5309999934</v>
      </c>
      <c r="D61" s="158">
        <v>1002654.8549999986</v>
      </c>
      <c r="E61" s="158">
        <v>78420.169000000038</v>
      </c>
      <c r="F61" s="324">
        <f t="shared" si="280"/>
        <v>7.2216980864450803E-2</v>
      </c>
      <c r="G61" s="157">
        <v>0</v>
      </c>
      <c r="H61" s="158">
        <v>0</v>
      </c>
      <c r="I61" s="158">
        <v>0</v>
      </c>
      <c r="J61" s="324">
        <f t="shared" si="281"/>
        <v>0</v>
      </c>
      <c r="K61" s="157">
        <v>32908.5</v>
      </c>
      <c r="L61" s="158">
        <v>28848.4725</v>
      </c>
      <c r="M61" s="158">
        <v>4250.7470000000003</v>
      </c>
      <c r="N61" s="324">
        <f t="shared" si="282"/>
        <v>0.12916866463071852</v>
      </c>
      <c r="O61" s="157">
        <v>126794.0475</v>
      </c>
      <c r="P61" s="158">
        <v>126794.0475</v>
      </c>
      <c r="Q61" s="158">
        <v>0</v>
      </c>
      <c r="R61" s="324">
        <f t="shared" si="283"/>
        <v>0</v>
      </c>
      <c r="S61" s="157">
        <v>95423.066999999937</v>
      </c>
      <c r="T61" s="158">
        <v>95423.066999999937</v>
      </c>
      <c r="U61" s="158">
        <v>0</v>
      </c>
      <c r="V61" s="324">
        <f t="shared" si="284"/>
        <v>0</v>
      </c>
      <c r="W61" s="327">
        <f t="shared" si="376"/>
        <v>1341022.1454999936</v>
      </c>
      <c r="X61" s="161">
        <f t="shared" si="376"/>
        <v>1253720.4419999986</v>
      </c>
      <c r="Y61" s="161">
        <f t="shared" si="376"/>
        <v>82670.916000000041</v>
      </c>
      <c r="Z61" s="324">
        <f t="shared" si="286"/>
        <v>6.1647688874799746E-2</v>
      </c>
      <c r="AC61" s="378"/>
      <c r="AD61" s="132" t="s">
        <v>27</v>
      </c>
      <c r="AE61" s="157">
        <v>308108.7209999999</v>
      </c>
      <c r="AF61" s="158">
        <v>260444.34800000026</v>
      </c>
      <c r="AG61" s="158">
        <v>45959.810000000041</v>
      </c>
      <c r="AH61" s="324">
        <f t="shared" si="287"/>
        <v>0.14916750766038867</v>
      </c>
      <c r="AI61" s="157">
        <v>0</v>
      </c>
      <c r="AJ61" s="158">
        <v>0</v>
      </c>
      <c r="AK61" s="158">
        <v>0</v>
      </c>
      <c r="AL61" s="324">
        <f t="shared" si="288"/>
        <v>0</v>
      </c>
      <c r="AM61" s="157">
        <v>0</v>
      </c>
      <c r="AN61" s="158">
        <v>0</v>
      </c>
      <c r="AO61" s="158">
        <v>0</v>
      </c>
      <c r="AP61" s="324">
        <f t="shared" si="289"/>
        <v>0</v>
      </c>
      <c r="AQ61" s="157">
        <v>2267.6</v>
      </c>
      <c r="AR61" s="158">
        <v>2267.6</v>
      </c>
      <c r="AS61" s="158">
        <v>0</v>
      </c>
      <c r="AT61" s="324">
        <f t="shared" si="290"/>
        <v>0</v>
      </c>
      <c r="AU61" s="157">
        <v>34427.800000000003</v>
      </c>
      <c r="AV61" s="158">
        <v>34427.800000000003</v>
      </c>
      <c r="AW61" s="158">
        <v>0</v>
      </c>
      <c r="AX61" s="324">
        <f t="shared" si="291"/>
        <v>0</v>
      </c>
      <c r="AY61" s="327">
        <f t="shared" si="377"/>
        <v>344804.12099999987</v>
      </c>
      <c r="AZ61" s="161">
        <f t="shared" si="377"/>
        <v>297139.74800000025</v>
      </c>
      <c r="BA61" s="161">
        <f t="shared" si="377"/>
        <v>45959.810000000041</v>
      </c>
      <c r="BB61" s="324">
        <f t="shared" si="293"/>
        <v>0.13329251943598452</v>
      </c>
      <c r="BE61" s="378"/>
      <c r="BF61" s="132" t="s">
        <v>27</v>
      </c>
      <c r="BG61" s="328">
        <f t="shared" si="378"/>
        <v>1394005.2519999933</v>
      </c>
      <c r="BH61" s="329">
        <f t="shared" si="378"/>
        <v>1263099.2029999988</v>
      </c>
      <c r="BI61" s="329">
        <f t="shared" si="378"/>
        <v>124379.97900000008</v>
      </c>
      <c r="BJ61" s="324">
        <f t="shared" si="295"/>
        <v>8.9224899849947387E-2</v>
      </c>
      <c r="BK61" s="328">
        <f t="shared" si="379"/>
        <v>0</v>
      </c>
      <c r="BL61" s="329">
        <f t="shared" si="379"/>
        <v>0</v>
      </c>
      <c r="BM61" s="329">
        <f t="shared" si="379"/>
        <v>0</v>
      </c>
      <c r="BN61" s="324">
        <f t="shared" si="297"/>
        <v>0</v>
      </c>
      <c r="BO61" s="328">
        <f t="shared" si="380"/>
        <v>32908.5</v>
      </c>
      <c r="BP61" s="329">
        <f t="shared" si="380"/>
        <v>28848.4725</v>
      </c>
      <c r="BQ61" s="329">
        <f t="shared" si="380"/>
        <v>4250.7470000000003</v>
      </c>
      <c r="BR61" s="324">
        <f t="shared" si="299"/>
        <v>0.12916866463071852</v>
      </c>
      <c r="BS61" s="328">
        <f t="shared" si="381"/>
        <v>129061.64750000001</v>
      </c>
      <c r="BT61" s="329">
        <f t="shared" si="381"/>
        <v>129061.64750000001</v>
      </c>
      <c r="BU61" s="329">
        <f t="shared" si="381"/>
        <v>0</v>
      </c>
      <c r="BV61" s="324">
        <f t="shared" si="301"/>
        <v>0</v>
      </c>
      <c r="BW61" s="328">
        <f t="shared" si="382"/>
        <v>129850.86699999994</v>
      </c>
      <c r="BX61" s="329">
        <f t="shared" si="382"/>
        <v>129850.86699999994</v>
      </c>
      <c r="BY61" s="329">
        <f t="shared" si="382"/>
        <v>0</v>
      </c>
      <c r="BZ61" s="324">
        <f t="shared" si="303"/>
        <v>0</v>
      </c>
      <c r="CA61" s="327">
        <f t="shared" si="383"/>
        <v>1685826.2664999932</v>
      </c>
      <c r="CB61" s="161">
        <f t="shared" si="383"/>
        <v>1550860.1899999985</v>
      </c>
      <c r="CC61" s="161">
        <f t="shared" si="383"/>
        <v>128630.72600000008</v>
      </c>
      <c r="CD61" s="324">
        <f t="shared" si="305"/>
        <v>7.6301294241342632E-2</v>
      </c>
    </row>
    <row r="62" spans="1:82">
      <c r="A62" s="378"/>
      <c r="B62" s="133" t="s">
        <v>28</v>
      </c>
      <c r="C62" s="330">
        <f t="shared" ref="C62:E62" si="384">IF(COUNT(C59:C61)=0,"",SUM(C59:C61))</f>
        <v>3030665.3929999955</v>
      </c>
      <c r="D62" s="168">
        <f t="shared" si="384"/>
        <v>2823845.8909999984</v>
      </c>
      <c r="E62" s="168">
        <f t="shared" si="384"/>
        <v>193582.03800000006</v>
      </c>
      <c r="F62" s="331">
        <f t="shared" si="280"/>
        <v>6.3874434454929074E-2</v>
      </c>
      <c r="G62" s="330">
        <f t="shared" ref="G62:I62" si="385">IF(COUNT(G59:G61)=0,"",SUM(G59:G61))</f>
        <v>0</v>
      </c>
      <c r="H62" s="168">
        <f t="shared" si="385"/>
        <v>0</v>
      </c>
      <c r="I62" s="168">
        <f t="shared" si="385"/>
        <v>0</v>
      </c>
      <c r="J62" s="331">
        <f t="shared" si="281"/>
        <v>0</v>
      </c>
      <c r="K62" s="330">
        <f t="shared" ref="K62:M62" si="386">IF(COUNT(K59:K61)=0,"",SUM(K59:K61))</f>
        <v>89606.125</v>
      </c>
      <c r="L62" s="168">
        <f t="shared" si="386"/>
        <v>81487.047999999995</v>
      </c>
      <c r="M62" s="168">
        <f t="shared" si="386"/>
        <v>8937.9249999999993</v>
      </c>
      <c r="N62" s="331">
        <f t="shared" si="282"/>
        <v>9.9746808602648521E-2</v>
      </c>
      <c r="O62" s="330">
        <f t="shared" ref="O62:Q62" si="387">IF(COUNT(O59:O61)=0,"",SUM(O59:O61))</f>
        <v>212530.72950000002</v>
      </c>
      <c r="P62" s="168">
        <f t="shared" si="387"/>
        <v>212530.72950000002</v>
      </c>
      <c r="Q62" s="168">
        <f t="shared" si="387"/>
        <v>0</v>
      </c>
      <c r="R62" s="331">
        <f t="shared" si="283"/>
        <v>0</v>
      </c>
      <c r="S62" s="330">
        <f t="shared" ref="S62:U62" si="388">IF(COUNT(S59:S61)=0,"",SUM(S59:S61))</f>
        <v>301382.90340000007</v>
      </c>
      <c r="T62" s="168">
        <f t="shared" si="388"/>
        <v>301382.90340000007</v>
      </c>
      <c r="U62" s="168">
        <f t="shared" si="388"/>
        <v>0</v>
      </c>
      <c r="V62" s="331">
        <f t="shared" si="284"/>
        <v>0</v>
      </c>
      <c r="W62" s="332">
        <f t="shared" ref="W62:Y62" si="389">IF(COUNT(W59:W61)=0,"",SUM(W59:W61))</f>
        <v>3634185.1508999956</v>
      </c>
      <c r="X62" s="167">
        <f t="shared" si="389"/>
        <v>3419246.5718999989</v>
      </c>
      <c r="Y62" s="167">
        <f t="shared" si="389"/>
        <v>202519.96300000005</v>
      </c>
      <c r="Z62" s="331">
        <f t="shared" si="286"/>
        <v>5.5726374576663094E-2</v>
      </c>
      <c r="AC62" s="378"/>
      <c r="AD62" s="133" t="s">
        <v>28</v>
      </c>
      <c r="AE62" s="330">
        <f t="shared" ref="AE62:AG62" si="390">IF(COUNT(AE59:AE61)=0,"",SUM(AE59:AE61))</f>
        <v>937887.82499999972</v>
      </c>
      <c r="AF62" s="168">
        <f t="shared" si="390"/>
        <v>820200.92100000079</v>
      </c>
      <c r="AG62" s="168">
        <f t="shared" si="390"/>
        <v>110082.06100000002</v>
      </c>
      <c r="AH62" s="331">
        <f t="shared" si="287"/>
        <v>0.11737231048926353</v>
      </c>
      <c r="AI62" s="330">
        <f t="shared" ref="AI62:AK62" si="391">IF(COUNT(AI59:AI61)=0,"",SUM(AI59:AI61))</f>
        <v>0</v>
      </c>
      <c r="AJ62" s="168">
        <f t="shared" si="391"/>
        <v>0</v>
      </c>
      <c r="AK62" s="168">
        <f t="shared" si="391"/>
        <v>0</v>
      </c>
      <c r="AL62" s="331">
        <f t="shared" si="288"/>
        <v>0</v>
      </c>
      <c r="AM62" s="330">
        <f t="shared" ref="AM62:AO62" si="392">IF(COUNT(AM59:AM61)=0,"",SUM(AM59:AM61))</f>
        <v>0</v>
      </c>
      <c r="AN62" s="168">
        <f t="shared" si="392"/>
        <v>0</v>
      </c>
      <c r="AO62" s="168">
        <f t="shared" si="392"/>
        <v>0</v>
      </c>
      <c r="AP62" s="331">
        <f t="shared" si="289"/>
        <v>0</v>
      </c>
      <c r="AQ62" s="330">
        <f t="shared" ref="AQ62:AS62" si="393">IF(COUNT(AQ59:AQ61)=0,"",SUM(AQ59:AQ61))</f>
        <v>4508.5</v>
      </c>
      <c r="AR62" s="168">
        <f t="shared" si="393"/>
        <v>4508.5</v>
      </c>
      <c r="AS62" s="168">
        <f t="shared" si="393"/>
        <v>0</v>
      </c>
      <c r="AT62" s="331">
        <f t="shared" si="290"/>
        <v>0</v>
      </c>
      <c r="AU62" s="330">
        <f t="shared" ref="AU62:AW62" si="394">IF(COUNT(AU59:AU61)=0,"",SUM(AU59:AU61))</f>
        <v>101719.2</v>
      </c>
      <c r="AV62" s="168">
        <f t="shared" si="394"/>
        <v>101719.2</v>
      </c>
      <c r="AW62" s="168">
        <f t="shared" si="394"/>
        <v>0</v>
      </c>
      <c r="AX62" s="331">
        <f t="shared" si="291"/>
        <v>0</v>
      </c>
      <c r="AY62" s="332">
        <f t="shared" ref="AY62:BA62" si="395">IF(COUNT(AY59:AY61)=0,"",SUM(AY59:AY61))</f>
        <v>1044115.5249999997</v>
      </c>
      <c r="AZ62" s="167">
        <f t="shared" si="395"/>
        <v>926428.62100000074</v>
      </c>
      <c r="BA62" s="167">
        <f t="shared" si="395"/>
        <v>110082.06100000002</v>
      </c>
      <c r="BB62" s="331">
        <f t="shared" si="293"/>
        <v>0.10543092058706822</v>
      </c>
      <c r="BE62" s="378"/>
      <c r="BF62" s="133" t="s">
        <v>28</v>
      </c>
      <c r="BG62" s="330">
        <f t="shared" ref="BG62:BI62" si="396">IF(COUNT(BG59:BG61)=0,"",SUM(BG59:BG61))</f>
        <v>3968553.2179999952</v>
      </c>
      <c r="BH62" s="168">
        <f t="shared" si="396"/>
        <v>3644046.8119999995</v>
      </c>
      <c r="BI62" s="168">
        <f t="shared" si="396"/>
        <v>303664.09900000005</v>
      </c>
      <c r="BJ62" s="331">
        <f t="shared" si="295"/>
        <v>7.6517582685469335E-2</v>
      </c>
      <c r="BK62" s="330">
        <f t="shared" ref="BK62:BM62" si="397">IF(COUNT(BK59:BK61)=0,"",SUM(BK59:BK61))</f>
        <v>0</v>
      </c>
      <c r="BL62" s="168">
        <f t="shared" si="397"/>
        <v>0</v>
      </c>
      <c r="BM62" s="168">
        <f t="shared" si="397"/>
        <v>0</v>
      </c>
      <c r="BN62" s="331">
        <f t="shared" si="297"/>
        <v>0</v>
      </c>
      <c r="BO62" s="330">
        <f t="shared" ref="BO62:BQ62" si="398">IF(COUNT(BO59:BO61)=0,"",SUM(BO59:BO61))</f>
        <v>89606.125</v>
      </c>
      <c r="BP62" s="168">
        <f t="shared" si="398"/>
        <v>81487.047999999995</v>
      </c>
      <c r="BQ62" s="168">
        <f t="shared" si="398"/>
        <v>8937.9249999999993</v>
      </c>
      <c r="BR62" s="331">
        <f t="shared" si="299"/>
        <v>9.9746808602648521E-2</v>
      </c>
      <c r="BS62" s="330">
        <f t="shared" ref="BS62:BU62" si="399">IF(COUNT(BS59:BS61)=0,"",SUM(BS59:BS61))</f>
        <v>217039.22950000002</v>
      </c>
      <c r="BT62" s="168">
        <f t="shared" si="399"/>
        <v>217039.22950000002</v>
      </c>
      <c r="BU62" s="168">
        <f t="shared" si="399"/>
        <v>0</v>
      </c>
      <c r="BV62" s="331">
        <f t="shared" si="301"/>
        <v>0</v>
      </c>
      <c r="BW62" s="330">
        <f t="shared" ref="BW62:BY62" si="400">IF(COUNT(BW59:BW61)=0,"",SUM(BW59:BW61))</f>
        <v>403102.10340000014</v>
      </c>
      <c r="BX62" s="168">
        <f t="shared" si="400"/>
        <v>403102.10340000014</v>
      </c>
      <c r="BY62" s="168">
        <f t="shared" si="400"/>
        <v>0</v>
      </c>
      <c r="BZ62" s="331">
        <f t="shared" si="303"/>
        <v>0</v>
      </c>
      <c r="CA62" s="332">
        <f t="shared" ref="CA62:CC62" si="401">IF(COUNT(CA59:CA61)=0,"",SUM(CA59:CA61))</f>
        <v>4678300.6758999955</v>
      </c>
      <c r="CB62" s="167">
        <f t="shared" si="401"/>
        <v>4345675.1929000001</v>
      </c>
      <c r="CC62" s="167">
        <f t="shared" si="401"/>
        <v>312602.02400000009</v>
      </c>
      <c r="CD62" s="331">
        <f t="shared" si="305"/>
        <v>6.6819566688039511E-2</v>
      </c>
    </row>
    <row r="63" spans="1:82" ht="14.5" thickBot="1">
      <c r="A63" s="379"/>
      <c r="B63" s="134" t="s">
        <v>55</v>
      </c>
      <c r="C63" s="339">
        <f t="shared" ref="C63:E63" si="402">SUM(C62,C58,C54,C50)</f>
        <v>9181055.8739999998</v>
      </c>
      <c r="D63" s="181">
        <f t="shared" si="402"/>
        <v>8680439.3119999971</v>
      </c>
      <c r="E63" s="181">
        <f t="shared" si="402"/>
        <v>457378.61000000004</v>
      </c>
      <c r="F63" s="340">
        <f t="shared" si="280"/>
        <v>4.9817648021864121E-2</v>
      </c>
      <c r="G63" s="339">
        <f t="shared" ref="G63:I63" si="403">SUM(G62,G58,G54,G50)</f>
        <v>0</v>
      </c>
      <c r="H63" s="181">
        <f t="shared" si="403"/>
        <v>0</v>
      </c>
      <c r="I63" s="181">
        <f t="shared" si="403"/>
        <v>0</v>
      </c>
      <c r="J63" s="340">
        <f t="shared" si="281"/>
        <v>0</v>
      </c>
      <c r="K63" s="339">
        <f t="shared" ref="K63:M63" si="404">SUM(K62,K58,K54,K50)</f>
        <v>89606.125</v>
      </c>
      <c r="L63" s="181">
        <f t="shared" si="404"/>
        <v>81487.047999999995</v>
      </c>
      <c r="M63" s="181">
        <f t="shared" si="404"/>
        <v>8937.9249999999993</v>
      </c>
      <c r="N63" s="340">
        <f t="shared" si="282"/>
        <v>9.9746808602648521E-2</v>
      </c>
      <c r="O63" s="339">
        <f t="shared" ref="O63:Q63" si="405">SUM(O62,O58,O54,O50)</f>
        <v>687040.16024999996</v>
      </c>
      <c r="P63" s="181">
        <f t="shared" si="405"/>
        <v>687040.16024999996</v>
      </c>
      <c r="Q63" s="181">
        <f t="shared" si="405"/>
        <v>0</v>
      </c>
      <c r="R63" s="340">
        <f t="shared" si="283"/>
        <v>0</v>
      </c>
      <c r="S63" s="339">
        <f t="shared" ref="S63:U63" si="406">SUM(S62,S58,S54,S50)</f>
        <v>1035654.1003500002</v>
      </c>
      <c r="T63" s="181">
        <f t="shared" si="406"/>
        <v>1035654.1003500002</v>
      </c>
      <c r="U63" s="181">
        <f t="shared" si="406"/>
        <v>0</v>
      </c>
      <c r="V63" s="340">
        <f t="shared" si="284"/>
        <v>0</v>
      </c>
      <c r="W63" s="339">
        <f t="shared" ref="W63:Y63" si="407">SUM(W62,W58,W54,W50)</f>
        <v>10993356.259599999</v>
      </c>
      <c r="X63" s="181">
        <f t="shared" si="407"/>
        <v>10484620.620599998</v>
      </c>
      <c r="Y63" s="181">
        <f t="shared" si="407"/>
        <v>466316.53500000009</v>
      </c>
      <c r="Z63" s="340">
        <f t="shared" si="286"/>
        <v>4.2418031762846496E-2</v>
      </c>
      <c r="AC63" s="379"/>
      <c r="AD63" s="134" t="s">
        <v>55</v>
      </c>
      <c r="AE63" s="339">
        <f t="shared" ref="AE63:AG63" si="408">SUM(AE62,AE58,AE54,AE50)</f>
        <v>2656057.4050000003</v>
      </c>
      <c r="AF63" s="181">
        <f t="shared" si="408"/>
        <v>2390748.0620000008</v>
      </c>
      <c r="AG63" s="181">
        <f t="shared" si="408"/>
        <v>250031.69500000007</v>
      </c>
      <c r="AH63" s="340">
        <f t="shared" si="287"/>
        <v>9.4136404781507366E-2</v>
      </c>
      <c r="AI63" s="339">
        <f t="shared" ref="AI63:AK63" si="409">SUM(AI62,AI58,AI54,AI50)</f>
        <v>0</v>
      </c>
      <c r="AJ63" s="181">
        <f t="shared" si="409"/>
        <v>0</v>
      </c>
      <c r="AK63" s="181">
        <f t="shared" si="409"/>
        <v>0</v>
      </c>
      <c r="AL63" s="340">
        <f t="shared" si="288"/>
        <v>0</v>
      </c>
      <c r="AM63" s="339">
        <f t="shared" ref="AM63:AO63" si="410">SUM(AM62,AM58,AM54,AM50)</f>
        <v>0</v>
      </c>
      <c r="AN63" s="181">
        <f t="shared" si="410"/>
        <v>0</v>
      </c>
      <c r="AO63" s="181">
        <f t="shared" si="410"/>
        <v>0</v>
      </c>
      <c r="AP63" s="340">
        <f t="shared" si="289"/>
        <v>0</v>
      </c>
      <c r="AQ63" s="339">
        <f t="shared" ref="AQ63:AS63" si="411">SUM(AQ62,AQ58,AQ54,AQ50)</f>
        <v>15083.9</v>
      </c>
      <c r="AR63" s="181">
        <f t="shared" si="411"/>
        <v>15083.9</v>
      </c>
      <c r="AS63" s="181">
        <f t="shared" si="411"/>
        <v>0</v>
      </c>
      <c r="AT63" s="340">
        <f t="shared" si="290"/>
        <v>0</v>
      </c>
      <c r="AU63" s="339">
        <f t="shared" ref="AU63:AW63" si="412">SUM(AU62,AU58,AU54,AU50)</f>
        <v>441937</v>
      </c>
      <c r="AV63" s="181">
        <f t="shared" si="412"/>
        <v>441937</v>
      </c>
      <c r="AW63" s="181">
        <f t="shared" si="412"/>
        <v>0</v>
      </c>
      <c r="AX63" s="340">
        <f t="shared" si="291"/>
        <v>0</v>
      </c>
      <c r="AY63" s="339">
        <f t="shared" ref="AY63:BA63" si="413">SUM(AY62,AY58,AY54,AY50)</f>
        <v>3113078.3050000006</v>
      </c>
      <c r="AZ63" s="181">
        <f t="shared" si="413"/>
        <v>2847768.9620000008</v>
      </c>
      <c r="BA63" s="181">
        <f t="shared" si="413"/>
        <v>250031.69500000007</v>
      </c>
      <c r="BB63" s="340">
        <f t="shared" si="293"/>
        <v>8.0316545394446798E-2</v>
      </c>
      <c r="BE63" s="379"/>
      <c r="BF63" s="134" t="s">
        <v>55</v>
      </c>
      <c r="BG63" s="339">
        <f t="shared" ref="BG63:BI63" si="414">SUM(BG62,BG58,BG54,BG50)</f>
        <v>11837113.278999999</v>
      </c>
      <c r="BH63" s="181">
        <f t="shared" si="414"/>
        <v>11071187.373999998</v>
      </c>
      <c r="BI63" s="181">
        <f t="shared" si="414"/>
        <v>707410.30500000005</v>
      </c>
      <c r="BJ63" s="340">
        <f t="shared" si="295"/>
        <v>5.9762062618341535E-2</v>
      </c>
      <c r="BK63" s="339">
        <f t="shared" ref="BK63:BM63" si="415">SUM(BK62,BK58,BK54,BK50)</f>
        <v>0</v>
      </c>
      <c r="BL63" s="181">
        <f t="shared" si="415"/>
        <v>0</v>
      </c>
      <c r="BM63" s="181">
        <f t="shared" si="415"/>
        <v>0</v>
      </c>
      <c r="BN63" s="340">
        <f t="shared" si="297"/>
        <v>0</v>
      </c>
      <c r="BO63" s="339">
        <f t="shared" ref="BO63:BQ63" si="416">SUM(BO62,BO58,BO54,BO50)</f>
        <v>89606.125</v>
      </c>
      <c r="BP63" s="181">
        <f t="shared" si="416"/>
        <v>81487.047999999995</v>
      </c>
      <c r="BQ63" s="181">
        <f t="shared" si="416"/>
        <v>8937.9249999999993</v>
      </c>
      <c r="BR63" s="340">
        <f t="shared" si="299"/>
        <v>9.9746808602648521E-2</v>
      </c>
      <c r="BS63" s="339">
        <f t="shared" ref="BS63:BU63" si="417">SUM(BS62,BS58,BS54,BS50)</f>
        <v>702124.06024999998</v>
      </c>
      <c r="BT63" s="181">
        <f t="shared" si="417"/>
        <v>702124.06024999998</v>
      </c>
      <c r="BU63" s="181">
        <f t="shared" si="417"/>
        <v>0</v>
      </c>
      <c r="BV63" s="340">
        <f t="shared" si="301"/>
        <v>0</v>
      </c>
      <c r="BW63" s="339">
        <f t="shared" ref="BW63:BY63" si="418">SUM(BW62,BW58,BW54,BW50)</f>
        <v>1477591.10035</v>
      </c>
      <c r="BX63" s="181">
        <f t="shared" si="418"/>
        <v>1477591.10035</v>
      </c>
      <c r="BY63" s="181">
        <f t="shared" si="418"/>
        <v>0</v>
      </c>
      <c r="BZ63" s="340">
        <f t="shared" si="303"/>
        <v>0</v>
      </c>
      <c r="CA63" s="339">
        <f t="shared" ref="CA63:CC63" si="419">SUM(CA62,CA58,CA54,CA50)</f>
        <v>14106434.5646</v>
      </c>
      <c r="CB63" s="181">
        <f t="shared" si="419"/>
        <v>13332389.582599998</v>
      </c>
      <c r="CC63" s="181">
        <f t="shared" si="419"/>
        <v>716348.2300000001</v>
      </c>
      <c r="CD63" s="340">
        <f t="shared" si="305"/>
        <v>5.0781664687806441E-2</v>
      </c>
    </row>
    <row r="64" spans="1:82">
      <c r="A64" t="s">
        <v>401</v>
      </c>
    </row>
    <row r="65" spans="1:82" ht="14.5" thickBot="1"/>
    <row r="66" spans="1:82" ht="19" thickBot="1">
      <c r="A66" s="406" t="s">
        <v>395</v>
      </c>
      <c r="B66" s="407"/>
      <c r="C66" s="403" t="s">
        <v>0</v>
      </c>
      <c r="D66" s="404"/>
      <c r="E66" s="404"/>
      <c r="F66" s="405"/>
      <c r="G66" s="403" t="s">
        <v>9</v>
      </c>
      <c r="H66" s="404"/>
      <c r="I66" s="404"/>
      <c r="J66" s="405"/>
      <c r="K66" s="403" t="s">
        <v>396</v>
      </c>
      <c r="L66" s="404"/>
      <c r="M66" s="404"/>
      <c r="N66" s="405"/>
      <c r="O66" s="403" t="s">
        <v>378</v>
      </c>
      <c r="P66" s="404"/>
      <c r="Q66" s="404"/>
      <c r="R66" s="405"/>
      <c r="S66" s="403" t="s">
        <v>380</v>
      </c>
      <c r="T66" s="404"/>
      <c r="U66" s="404"/>
      <c r="V66" s="405"/>
      <c r="W66" s="403" t="s">
        <v>379</v>
      </c>
      <c r="X66" s="404"/>
      <c r="Y66" s="404"/>
      <c r="Z66" s="405"/>
      <c r="AC66" s="406" t="s">
        <v>397</v>
      </c>
      <c r="AD66" s="407"/>
      <c r="AE66" s="403" t="s">
        <v>0</v>
      </c>
      <c r="AF66" s="404"/>
      <c r="AG66" s="404"/>
      <c r="AH66" s="405"/>
      <c r="AI66" s="403" t="s">
        <v>9</v>
      </c>
      <c r="AJ66" s="404"/>
      <c r="AK66" s="404"/>
      <c r="AL66" s="405"/>
      <c r="AM66" s="403" t="s">
        <v>396</v>
      </c>
      <c r="AN66" s="404"/>
      <c r="AO66" s="404"/>
      <c r="AP66" s="405"/>
      <c r="AQ66" s="403" t="s">
        <v>378</v>
      </c>
      <c r="AR66" s="404"/>
      <c r="AS66" s="404"/>
      <c r="AT66" s="405"/>
      <c r="AU66" s="403" t="s">
        <v>380</v>
      </c>
      <c r="AV66" s="404"/>
      <c r="AW66" s="404"/>
      <c r="AX66" s="405"/>
      <c r="AY66" s="403" t="s">
        <v>379</v>
      </c>
      <c r="AZ66" s="404"/>
      <c r="BA66" s="404"/>
      <c r="BB66" s="405"/>
      <c r="BE66" s="406" t="s">
        <v>398</v>
      </c>
      <c r="BF66" s="407"/>
      <c r="BG66" s="403" t="s">
        <v>0</v>
      </c>
      <c r="BH66" s="404"/>
      <c r="BI66" s="404"/>
      <c r="BJ66" s="405"/>
      <c r="BK66" s="403" t="s">
        <v>9</v>
      </c>
      <c r="BL66" s="404"/>
      <c r="BM66" s="404"/>
      <c r="BN66" s="405"/>
      <c r="BO66" s="403" t="s">
        <v>396</v>
      </c>
      <c r="BP66" s="404"/>
      <c r="BQ66" s="404"/>
      <c r="BR66" s="405"/>
      <c r="BS66" s="403" t="s">
        <v>378</v>
      </c>
      <c r="BT66" s="404"/>
      <c r="BU66" s="404"/>
      <c r="BV66" s="405"/>
      <c r="BW66" s="403" t="s">
        <v>380</v>
      </c>
      <c r="BX66" s="404"/>
      <c r="BY66" s="404"/>
      <c r="BZ66" s="405"/>
      <c r="CA66" s="403" t="s">
        <v>379</v>
      </c>
      <c r="CB66" s="404"/>
      <c r="CC66" s="404"/>
      <c r="CD66" s="405"/>
    </row>
    <row r="67" spans="1:82" ht="74.5" thickBot="1">
      <c r="A67" s="408"/>
      <c r="B67" s="409"/>
      <c r="C67" s="309" t="s">
        <v>52</v>
      </c>
      <c r="D67" s="310" t="s">
        <v>53</v>
      </c>
      <c r="E67" s="310" t="s">
        <v>51</v>
      </c>
      <c r="F67" s="311" t="s">
        <v>51</v>
      </c>
      <c r="G67" s="309" t="s">
        <v>52</v>
      </c>
      <c r="H67" s="310" t="s">
        <v>53</v>
      </c>
      <c r="I67" s="310" t="s">
        <v>51</v>
      </c>
      <c r="J67" s="311" t="s">
        <v>51</v>
      </c>
      <c r="K67" s="309" t="s">
        <v>52</v>
      </c>
      <c r="L67" s="310" t="s">
        <v>53</v>
      </c>
      <c r="M67" s="310" t="s">
        <v>51</v>
      </c>
      <c r="N67" s="311" t="s">
        <v>51</v>
      </c>
      <c r="O67" s="309" t="s">
        <v>52</v>
      </c>
      <c r="P67" s="310" t="s">
        <v>53</v>
      </c>
      <c r="Q67" s="310" t="s">
        <v>51</v>
      </c>
      <c r="R67" s="311" t="s">
        <v>51</v>
      </c>
      <c r="S67" s="309" t="s">
        <v>52</v>
      </c>
      <c r="T67" s="310" t="s">
        <v>53</v>
      </c>
      <c r="U67" s="310" t="s">
        <v>51</v>
      </c>
      <c r="V67" s="311" t="s">
        <v>51</v>
      </c>
      <c r="W67" s="309" t="s">
        <v>52</v>
      </c>
      <c r="X67" s="310" t="s">
        <v>53</v>
      </c>
      <c r="Y67" s="310" t="s">
        <v>51</v>
      </c>
      <c r="Z67" s="311" t="s">
        <v>51</v>
      </c>
      <c r="AC67" s="408"/>
      <c r="AD67" s="409"/>
      <c r="AE67" s="309" t="s">
        <v>52</v>
      </c>
      <c r="AF67" s="310" t="s">
        <v>53</v>
      </c>
      <c r="AG67" s="310" t="s">
        <v>51</v>
      </c>
      <c r="AH67" s="311" t="s">
        <v>51</v>
      </c>
      <c r="AI67" s="309" t="s">
        <v>52</v>
      </c>
      <c r="AJ67" s="310" t="s">
        <v>53</v>
      </c>
      <c r="AK67" s="310" t="s">
        <v>51</v>
      </c>
      <c r="AL67" s="311" t="s">
        <v>51</v>
      </c>
      <c r="AM67" s="309" t="s">
        <v>52</v>
      </c>
      <c r="AN67" s="310" t="s">
        <v>53</v>
      </c>
      <c r="AO67" s="310" t="s">
        <v>51</v>
      </c>
      <c r="AP67" s="311" t="s">
        <v>51</v>
      </c>
      <c r="AQ67" s="309" t="s">
        <v>52</v>
      </c>
      <c r="AR67" s="310" t="s">
        <v>53</v>
      </c>
      <c r="AS67" s="310" t="s">
        <v>51</v>
      </c>
      <c r="AT67" s="311" t="s">
        <v>51</v>
      </c>
      <c r="AU67" s="309" t="s">
        <v>52</v>
      </c>
      <c r="AV67" s="310" t="s">
        <v>53</v>
      </c>
      <c r="AW67" s="310" t="s">
        <v>51</v>
      </c>
      <c r="AX67" s="311" t="s">
        <v>51</v>
      </c>
      <c r="AY67" s="309" t="s">
        <v>52</v>
      </c>
      <c r="AZ67" s="310" t="s">
        <v>53</v>
      </c>
      <c r="BA67" s="310" t="s">
        <v>51</v>
      </c>
      <c r="BB67" s="311" t="s">
        <v>51</v>
      </c>
      <c r="BE67" s="408"/>
      <c r="BF67" s="409"/>
      <c r="BG67" s="309" t="s">
        <v>52</v>
      </c>
      <c r="BH67" s="310" t="s">
        <v>53</v>
      </c>
      <c r="BI67" s="310" t="s">
        <v>51</v>
      </c>
      <c r="BJ67" s="311" t="s">
        <v>51</v>
      </c>
      <c r="BK67" s="309" t="s">
        <v>52</v>
      </c>
      <c r="BL67" s="310" t="s">
        <v>53</v>
      </c>
      <c r="BM67" s="310" t="s">
        <v>51</v>
      </c>
      <c r="BN67" s="311" t="s">
        <v>51</v>
      </c>
      <c r="BO67" s="309" t="s">
        <v>52</v>
      </c>
      <c r="BP67" s="310" t="s">
        <v>53</v>
      </c>
      <c r="BQ67" s="310" t="s">
        <v>51</v>
      </c>
      <c r="BR67" s="311" t="s">
        <v>51</v>
      </c>
      <c r="BS67" s="309" t="s">
        <v>52</v>
      </c>
      <c r="BT67" s="310" t="s">
        <v>53</v>
      </c>
      <c r="BU67" s="310" t="s">
        <v>51</v>
      </c>
      <c r="BV67" s="311" t="s">
        <v>51</v>
      </c>
      <c r="BW67" s="309" t="s">
        <v>52</v>
      </c>
      <c r="BX67" s="310" t="s">
        <v>53</v>
      </c>
      <c r="BY67" s="310" t="s">
        <v>51</v>
      </c>
      <c r="BZ67" s="311" t="s">
        <v>51</v>
      </c>
      <c r="CA67" s="309" t="s">
        <v>52</v>
      </c>
      <c r="CB67" s="310" t="s">
        <v>53</v>
      </c>
      <c r="CC67" s="310" t="s">
        <v>51</v>
      </c>
      <c r="CD67" s="311" t="s">
        <v>51</v>
      </c>
    </row>
    <row r="68" spans="1:82">
      <c r="A68" s="377">
        <v>2019</v>
      </c>
      <c r="B68" s="135" t="s">
        <v>13</v>
      </c>
      <c r="C68" s="143">
        <v>801554.50800000189</v>
      </c>
      <c r="D68" s="144">
        <v>768913.1890000006</v>
      </c>
      <c r="E68" s="144">
        <v>30219.97099999998</v>
      </c>
      <c r="F68" s="312">
        <f t="shared" ref="F68:F84" si="420">IF(AND(ISNUMBER(C68),ISNUMBER(E68)), IF(C68=0, 0, E68/C68), "")</f>
        <v>3.770170424891417E-2</v>
      </c>
      <c r="G68" s="143">
        <v>0</v>
      </c>
      <c r="H68" s="144">
        <v>0</v>
      </c>
      <c r="I68" s="144">
        <v>0</v>
      </c>
      <c r="J68" s="312">
        <f t="shared" ref="J68:J84" si="421">IF(AND(ISNUMBER(G68),ISNUMBER(I68)), IF(G68=0, 0, I68/G68), "")</f>
        <v>0</v>
      </c>
      <c r="K68" s="143">
        <v>29202</v>
      </c>
      <c r="L68" s="144">
        <v>27547.282999999999</v>
      </c>
      <c r="M68" s="144">
        <v>1859.492</v>
      </c>
      <c r="N68" s="312">
        <f t="shared" ref="N68:N84" si="422">IF(AND(ISNUMBER(K68),ISNUMBER(M68)), IF(K68=0, 0, M68/K68), "")</f>
        <v>6.3676871447161151E-2</v>
      </c>
      <c r="O68" s="143">
        <v>66920.842999999993</v>
      </c>
      <c r="P68" s="144">
        <v>66920.842999999993</v>
      </c>
      <c r="Q68" s="144">
        <v>0</v>
      </c>
      <c r="R68" s="312">
        <f t="shared" ref="R68:R84" si="423">IF(AND(ISNUMBER(O68),ISNUMBER(Q68)), IF(O68=0, 0, Q68/O68), "")</f>
        <v>0</v>
      </c>
      <c r="S68" s="143">
        <v>127131.7953</v>
      </c>
      <c r="T68" s="144">
        <v>127131.7953</v>
      </c>
      <c r="U68" s="144">
        <v>0</v>
      </c>
      <c r="V68" s="312">
        <f t="shared" ref="V68:V84" si="424">IF(AND(ISNUMBER(S68),ISNUMBER(U68)), IF(S68=0, 0, U68/S68), "")</f>
        <v>0</v>
      </c>
      <c r="W68" s="315">
        <f t="shared" ref="W68:Y70" si="425">IF(COUNT(C68,G68,K68,O68,S68)&lt;5,"",SUM(C68,G68,K68,O68,S68))</f>
        <v>1024809.1463000019</v>
      </c>
      <c r="X68" s="147">
        <f t="shared" si="425"/>
        <v>990513.11030000064</v>
      </c>
      <c r="Y68" s="147">
        <f t="shared" si="425"/>
        <v>32079.462999999978</v>
      </c>
      <c r="Z68" s="312">
        <f t="shared" ref="Z68:Z84" si="426">IF(AND(ISNUMBER(W68),ISNUMBER(Y68)), IF(W68=0, 0, Y68/W68), "")</f>
        <v>3.130286562704921E-2</v>
      </c>
      <c r="AC68" s="377">
        <v>2019</v>
      </c>
      <c r="AD68" s="135" t="s">
        <v>13</v>
      </c>
      <c r="AE68" s="143">
        <v>234163.43499999985</v>
      </c>
      <c r="AF68" s="144">
        <v>210660.27599999993</v>
      </c>
      <c r="AG68" s="144">
        <v>22598.210999999959</v>
      </c>
      <c r="AH68" s="312">
        <f t="shared" ref="AH68:AH84" si="427">IF(AND(ISNUMBER(AE68),ISNUMBER(AG68)), IF(AE68=0, 0, AG68/AE68), "")</f>
        <v>9.6506147511886187E-2</v>
      </c>
      <c r="AI68" s="143">
        <v>2626.9809999999993</v>
      </c>
      <c r="AJ68" s="144">
        <v>2582.6039999999994</v>
      </c>
      <c r="AK68" s="144">
        <v>24.392000000000003</v>
      </c>
      <c r="AL68" s="312">
        <f t="shared" ref="AL68:AL84" si="428">IF(AND(ISNUMBER(AI68),ISNUMBER(AK68)), IF(AI68=0, 0, AK68/AI68), "")</f>
        <v>9.2851832578918578E-3</v>
      </c>
      <c r="AM68" s="143">
        <v>0</v>
      </c>
      <c r="AN68" s="144">
        <v>0</v>
      </c>
      <c r="AO68" s="144">
        <v>0</v>
      </c>
      <c r="AP68" s="312">
        <f t="shared" ref="AP68:AP84" si="429">IF(AND(ISNUMBER(AM68),ISNUMBER(AO68)), IF(AM68=0, 0, AO68/AM68), "")</f>
        <v>0</v>
      </c>
      <c r="AQ68" s="143">
        <v>1489.7</v>
      </c>
      <c r="AR68" s="144">
        <v>1489.7</v>
      </c>
      <c r="AS68" s="144">
        <v>0</v>
      </c>
      <c r="AT68" s="312">
        <f t="shared" ref="AT68:AT84" si="430">IF(AND(ISNUMBER(AQ68),ISNUMBER(AS68)), IF(AQ68=0, 0, AS68/AQ68), "")</f>
        <v>0</v>
      </c>
      <c r="AU68" s="143">
        <v>25931.19</v>
      </c>
      <c r="AV68" s="144">
        <v>25931.19</v>
      </c>
      <c r="AW68" s="144">
        <v>0</v>
      </c>
      <c r="AX68" s="312">
        <f t="shared" ref="AX68:AX84" si="431">IF(AND(ISNUMBER(AU68),ISNUMBER(AW68)), IF(AU68=0, 0, AW68/AU68), "")</f>
        <v>0</v>
      </c>
      <c r="AY68" s="315">
        <f t="shared" ref="AY68:BA70" si="432">IF(COUNT(AE68,AI68,AM68,AQ68,AU68)&lt;5,"",SUM(AE68,AI68,AM68,AQ68,AU68))</f>
        <v>264211.30599999987</v>
      </c>
      <c r="AZ68" s="147">
        <f t="shared" si="432"/>
        <v>240663.76999999993</v>
      </c>
      <c r="BA68" s="147">
        <f t="shared" si="432"/>
        <v>22622.602999999959</v>
      </c>
      <c r="BB68" s="312">
        <f t="shared" ref="BB68:BB84" si="433">IF(AND(ISNUMBER(AY68),ISNUMBER(BA68)), IF(AY68=0, 0, BA68/AY68), "")</f>
        <v>8.5623145135204665E-2</v>
      </c>
      <c r="BE68" s="377">
        <v>2019</v>
      </c>
      <c r="BF68" s="135" t="s">
        <v>13</v>
      </c>
      <c r="BG68" s="316">
        <f t="shared" ref="BG68:BI70" si="434">IF(COUNT(C68, AE68)&lt;2, "", C68+AE68)</f>
        <v>1035717.9430000017</v>
      </c>
      <c r="BH68" s="317">
        <f t="shared" si="434"/>
        <v>979573.46500000055</v>
      </c>
      <c r="BI68" s="317">
        <f t="shared" si="434"/>
        <v>52818.181999999942</v>
      </c>
      <c r="BJ68" s="312">
        <f t="shared" ref="BJ68:BJ84" si="435">IF(AND(ISNUMBER(BG68),ISNUMBER(BI68)), IF(BG68=0, 0, BI68/BG68), "")</f>
        <v>5.0996685301221874E-2</v>
      </c>
      <c r="BK68" s="316">
        <f t="shared" ref="BK68:BM70" si="436">IF(COUNT(G68, AI68)&lt;2, "", G68+AI68)</f>
        <v>2626.9809999999993</v>
      </c>
      <c r="BL68" s="317">
        <f t="shared" si="436"/>
        <v>2582.6039999999994</v>
      </c>
      <c r="BM68" s="317">
        <f t="shared" si="436"/>
        <v>24.392000000000003</v>
      </c>
      <c r="BN68" s="312">
        <f t="shared" ref="BN68:BN84" si="437">IF(AND(ISNUMBER(BK68),ISNUMBER(BM68)), IF(BK68=0, 0, BM68/BK68), "")</f>
        <v>9.2851832578918578E-3</v>
      </c>
      <c r="BO68" s="316">
        <f t="shared" ref="BO68:BQ70" si="438">IF(COUNT(K68, AM68)&lt;2, "", K68+AM68)</f>
        <v>29202</v>
      </c>
      <c r="BP68" s="317">
        <f t="shared" si="438"/>
        <v>27547.282999999999</v>
      </c>
      <c r="BQ68" s="317">
        <f t="shared" si="438"/>
        <v>1859.492</v>
      </c>
      <c r="BR68" s="312">
        <f t="shared" ref="BR68:BR84" si="439">IF(AND(ISNUMBER(BO68),ISNUMBER(BQ68)), IF(BO68=0, 0, BQ68/BO68), "")</f>
        <v>6.3676871447161151E-2</v>
      </c>
      <c r="BS68" s="316">
        <f t="shared" ref="BS68:BU70" si="440">IF(COUNT(O68, AQ68)&lt;2, "", O68+AQ68)</f>
        <v>68410.542999999991</v>
      </c>
      <c r="BT68" s="317">
        <f t="shared" si="440"/>
        <v>68410.542999999991</v>
      </c>
      <c r="BU68" s="317">
        <f t="shared" si="440"/>
        <v>0</v>
      </c>
      <c r="BV68" s="312">
        <f t="shared" ref="BV68:BV84" si="441">IF(AND(ISNUMBER(BS68),ISNUMBER(BU68)), IF(BS68=0, 0, BU68/BS68), "")</f>
        <v>0</v>
      </c>
      <c r="BW68" s="316">
        <f t="shared" ref="BW68:BY70" si="442">IF(COUNT(S68, AU68)&lt;2, "", S68+AU68)</f>
        <v>153062.9853</v>
      </c>
      <c r="BX68" s="317">
        <f t="shared" si="442"/>
        <v>153062.9853</v>
      </c>
      <c r="BY68" s="317">
        <f t="shared" si="442"/>
        <v>0</v>
      </c>
      <c r="BZ68" s="312">
        <f t="shared" ref="BZ68:BZ84" si="443">IF(AND(ISNUMBER(BW68),ISNUMBER(BY68)), IF(BW68=0, 0, BY68/BW68), "")</f>
        <v>0</v>
      </c>
      <c r="CA68" s="315">
        <f t="shared" ref="CA68:CC70" si="444">IF(COUNT(BG68,BK68,BO68,BS68,BW68)&lt;5,"",SUM(BG68,BK68,BO68,BS68,BW68))</f>
        <v>1289020.4523000019</v>
      </c>
      <c r="CB68" s="147">
        <f t="shared" si="444"/>
        <v>1231176.8803000008</v>
      </c>
      <c r="CC68" s="147">
        <f t="shared" si="444"/>
        <v>54702.065999999941</v>
      </c>
      <c r="CD68" s="312">
        <f t="shared" ref="CD68:CD84" si="445">IF(AND(ISNUMBER(CA68),ISNUMBER(CC68)), IF(CA68=0, 0, CC68/CA68), "")</f>
        <v>4.2436926351629975E-2</v>
      </c>
    </row>
    <row r="69" spans="1:82">
      <c r="A69" s="378"/>
      <c r="B69" s="131" t="s">
        <v>14</v>
      </c>
      <c r="C69" s="150">
        <v>1213856.2130000007</v>
      </c>
      <c r="D69" s="151">
        <v>1122835.0479999988</v>
      </c>
      <c r="E69" s="151">
        <v>82546.913000000102</v>
      </c>
      <c r="F69" s="318">
        <f t="shared" si="420"/>
        <v>6.8003864144657186E-2</v>
      </c>
      <c r="G69" s="150">
        <v>0</v>
      </c>
      <c r="H69" s="151">
        <v>0</v>
      </c>
      <c r="I69" s="151">
        <v>0</v>
      </c>
      <c r="J69" s="318">
        <f t="shared" si="421"/>
        <v>0</v>
      </c>
      <c r="K69" s="150">
        <v>26277.25</v>
      </c>
      <c r="L69" s="151">
        <v>23011.728999999999</v>
      </c>
      <c r="M69" s="151">
        <v>3347.085</v>
      </c>
      <c r="N69" s="318">
        <f t="shared" si="422"/>
        <v>0.12737577181782722</v>
      </c>
      <c r="O69" s="150">
        <v>87381.760749999972</v>
      </c>
      <c r="P69" s="151">
        <v>87381.760749999972</v>
      </c>
      <c r="Q69" s="151">
        <v>0</v>
      </c>
      <c r="R69" s="318">
        <f t="shared" si="423"/>
        <v>0</v>
      </c>
      <c r="S69" s="150">
        <v>101141.34359999996</v>
      </c>
      <c r="T69" s="151">
        <v>101141.34359999996</v>
      </c>
      <c r="U69" s="151">
        <v>0</v>
      </c>
      <c r="V69" s="318">
        <f t="shared" si="424"/>
        <v>0</v>
      </c>
      <c r="W69" s="321">
        <f t="shared" si="425"/>
        <v>1428656.5673500006</v>
      </c>
      <c r="X69" s="154">
        <f t="shared" si="425"/>
        <v>1334369.8813499988</v>
      </c>
      <c r="Y69" s="154">
        <f t="shared" si="425"/>
        <v>85893.998000000109</v>
      </c>
      <c r="Z69" s="318">
        <f t="shared" si="426"/>
        <v>6.0122215487605914E-2</v>
      </c>
      <c r="AC69" s="378"/>
      <c r="AD69" s="131" t="s">
        <v>14</v>
      </c>
      <c r="AE69" s="150">
        <v>345183.33799999993</v>
      </c>
      <c r="AF69" s="151">
        <v>305448.77600000025</v>
      </c>
      <c r="AG69" s="151">
        <v>37080.421999999999</v>
      </c>
      <c r="AH69" s="318">
        <f t="shared" si="427"/>
        <v>0.10742239823870063</v>
      </c>
      <c r="AI69" s="150">
        <v>6394.36</v>
      </c>
      <c r="AJ69" s="151">
        <v>6048.1390000000029</v>
      </c>
      <c r="AK69" s="151">
        <v>291.62200000000007</v>
      </c>
      <c r="AL69" s="318">
        <f t="shared" si="428"/>
        <v>4.5606127900212075E-2</v>
      </c>
      <c r="AM69" s="150">
        <v>0</v>
      </c>
      <c r="AN69" s="151">
        <v>0</v>
      </c>
      <c r="AO69" s="151">
        <v>0</v>
      </c>
      <c r="AP69" s="318">
        <f t="shared" si="429"/>
        <v>0</v>
      </c>
      <c r="AQ69" s="150">
        <v>1746.4</v>
      </c>
      <c r="AR69" s="151">
        <v>1746.4</v>
      </c>
      <c r="AS69" s="151">
        <v>0</v>
      </c>
      <c r="AT69" s="318">
        <f t="shared" si="430"/>
        <v>0</v>
      </c>
      <c r="AU69" s="150">
        <v>26871</v>
      </c>
      <c r="AV69" s="151">
        <v>26871</v>
      </c>
      <c r="AW69" s="151">
        <v>0</v>
      </c>
      <c r="AX69" s="318">
        <f t="shared" si="431"/>
        <v>0</v>
      </c>
      <c r="AY69" s="321">
        <f t="shared" si="432"/>
        <v>380195.09799999994</v>
      </c>
      <c r="AZ69" s="154">
        <f t="shared" si="432"/>
        <v>340114.31500000029</v>
      </c>
      <c r="BA69" s="154">
        <f t="shared" si="432"/>
        <v>37372.044000000002</v>
      </c>
      <c r="BB69" s="318">
        <f t="shared" si="433"/>
        <v>9.8297016969955797E-2</v>
      </c>
      <c r="BE69" s="378"/>
      <c r="BF69" s="131" t="s">
        <v>14</v>
      </c>
      <c r="BG69" s="322">
        <f t="shared" si="434"/>
        <v>1559039.5510000007</v>
      </c>
      <c r="BH69" s="323">
        <f t="shared" si="434"/>
        <v>1428283.8239999991</v>
      </c>
      <c r="BI69" s="323">
        <f t="shared" si="434"/>
        <v>119627.33500000011</v>
      </c>
      <c r="BJ69" s="318">
        <f t="shared" si="435"/>
        <v>7.6731430529308017E-2</v>
      </c>
      <c r="BK69" s="322">
        <f t="shared" si="436"/>
        <v>6394.36</v>
      </c>
      <c r="BL69" s="323">
        <f t="shared" si="436"/>
        <v>6048.1390000000029</v>
      </c>
      <c r="BM69" s="323">
        <f t="shared" si="436"/>
        <v>291.62200000000007</v>
      </c>
      <c r="BN69" s="318">
        <f t="shared" si="437"/>
        <v>4.5606127900212075E-2</v>
      </c>
      <c r="BO69" s="322">
        <f t="shared" si="438"/>
        <v>26277.25</v>
      </c>
      <c r="BP69" s="323">
        <f t="shared" si="438"/>
        <v>23011.728999999999</v>
      </c>
      <c r="BQ69" s="323">
        <f t="shared" si="438"/>
        <v>3347.085</v>
      </c>
      <c r="BR69" s="318">
        <f t="shared" si="439"/>
        <v>0.12737577181782722</v>
      </c>
      <c r="BS69" s="322">
        <f t="shared" si="440"/>
        <v>89128.160749999966</v>
      </c>
      <c r="BT69" s="323">
        <f t="shared" si="440"/>
        <v>89128.160749999966</v>
      </c>
      <c r="BU69" s="323">
        <f t="shared" si="440"/>
        <v>0</v>
      </c>
      <c r="BV69" s="318">
        <f t="shared" si="441"/>
        <v>0</v>
      </c>
      <c r="BW69" s="322">
        <f t="shared" si="442"/>
        <v>128012.34359999996</v>
      </c>
      <c r="BX69" s="323">
        <f t="shared" si="442"/>
        <v>128012.34359999996</v>
      </c>
      <c r="BY69" s="323">
        <f t="shared" si="442"/>
        <v>0</v>
      </c>
      <c r="BZ69" s="318">
        <f t="shared" si="443"/>
        <v>0</v>
      </c>
      <c r="CA69" s="321">
        <f t="shared" si="444"/>
        <v>1808851.6653500008</v>
      </c>
      <c r="CB69" s="154">
        <f t="shared" si="444"/>
        <v>1674484.1963499992</v>
      </c>
      <c r="CC69" s="154">
        <f t="shared" si="444"/>
        <v>123266.04200000012</v>
      </c>
      <c r="CD69" s="318">
        <f t="shared" si="445"/>
        <v>6.8146020130483695E-2</v>
      </c>
    </row>
    <row r="70" spans="1:82">
      <c r="A70" s="378"/>
      <c r="B70" s="132" t="s">
        <v>15</v>
      </c>
      <c r="C70" s="157">
        <v>1038607.3920000008</v>
      </c>
      <c r="D70" s="158">
        <v>935318.93800000055</v>
      </c>
      <c r="E70" s="158">
        <v>95072.551000000007</v>
      </c>
      <c r="F70" s="324">
        <f t="shared" si="420"/>
        <v>9.1538488684278427E-2</v>
      </c>
      <c r="G70" s="157">
        <v>0</v>
      </c>
      <c r="H70" s="158">
        <v>0</v>
      </c>
      <c r="I70" s="158">
        <v>0</v>
      </c>
      <c r="J70" s="324">
        <f t="shared" si="421"/>
        <v>0</v>
      </c>
      <c r="K70" s="157">
        <v>22683.875</v>
      </c>
      <c r="L70" s="158">
        <v>19152.019499999999</v>
      </c>
      <c r="M70" s="158">
        <v>3236.4425000000001</v>
      </c>
      <c r="N70" s="324">
        <f t="shared" si="422"/>
        <v>0.14267590964947569</v>
      </c>
      <c r="O70" s="157">
        <v>116655.8375000001</v>
      </c>
      <c r="P70" s="158">
        <v>116655.8375000001</v>
      </c>
      <c r="Q70" s="158">
        <v>0</v>
      </c>
      <c r="R70" s="324">
        <f t="shared" si="423"/>
        <v>0</v>
      </c>
      <c r="S70" s="157">
        <v>113232.59195000006</v>
      </c>
      <c r="T70" s="158">
        <v>113232.59195000006</v>
      </c>
      <c r="U70" s="158">
        <v>0</v>
      </c>
      <c r="V70" s="324">
        <f t="shared" si="424"/>
        <v>0</v>
      </c>
      <c r="W70" s="327">
        <f t="shared" si="425"/>
        <v>1291179.6964500011</v>
      </c>
      <c r="X70" s="161">
        <f t="shared" si="425"/>
        <v>1184359.3869500007</v>
      </c>
      <c r="Y70" s="161">
        <f t="shared" si="425"/>
        <v>98308.993500000011</v>
      </c>
      <c r="Z70" s="324">
        <f t="shared" si="426"/>
        <v>7.6138893579486264E-2</v>
      </c>
      <c r="AC70" s="378"/>
      <c r="AD70" s="132" t="s">
        <v>15</v>
      </c>
      <c r="AE70" s="157">
        <v>324411.52600000007</v>
      </c>
      <c r="AF70" s="158">
        <v>283487.12099999993</v>
      </c>
      <c r="AG70" s="158">
        <v>38194.500999999975</v>
      </c>
      <c r="AH70" s="324">
        <f t="shared" si="427"/>
        <v>0.11773472253263889</v>
      </c>
      <c r="AI70" s="157">
        <v>10707.192000000003</v>
      </c>
      <c r="AJ70" s="158">
        <v>9902.3170000000082</v>
      </c>
      <c r="AK70" s="158">
        <v>731.94799999999998</v>
      </c>
      <c r="AL70" s="324">
        <f t="shared" si="428"/>
        <v>6.8360406724750966E-2</v>
      </c>
      <c r="AM70" s="157">
        <v>0</v>
      </c>
      <c r="AN70" s="158">
        <v>0</v>
      </c>
      <c r="AO70" s="158">
        <v>0</v>
      </c>
      <c r="AP70" s="324">
        <f t="shared" si="429"/>
        <v>0</v>
      </c>
      <c r="AQ70" s="157">
        <v>2348.6999999999998</v>
      </c>
      <c r="AR70" s="158">
        <v>2348.6999999999998</v>
      </c>
      <c r="AS70" s="158">
        <v>0</v>
      </c>
      <c r="AT70" s="324">
        <f t="shared" si="430"/>
        <v>0</v>
      </c>
      <c r="AU70" s="157">
        <v>26101.54</v>
      </c>
      <c r="AV70" s="158">
        <v>26101.54</v>
      </c>
      <c r="AW70" s="158">
        <v>0</v>
      </c>
      <c r="AX70" s="324">
        <f t="shared" si="431"/>
        <v>0</v>
      </c>
      <c r="AY70" s="327">
        <f t="shared" si="432"/>
        <v>363568.95800000004</v>
      </c>
      <c r="AZ70" s="161">
        <f t="shared" si="432"/>
        <v>321839.6779999999</v>
      </c>
      <c r="BA70" s="161">
        <f t="shared" si="432"/>
        <v>38926.448999999971</v>
      </c>
      <c r="BB70" s="324">
        <f t="shared" si="433"/>
        <v>0.10706758138575727</v>
      </c>
      <c r="BE70" s="378"/>
      <c r="BF70" s="132" t="s">
        <v>15</v>
      </c>
      <c r="BG70" s="328">
        <f t="shared" si="434"/>
        <v>1363018.918000001</v>
      </c>
      <c r="BH70" s="329">
        <f t="shared" si="434"/>
        <v>1218806.0590000004</v>
      </c>
      <c r="BI70" s="329">
        <f t="shared" si="434"/>
        <v>133267.05199999997</v>
      </c>
      <c r="BJ70" s="324">
        <f t="shared" si="435"/>
        <v>9.7773442642708694E-2</v>
      </c>
      <c r="BK70" s="328">
        <f t="shared" si="436"/>
        <v>10707.192000000003</v>
      </c>
      <c r="BL70" s="329">
        <f t="shared" si="436"/>
        <v>9902.3170000000082</v>
      </c>
      <c r="BM70" s="329">
        <f t="shared" si="436"/>
        <v>731.94799999999998</v>
      </c>
      <c r="BN70" s="324">
        <f t="shared" si="437"/>
        <v>6.8360406724750966E-2</v>
      </c>
      <c r="BO70" s="328">
        <f t="shared" si="438"/>
        <v>22683.875</v>
      </c>
      <c r="BP70" s="329">
        <f t="shared" si="438"/>
        <v>19152.019499999999</v>
      </c>
      <c r="BQ70" s="329">
        <f t="shared" si="438"/>
        <v>3236.4425000000001</v>
      </c>
      <c r="BR70" s="324">
        <f t="shared" si="439"/>
        <v>0.14267590964947569</v>
      </c>
      <c r="BS70" s="328">
        <f t="shared" si="440"/>
        <v>119004.53750000009</v>
      </c>
      <c r="BT70" s="329">
        <f t="shared" si="440"/>
        <v>119004.53750000009</v>
      </c>
      <c r="BU70" s="329">
        <f t="shared" si="440"/>
        <v>0</v>
      </c>
      <c r="BV70" s="324">
        <f t="shared" si="441"/>
        <v>0</v>
      </c>
      <c r="BW70" s="328">
        <f t="shared" si="442"/>
        <v>139334.13195000007</v>
      </c>
      <c r="BX70" s="329">
        <f t="shared" si="442"/>
        <v>139334.13195000007</v>
      </c>
      <c r="BY70" s="329">
        <f t="shared" si="442"/>
        <v>0</v>
      </c>
      <c r="BZ70" s="324">
        <f t="shared" si="443"/>
        <v>0</v>
      </c>
      <c r="CA70" s="327">
        <f t="shared" si="444"/>
        <v>1654748.6544500012</v>
      </c>
      <c r="CB70" s="161">
        <f t="shared" si="444"/>
        <v>1506199.0649500005</v>
      </c>
      <c r="CC70" s="161">
        <f t="shared" si="444"/>
        <v>137235.44249999998</v>
      </c>
      <c r="CD70" s="324">
        <f t="shared" si="445"/>
        <v>8.2934312791820189E-2</v>
      </c>
    </row>
    <row r="71" spans="1:82">
      <c r="A71" s="378"/>
      <c r="B71" s="133" t="s">
        <v>16</v>
      </c>
      <c r="C71" s="330">
        <f t="shared" ref="C71:E71" si="446">IF(COUNT(C68:C70)=0,"",SUM(C68:C70))</f>
        <v>3054018.1130000036</v>
      </c>
      <c r="D71" s="168">
        <f t="shared" si="446"/>
        <v>2827067.1749999998</v>
      </c>
      <c r="E71" s="168">
        <f t="shared" si="446"/>
        <v>207839.43500000008</v>
      </c>
      <c r="F71" s="331">
        <f t="shared" si="420"/>
        <v>6.8054421195241896E-2</v>
      </c>
      <c r="G71" s="330">
        <f t="shared" ref="G71:I71" si="447">IF(COUNT(G68:G70)=0,"",SUM(G68:G70))</f>
        <v>0</v>
      </c>
      <c r="H71" s="168">
        <f t="shared" si="447"/>
        <v>0</v>
      </c>
      <c r="I71" s="168">
        <f t="shared" si="447"/>
        <v>0</v>
      </c>
      <c r="J71" s="331">
        <f t="shared" si="421"/>
        <v>0</v>
      </c>
      <c r="K71" s="330">
        <f t="shared" ref="K71:M71" si="448">IF(COUNT(K68:K70)=0,"",SUM(K68:K70))</f>
        <v>78163.125</v>
      </c>
      <c r="L71" s="168">
        <f t="shared" si="448"/>
        <v>69711.031499999997</v>
      </c>
      <c r="M71" s="168">
        <f t="shared" si="448"/>
        <v>8443.0195000000003</v>
      </c>
      <c r="N71" s="331">
        <f t="shared" si="422"/>
        <v>0.10801793684681876</v>
      </c>
      <c r="O71" s="330">
        <f t="shared" ref="O71:Q71" si="449">IF(COUNT(O68:O70)=0,"",SUM(O68:O70))</f>
        <v>270958.44125000003</v>
      </c>
      <c r="P71" s="168">
        <f t="shared" si="449"/>
        <v>270958.44125000003</v>
      </c>
      <c r="Q71" s="168">
        <f t="shared" si="449"/>
        <v>0</v>
      </c>
      <c r="R71" s="331">
        <f t="shared" si="423"/>
        <v>0</v>
      </c>
      <c r="S71" s="330">
        <f t="shared" ref="S71:U71" si="450">IF(COUNT(S68:S70)=0,"",SUM(S68:S70))</f>
        <v>341505.73085000005</v>
      </c>
      <c r="T71" s="168">
        <f t="shared" si="450"/>
        <v>341505.73085000005</v>
      </c>
      <c r="U71" s="168">
        <f t="shared" si="450"/>
        <v>0</v>
      </c>
      <c r="V71" s="331">
        <f t="shared" si="424"/>
        <v>0</v>
      </c>
      <c r="W71" s="332">
        <f t="shared" ref="W71:Y71" si="451">IF(COUNT(W68:W70)=0,"",SUM(W68:W70))</f>
        <v>3744645.4101000037</v>
      </c>
      <c r="X71" s="167">
        <f t="shared" si="451"/>
        <v>3509242.3785999999</v>
      </c>
      <c r="Y71" s="167">
        <f t="shared" si="451"/>
        <v>216282.45450000011</v>
      </c>
      <c r="Z71" s="331">
        <f t="shared" si="426"/>
        <v>5.7757793012028907E-2</v>
      </c>
      <c r="AC71" s="378"/>
      <c r="AD71" s="133" t="s">
        <v>16</v>
      </c>
      <c r="AE71" s="330">
        <f t="shared" ref="AE71:AG71" si="452">IF(COUNT(AE68:AE70)=0,"",SUM(AE68:AE70))</f>
        <v>903758.29899999988</v>
      </c>
      <c r="AF71" s="168">
        <f t="shared" si="452"/>
        <v>799596.17300000007</v>
      </c>
      <c r="AG71" s="168">
        <f t="shared" si="452"/>
        <v>97873.133999999933</v>
      </c>
      <c r="AH71" s="331">
        <f t="shared" si="427"/>
        <v>0.1082956959933819</v>
      </c>
      <c r="AI71" s="330">
        <f t="shared" ref="AI71:AK71" si="453">IF(COUNT(AI68:AI70)=0,"",SUM(AI68:AI70))</f>
        <v>19728.533000000003</v>
      </c>
      <c r="AJ71" s="168">
        <f t="shared" si="453"/>
        <v>18533.060000000012</v>
      </c>
      <c r="AK71" s="168">
        <f t="shared" si="453"/>
        <v>1047.962</v>
      </c>
      <c r="AL71" s="331">
        <f t="shared" si="428"/>
        <v>5.3119104192896643E-2</v>
      </c>
      <c r="AM71" s="330">
        <f t="shared" ref="AM71:AO71" si="454">IF(COUNT(AM68:AM70)=0,"",SUM(AM68:AM70))</f>
        <v>0</v>
      </c>
      <c r="AN71" s="168">
        <f t="shared" si="454"/>
        <v>0</v>
      </c>
      <c r="AO71" s="168">
        <f t="shared" si="454"/>
        <v>0</v>
      </c>
      <c r="AP71" s="331">
        <f t="shared" si="429"/>
        <v>0</v>
      </c>
      <c r="AQ71" s="330">
        <f t="shared" ref="AQ71:AS71" si="455">IF(COUNT(AQ68:AQ70)=0,"",SUM(AQ68:AQ70))</f>
        <v>5584.8</v>
      </c>
      <c r="AR71" s="168">
        <f t="shared" si="455"/>
        <v>5584.8</v>
      </c>
      <c r="AS71" s="168">
        <f t="shared" si="455"/>
        <v>0</v>
      </c>
      <c r="AT71" s="331">
        <f t="shared" si="430"/>
        <v>0</v>
      </c>
      <c r="AU71" s="330">
        <f t="shared" ref="AU71:AW71" si="456">IF(COUNT(AU68:AU70)=0,"",SUM(AU68:AU70))</f>
        <v>78903.73000000001</v>
      </c>
      <c r="AV71" s="168">
        <f t="shared" si="456"/>
        <v>78903.73000000001</v>
      </c>
      <c r="AW71" s="168">
        <f t="shared" si="456"/>
        <v>0</v>
      </c>
      <c r="AX71" s="331">
        <f t="shared" si="431"/>
        <v>0</v>
      </c>
      <c r="AY71" s="332">
        <f t="shared" ref="AY71:BA71" si="457">IF(COUNT(AY68:AY70)=0,"",SUM(AY68:AY70))</f>
        <v>1007975.362</v>
      </c>
      <c r="AZ71" s="167">
        <f t="shared" si="457"/>
        <v>902617.76300000004</v>
      </c>
      <c r="BA71" s="167">
        <f t="shared" si="457"/>
        <v>98921.095999999932</v>
      </c>
      <c r="BB71" s="331">
        <f t="shared" si="433"/>
        <v>9.8138406680618781E-2</v>
      </c>
      <c r="BE71" s="378"/>
      <c r="BF71" s="133" t="s">
        <v>16</v>
      </c>
      <c r="BG71" s="330">
        <f t="shared" ref="BG71:BI71" si="458">IF(COUNT(BG68:BG70)=0,"",SUM(BG68:BG70))</f>
        <v>3957776.4120000033</v>
      </c>
      <c r="BH71" s="168">
        <f t="shared" si="458"/>
        <v>3626663.3480000002</v>
      </c>
      <c r="BI71" s="168">
        <f t="shared" si="458"/>
        <v>305712.56900000002</v>
      </c>
      <c r="BJ71" s="331">
        <f t="shared" si="435"/>
        <v>7.7243516857869371E-2</v>
      </c>
      <c r="BK71" s="330">
        <f t="shared" ref="BK71:BM71" si="459">IF(COUNT(BK68:BK70)=0,"",SUM(BK68:BK70))</f>
        <v>19728.533000000003</v>
      </c>
      <c r="BL71" s="168">
        <f t="shared" si="459"/>
        <v>18533.060000000012</v>
      </c>
      <c r="BM71" s="168">
        <f t="shared" si="459"/>
        <v>1047.962</v>
      </c>
      <c r="BN71" s="331">
        <f t="shared" si="437"/>
        <v>5.3119104192896643E-2</v>
      </c>
      <c r="BO71" s="330">
        <f t="shared" ref="BO71:BQ71" si="460">IF(COUNT(BO68:BO70)=0,"",SUM(BO68:BO70))</f>
        <v>78163.125</v>
      </c>
      <c r="BP71" s="168">
        <f t="shared" si="460"/>
        <v>69711.031499999997</v>
      </c>
      <c r="BQ71" s="168">
        <f t="shared" si="460"/>
        <v>8443.0195000000003</v>
      </c>
      <c r="BR71" s="331">
        <f t="shared" si="439"/>
        <v>0.10801793684681876</v>
      </c>
      <c r="BS71" s="330">
        <f t="shared" ref="BS71:BU71" si="461">IF(COUNT(BS68:BS70)=0,"",SUM(BS68:BS70))</f>
        <v>276543.24125000008</v>
      </c>
      <c r="BT71" s="168">
        <f t="shared" si="461"/>
        <v>276543.24125000008</v>
      </c>
      <c r="BU71" s="168">
        <f t="shared" si="461"/>
        <v>0</v>
      </c>
      <c r="BV71" s="331">
        <f t="shared" si="441"/>
        <v>0</v>
      </c>
      <c r="BW71" s="330">
        <f t="shared" ref="BW71:BY71" si="462">IF(COUNT(BW68:BW70)=0,"",SUM(BW68:BW70))</f>
        <v>420409.46085000003</v>
      </c>
      <c r="BX71" s="168">
        <f t="shared" si="462"/>
        <v>420409.46085000003</v>
      </c>
      <c r="BY71" s="168">
        <f t="shared" si="462"/>
        <v>0</v>
      </c>
      <c r="BZ71" s="331">
        <f t="shared" si="443"/>
        <v>0</v>
      </c>
      <c r="CA71" s="332">
        <f t="shared" ref="CA71:CC71" si="463">IF(COUNT(CA68:CA70)=0,"",SUM(CA68:CA70))</f>
        <v>4752620.7721000034</v>
      </c>
      <c r="CB71" s="167">
        <f t="shared" si="463"/>
        <v>4411860.1416000007</v>
      </c>
      <c r="CC71" s="167">
        <f t="shared" si="463"/>
        <v>315203.55050000001</v>
      </c>
      <c r="CD71" s="331">
        <f t="shared" si="445"/>
        <v>6.6322049583754913E-2</v>
      </c>
    </row>
    <row r="72" spans="1:82">
      <c r="A72" s="378"/>
      <c r="B72" s="130" t="s">
        <v>17</v>
      </c>
      <c r="C72" s="171">
        <v>844400.06700000016</v>
      </c>
      <c r="D72" s="172">
        <v>763805.83000000089</v>
      </c>
      <c r="E72" s="172">
        <v>76206.991000000009</v>
      </c>
      <c r="F72" s="333">
        <f t="shared" si="420"/>
        <v>9.0249863753267559E-2</v>
      </c>
      <c r="G72" s="171">
        <v>0</v>
      </c>
      <c r="H72" s="172">
        <v>0</v>
      </c>
      <c r="I72" s="172">
        <v>0</v>
      </c>
      <c r="J72" s="333">
        <f t="shared" si="421"/>
        <v>0</v>
      </c>
      <c r="K72" s="171">
        <v>25033.321</v>
      </c>
      <c r="L72" s="172">
        <v>23868.508000000002</v>
      </c>
      <c r="M72" s="172">
        <v>1312.3495</v>
      </c>
      <c r="N72" s="333">
        <f t="shared" si="422"/>
        <v>5.2424107053155276E-2</v>
      </c>
      <c r="O72" s="171">
        <v>52514.546000000031</v>
      </c>
      <c r="P72" s="172">
        <v>52514.546000000031</v>
      </c>
      <c r="Q72" s="172">
        <v>0</v>
      </c>
      <c r="R72" s="333">
        <f t="shared" si="423"/>
        <v>0</v>
      </c>
      <c r="S72" s="171">
        <v>115297.72264999998</v>
      </c>
      <c r="T72" s="172">
        <v>115297.72264999998</v>
      </c>
      <c r="U72" s="172">
        <v>0</v>
      </c>
      <c r="V72" s="333">
        <f t="shared" si="424"/>
        <v>0</v>
      </c>
      <c r="W72" s="336">
        <f t="shared" ref="W72:Y74" si="464">IF(COUNT(C72,G72,K72,O72,S72)&lt;5,"",SUM(C72,G72,K72,O72,S72))</f>
        <v>1037245.6566500001</v>
      </c>
      <c r="X72" s="175">
        <f t="shared" si="464"/>
        <v>955486.60665000102</v>
      </c>
      <c r="Y72" s="175">
        <f t="shared" si="464"/>
        <v>77519.340500000006</v>
      </c>
      <c r="Z72" s="333">
        <f t="shared" si="426"/>
        <v>7.4735758113815373E-2</v>
      </c>
      <c r="AC72" s="378"/>
      <c r="AD72" s="130" t="s">
        <v>17</v>
      </c>
      <c r="AE72" s="171">
        <v>245439.70800000007</v>
      </c>
      <c r="AF72" s="172">
        <v>216096.58199999999</v>
      </c>
      <c r="AG72" s="172">
        <v>27898.404000000002</v>
      </c>
      <c r="AH72" s="333">
        <f t="shared" si="427"/>
        <v>0.11366703549044312</v>
      </c>
      <c r="AI72" s="171">
        <v>15358.212999999991</v>
      </c>
      <c r="AJ72" s="172">
        <v>14348.510999999997</v>
      </c>
      <c r="AK72" s="172">
        <v>912.053</v>
      </c>
      <c r="AL72" s="333">
        <f t="shared" si="428"/>
        <v>5.9385359481601181E-2</v>
      </c>
      <c r="AM72" s="171">
        <v>0</v>
      </c>
      <c r="AN72" s="172">
        <v>0</v>
      </c>
      <c r="AO72" s="172">
        <v>0</v>
      </c>
      <c r="AP72" s="333">
        <f t="shared" si="429"/>
        <v>0</v>
      </c>
      <c r="AQ72" s="171">
        <v>1076</v>
      </c>
      <c r="AR72" s="172">
        <v>1076</v>
      </c>
      <c r="AS72" s="172">
        <v>0</v>
      </c>
      <c r="AT72" s="333">
        <f t="shared" si="430"/>
        <v>0</v>
      </c>
      <c r="AU72" s="171">
        <v>22083.893</v>
      </c>
      <c r="AV72" s="172">
        <v>22083.893</v>
      </c>
      <c r="AW72" s="172">
        <v>0</v>
      </c>
      <c r="AX72" s="333">
        <f t="shared" si="431"/>
        <v>0</v>
      </c>
      <c r="AY72" s="336">
        <f t="shared" ref="AY72:BA74" si="465">IF(COUNT(AE72,AI72,AM72,AQ72,AU72)&lt;5,"",SUM(AE72,AI72,AM72,AQ72,AU72))</f>
        <v>283957.81400000007</v>
      </c>
      <c r="AZ72" s="175">
        <f t="shared" si="465"/>
        <v>253604.986</v>
      </c>
      <c r="BA72" s="175">
        <f t="shared" si="465"/>
        <v>28810.457000000002</v>
      </c>
      <c r="BB72" s="333">
        <f t="shared" si="433"/>
        <v>0.10146034227464505</v>
      </c>
      <c r="BE72" s="378"/>
      <c r="BF72" s="130" t="s">
        <v>17</v>
      </c>
      <c r="BG72" s="337">
        <f t="shared" ref="BG72:BI74" si="466">IF(COUNT(C72, AE72)&lt;2, "", C72+AE72)</f>
        <v>1089839.7750000001</v>
      </c>
      <c r="BH72" s="338">
        <f t="shared" si="466"/>
        <v>979902.41200000094</v>
      </c>
      <c r="BI72" s="338">
        <f t="shared" si="466"/>
        <v>104105.39500000002</v>
      </c>
      <c r="BJ72" s="333">
        <f t="shared" si="435"/>
        <v>9.5523578225065242E-2</v>
      </c>
      <c r="BK72" s="337">
        <f t="shared" ref="BK72:BM74" si="467">IF(COUNT(G72, AI72)&lt;2, "", G72+AI72)</f>
        <v>15358.212999999991</v>
      </c>
      <c r="BL72" s="338">
        <f t="shared" si="467"/>
        <v>14348.510999999997</v>
      </c>
      <c r="BM72" s="338">
        <f t="shared" si="467"/>
        <v>912.053</v>
      </c>
      <c r="BN72" s="333">
        <f t="shared" si="437"/>
        <v>5.9385359481601181E-2</v>
      </c>
      <c r="BO72" s="337">
        <f t="shared" ref="BO72:BQ74" si="468">IF(COUNT(K72, AM72)&lt;2, "", K72+AM72)</f>
        <v>25033.321</v>
      </c>
      <c r="BP72" s="338">
        <f t="shared" si="468"/>
        <v>23868.508000000002</v>
      </c>
      <c r="BQ72" s="338">
        <f t="shared" si="468"/>
        <v>1312.3495</v>
      </c>
      <c r="BR72" s="333">
        <f t="shared" si="439"/>
        <v>5.2424107053155276E-2</v>
      </c>
      <c r="BS72" s="337">
        <f t="shared" ref="BS72:BU74" si="469">IF(COUNT(O72, AQ72)&lt;2, "", O72+AQ72)</f>
        <v>53590.546000000031</v>
      </c>
      <c r="BT72" s="338">
        <f t="shared" si="469"/>
        <v>53590.546000000031</v>
      </c>
      <c r="BU72" s="338">
        <f t="shared" si="469"/>
        <v>0</v>
      </c>
      <c r="BV72" s="333">
        <f t="shared" si="441"/>
        <v>0</v>
      </c>
      <c r="BW72" s="337">
        <f t="shared" ref="BW72:BY74" si="470">IF(COUNT(S72, AU72)&lt;2, "", S72+AU72)</f>
        <v>137381.61564999999</v>
      </c>
      <c r="BX72" s="338">
        <f t="shared" si="470"/>
        <v>137381.61564999999</v>
      </c>
      <c r="BY72" s="338">
        <f t="shared" si="470"/>
        <v>0</v>
      </c>
      <c r="BZ72" s="333">
        <f t="shared" si="443"/>
        <v>0</v>
      </c>
      <c r="CA72" s="336">
        <f t="shared" ref="CA72:CC74" si="471">IF(COUNT(BG72,BK72,BO72,BS72,BW72)&lt;5,"",SUM(BG72,BK72,BO72,BS72,BW72))</f>
        <v>1321203.4706500003</v>
      </c>
      <c r="CB72" s="175">
        <f t="shared" si="471"/>
        <v>1209091.5926500009</v>
      </c>
      <c r="CC72" s="175">
        <f t="shared" si="471"/>
        <v>106329.79750000002</v>
      </c>
      <c r="CD72" s="333">
        <f t="shared" si="445"/>
        <v>8.0479502107036027E-2</v>
      </c>
    </row>
    <row r="73" spans="1:82">
      <c r="A73" s="378"/>
      <c r="B73" s="131" t="s">
        <v>18</v>
      </c>
      <c r="C73" s="150">
        <v>549279.50199999963</v>
      </c>
      <c r="D73" s="151">
        <v>524774.20999999973</v>
      </c>
      <c r="E73" s="151">
        <v>22460.616000000009</v>
      </c>
      <c r="F73" s="318">
        <f t="shared" si="420"/>
        <v>4.089105076417001E-2</v>
      </c>
      <c r="G73" s="150">
        <v>0</v>
      </c>
      <c r="H73" s="151">
        <v>0</v>
      </c>
      <c r="I73" s="151">
        <v>0</v>
      </c>
      <c r="J73" s="318">
        <f t="shared" si="421"/>
        <v>0</v>
      </c>
      <c r="K73" s="150">
        <v>28649.391500000002</v>
      </c>
      <c r="L73" s="151">
        <v>27200.033500000001</v>
      </c>
      <c r="M73" s="151">
        <v>1373.9010000000001</v>
      </c>
      <c r="N73" s="318">
        <f t="shared" si="422"/>
        <v>4.7955678220949302E-2</v>
      </c>
      <c r="O73" s="150">
        <v>21100.28300000005</v>
      </c>
      <c r="P73" s="151">
        <v>21100.28300000005</v>
      </c>
      <c r="Q73" s="151">
        <v>0</v>
      </c>
      <c r="R73" s="318">
        <f t="shared" si="423"/>
        <v>0</v>
      </c>
      <c r="S73" s="150">
        <v>97679.332099999912</v>
      </c>
      <c r="T73" s="151">
        <v>97679.332099999912</v>
      </c>
      <c r="U73" s="151">
        <v>0</v>
      </c>
      <c r="V73" s="318">
        <f t="shared" si="424"/>
        <v>0</v>
      </c>
      <c r="W73" s="321">
        <f t="shared" si="464"/>
        <v>696708.50859999959</v>
      </c>
      <c r="X73" s="154">
        <f t="shared" si="464"/>
        <v>670753.85859999969</v>
      </c>
      <c r="Y73" s="154">
        <f t="shared" si="464"/>
        <v>23834.517000000011</v>
      </c>
      <c r="Z73" s="318">
        <f t="shared" si="426"/>
        <v>3.4210170689452701E-2</v>
      </c>
      <c r="AC73" s="378"/>
      <c r="AD73" s="131" t="s">
        <v>18</v>
      </c>
      <c r="AE73" s="150">
        <v>131512.03299999991</v>
      </c>
      <c r="AF73" s="151">
        <v>125771.64999999994</v>
      </c>
      <c r="AG73" s="151">
        <v>4989.0440000000044</v>
      </c>
      <c r="AH73" s="318">
        <f t="shared" si="427"/>
        <v>3.7936026736047852E-2</v>
      </c>
      <c r="AI73" s="150">
        <v>18441.323000000004</v>
      </c>
      <c r="AJ73" s="151">
        <v>18313.256000000012</v>
      </c>
      <c r="AK73" s="151">
        <v>107.92400000000001</v>
      </c>
      <c r="AL73" s="318">
        <f t="shared" si="428"/>
        <v>5.8522916170385382E-3</v>
      </c>
      <c r="AM73" s="150">
        <v>0</v>
      </c>
      <c r="AN73" s="151">
        <v>0</v>
      </c>
      <c r="AO73" s="151">
        <v>0</v>
      </c>
      <c r="AP73" s="318">
        <f t="shared" si="429"/>
        <v>0</v>
      </c>
      <c r="AQ73" s="150">
        <v>596.5</v>
      </c>
      <c r="AR73" s="151">
        <v>596.5</v>
      </c>
      <c r="AS73" s="151">
        <v>0</v>
      </c>
      <c r="AT73" s="318">
        <f t="shared" si="430"/>
        <v>0</v>
      </c>
      <c r="AU73" s="150">
        <v>30258.203000000001</v>
      </c>
      <c r="AV73" s="151">
        <v>30258.203000000001</v>
      </c>
      <c r="AW73" s="151">
        <v>0</v>
      </c>
      <c r="AX73" s="318">
        <f t="shared" si="431"/>
        <v>0</v>
      </c>
      <c r="AY73" s="321">
        <f t="shared" si="465"/>
        <v>180808.05899999992</v>
      </c>
      <c r="AZ73" s="154">
        <f t="shared" si="465"/>
        <v>174939.60899999997</v>
      </c>
      <c r="BA73" s="154">
        <f t="shared" si="465"/>
        <v>5096.9680000000044</v>
      </c>
      <c r="BB73" s="318">
        <f t="shared" si="433"/>
        <v>2.8189938148719392E-2</v>
      </c>
      <c r="BE73" s="378"/>
      <c r="BF73" s="131" t="s">
        <v>18</v>
      </c>
      <c r="BG73" s="322">
        <f t="shared" si="466"/>
        <v>680791.53499999957</v>
      </c>
      <c r="BH73" s="323">
        <f t="shared" si="466"/>
        <v>650545.85999999964</v>
      </c>
      <c r="BI73" s="323">
        <f t="shared" si="466"/>
        <v>27449.660000000014</v>
      </c>
      <c r="BJ73" s="318">
        <f t="shared" si="435"/>
        <v>4.0320213440961823E-2</v>
      </c>
      <c r="BK73" s="322">
        <f t="shared" si="467"/>
        <v>18441.323000000004</v>
      </c>
      <c r="BL73" s="323">
        <f t="shared" si="467"/>
        <v>18313.256000000012</v>
      </c>
      <c r="BM73" s="323">
        <f t="shared" si="467"/>
        <v>107.92400000000001</v>
      </c>
      <c r="BN73" s="318">
        <f t="shared" si="437"/>
        <v>5.8522916170385382E-3</v>
      </c>
      <c r="BO73" s="322">
        <f t="shared" si="468"/>
        <v>28649.391500000002</v>
      </c>
      <c r="BP73" s="323">
        <f t="shared" si="468"/>
        <v>27200.033500000001</v>
      </c>
      <c r="BQ73" s="323">
        <f t="shared" si="468"/>
        <v>1373.9010000000001</v>
      </c>
      <c r="BR73" s="318">
        <f t="shared" si="439"/>
        <v>4.7955678220949302E-2</v>
      </c>
      <c r="BS73" s="322">
        <f t="shared" si="469"/>
        <v>21696.78300000005</v>
      </c>
      <c r="BT73" s="323">
        <f t="shared" si="469"/>
        <v>21696.78300000005</v>
      </c>
      <c r="BU73" s="323">
        <f t="shared" si="469"/>
        <v>0</v>
      </c>
      <c r="BV73" s="318">
        <f t="shared" si="441"/>
        <v>0</v>
      </c>
      <c r="BW73" s="322">
        <f t="shared" si="470"/>
        <v>127937.53509999992</v>
      </c>
      <c r="BX73" s="323">
        <f t="shared" si="470"/>
        <v>127937.53509999992</v>
      </c>
      <c r="BY73" s="323">
        <f t="shared" si="470"/>
        <v>0</v>
      </c>
      <c r="BZ73" s="318">
        <f t="shared" si="443"/>
        <v>0</v>
      </c>
      <c r="CA73" s="321">
        <f t="shared" si="471"/>
        <v>877516.56759999949</v>
      </c>
      <c r="CB73" s="154">
        <f t="shared" si="471"/>
        <v>845693.46759999963</v>
      </c>
      <c r="CC73" s="154">
        <f t="shared" si="471"/>
        <v>28931.485000000015</v>
      </c>
      <c r="CD73" s="318">
        <f t="shared" si="445"/>
        <v>3.296973079280701E-2</v>
      </c>
    </row>
    <row r="74" spans="1:82">
      <c r="A74" s="378"/>
      <c r="B74" s="132" t="s">
        <v>19</v>
      </c>
      <c r="C74" s="157">
        <v>623312.78300000017</v>
      </c>
      <c r="D74" s="158">
        <v>586831.59600000107</v>
      </c>
      <c r="E74" s="158">
        <v>34629.30700000003</v>
      </c>
      <c r="F74" s="324">
        <f t="shared" si="420"/>
        <v>5.5556869591747202E-2</v>
      </c>
      <c r="G74" s="157">
        <v>0</v>
      </c>
      <c r="H74" s="158">
        <v>0</v>
      </c>
      <c r="I74" s="158">
        <v>0</v>
      </c>
      <c r="J74" s="324">
        <f t="shared" si="421"/>
        <v>0</v>
      </c>
      <c r="K74" s="157">
        <v>27524.305</v>
      </c>
      <c r="L74" s="158">
        <v>26395.388999999999</v>
      </c>
      <c r="M74" s="158">
        <v>1265.576</v>
      </c>
      <c r="N74" s="324">
        <f t="shared" si="422"/>
        <v>4.5980307223016166E-2</v>
      </c>
      <c r="O74" s="157">
        <v>39329.584250000029</v>
      </c>
      <c r="P74" s="158">
        <v>39329.584250000029</v>
      </c>
      <c r="Q74" s="158">
        <v>0</v>
      </c>
      <c r="R74" s="324">
        <f t="shared" si="423"/>
        <v>0</v>
      </c>
      <c r="S74" s="157">
        <v>83234.963249999942</v>
      </c>
      <c r="T74" s="158">
        <v>83234.963249999942</v>
      </c>
      <c r="U74" s="158">
        <v>0</v>
      </c>
      <c r="V74" s="324">
        <f t="shared" si="424"/>
        <v>0</v>
      </c>
      <c r="W74" s="327">
        <f t="shared" si="464"/>
        <v>773401.63550000021</v>
      </c>
      <c r="X74" s="161">
        <f t="shared" si="464"/>
        <v>735791.53250000102</v>
      </c>
      <c r="Y74" s="161">
        <f t="shared" si="464"/>
        <v>35894.883000000031</v>
      </c>
      <c r="Z74" s="324">
        <f t="shared" si="426"/>
        <v>4.6411697819586546E-2</v>
      </c>
      <c r="AC74" s="378"/>
      <c r="AD74" s="132" t="s">
        <v>19</v>
      </c>
      <c r="AE74" s="157">
        <v>154507.54800000016</v>
      </c>
      <c r="AF74" s="158">
        <v>135982.59099999993</v>
      </c>
      <c r="AG74" s="158">
        <v>17247.213000000025</v>
      </c>
      <c r="AH74" s="324">
        <f t="shared" si="427"/>
        <v>0.11162699313563637</v>
      </c>
      <c r="AI74" s="157">
        <v>18450.931000000004</v>
      </c>
      <c r="AJ74" s="158">
        <v>17633.015000000003</v>
      </c>
      <c r="AK74" s="158">
        <v>756.73500000000001</v>
      </c>
      <c r="AL74" s="324">
        <f t="shared" si="428"/>
        <v>4.1013377590540002E-2</v>
      </c>
      <c r="AM74" s="157">
        <v>0</v>
      </c>
      <c r="AN74" s="158">
        <v>0</v>
      </c>
      <c r="AO74" s="158">
        <v>0</v>
      </c>
      <c r="AP74" s="324">
        <f t="shared" si="429"/>
        <v>0</v>
      </c>
      <c r="AQ74" s="157">
        <v>938.9966320000018</v>
      </c>
      <c r="AR74" s="158">
        <v>938.9966320000018</v>
      </c>
      <c r="AS74" s="158">
        <v>0</v>
      </c>
      <c r="AT74" s="324">
        <f t="shared" si="430"/>
        <v>0</v>
      </c>
      <c r="AU74" s="157">
        <v>28152.6</v>
      </c>
      <c r="AV74" s="158">
        <v>28152.6</v>
      </c>
      <c r="AW74" s="158">
        <v>0</v>
      </c>
      <c r="AX74" s="324">
        <f t="shared" si="431"/>
        <v>0</v>
      </c>
      <c r="AY74" s="327">
        <f t="shared" si="465"/>
        <v>202050.07563200017</v>
      </c>
      <c r="AZ74" s="161">
        <f t="shared" si="465"/>
        <v>182707.20263199994</v>
      </c>
      <c r="BA74" s="161">
        <f t="shared" si="465"/>
        <v>18003.948000000026</v>
      </c>
      <c r="BB74" s="324">
        <f t="shared" si="433"/>
        <v>8.9106366051508706E-2</v>
      </c>
      <c r="BE74" s="378"/>
      <c r="BF74" s="132" t="s">
        <v>19</v>
      </c>
      <c r="BG74" s="328">
        <f t="shared" si="466"/>
        <v>777820.33100000035</v>
      </c>
      <c r="BH74" s="329">
        <f t="shared" si="466"/>
        <v>722814.18700000097</v>
      </c>
      <c r="BI74" s="329">
        <f t="shared" si="466"/>
        <v>51876.520000000055</v>
      </c>
      <c r="BJ74" s="324">
        <f t="shared" si="435"/>
        <v>6.6694733902500719E-2</v>
      </c>
      <c r="BK74" s="328">
        <f t="shared" si="467"/>
        <v>18450.931000000004</v>
      </c>
      <c r="BL74" s="329">
        <f t="shared" si="467"/>
        <v>17633.015000000003</v>
      </c>
      <c r="BM74" s="329">
        <f t="shared" si="467"/>
        <v>756.73500000000001</v>
      </c>
      <c r="BN74" s="324">
        <f t="shared" si="437"/>
        <v>4.1013377590540002E-2</v>
      </c>
      <c r="BO74" s="328">
        <f t="shared" si="468"/>
        <v>27524.305</v>
      </c>
      <c r="BP74" s="329">
        <f t="shared" si="468"/>
        <v>26395.388999999999</v>
      </c>
      <c r="BQ74" s="329">
        <f t="shared" si="468"/>
        <v>1265.576</v>
      </c>
      <c r="BR74" s="324">
        <f t="shared" si="439"/>
        <v>4.5980307223016166E-2</v>
      </c>
      <c r="BS74" s="328">
        <f t="shared" si="469"/>
        <v>40268.580882000031</v>
      </c>
      <c r="BT74" s="329">
        <f t="shared" si="469"/>
        <v>40268.580882000031</v>
      </c>
      <c r="BU74" s="329">
        <f t="shared" si="469"/>
        <v>0</v>
      </c>
      <c r="BV74" s="324">
        <f t="shared" si="441"/>
        <v>0</v>
      </c>
      <c r="BW74" s="328">
        <f t="shared" si="470"/>
        <v>111387.56324999995</v>
      </c>
      <c r="BX74" s="329">
        <f t="shared" si="470"/>
        <v>111387.56324999995</v>
      </c>
      <c r="BY74" s="329">
        <f t="shared" si="470"/>
        <v>0</v>
      </c>
      <c r="BZ74" s="324">
        <f t="shared" si="443"/>
        <v>0</v>
      </c>
      <c r="CA74" s="327">
        <f t="shared" si="471"/>
        <v>975451.71113200043</v>
      </c>
      <c r="CB74" s="161">
        <f t="shared" si="471"/>
        <v>918498.73513200087</v>
      </c>
      <c r="CC74" s="161">
        <f t="shared" si="471"/>
        <v>53898.831000000057</v>
      </c>
      <c r="CD74" s="324">
        <f t="shared" si="445"/>
        <v>5.5255252909906821E-2</v>
      </c>
    </row>
    <row r="75" spans="1:82">
      <c r="A75" s="378"/>
      <c r="B75" s="133" t="s">
        <v>20</v>
      </c>
      <c r="C75" s="330">
        <f t="shared" ref="C75:E75" si="472">IF(COUNT(C72:C74)=0,"",SUM(C72:C74))</f>
        <v>2016992.352</v>
      </c>
      <c r="D75" s="168">
        <f t="shared" si="472"/>
        <v>1875411.6360000016</v>
      </c>
      <c r="E75" s="168">
        <f t="shared" si="472"/>
        <v>133296.91400000005</v>
      </c>
      <c r="F75" s="331">
        <f t="shared" si="420"/>
        <v>6.6086970467600495E-2</v>
      </c>
      <c r="G75" s="330">
        <f t="shared" ref="G75:I75" si="473">IF(COUNT(G72:G74)=0,"",SUM(G72:G74))</f>
        <v>0</v>
      </c>
      <c r="H75" s="168">
        <f t="shared" si="473"/>
        <v>0</v>
      </c>
      <c r="I75" s="168">
        <f t="shared" si="473"/>
        <v>0</v>
      </c>
      <c r="J75" s="331">
        <f t="shared" si="421"/>
        <v>0</v>
      </c>
      <c r="K75" s="330">
        <f t="shared" ref="K75:M75" si="474">IF(COUNT(K72:K74)=0,"",SUM(K72:K74))</f>
        <v>81207.017500000002</v>
      </c>
      <c r="L75" s="168">
        <f t="shared" si="474"/>
        <v>77463.930500000002</v>
      </c>
      <c r="M75" s="168">
        <f t="shared" si="474"/>
        <v>3951.8265000000001</v>
      </c>
      <c r="N75" s="331">
        <f t="shared" si="422"/>
        <v>4.8663608412905943E-2</v>
      </c>
      <c r="O75" s="330">
        <f t="shared" ref="O75:Q75" si="475">IF(COUNT(O72:O74)=0,"",SUM(O72:O74))</f>
        <v>112944.41325000011</v>
      </c>
      <c r="P75" s="168">
        <f t="shared" si="475"/>
        <v>112944.41325000011</v>
      </c>
      <c r="Q75" s="168">
        <f t="shared" si="475"/>
        <v>0</v>
      </c>
      <c r="R75" s="331">
        <f t="shared" si="423"/>
        <v>0</v>
      </c>
      <c r="S75" s="330">
        <f t="shared" ref="S75:U75" si="476">IF(COUNT(S72:S74)=0,"",SUM(S72:S74))</f>
        <v>296212.01799999981</v>
      </c>
      <c r="T75" s="168">
        <f t="shared" si="476"/>
        <v>296212.01799999981</v>
      </c>
      <c r="U75" s="168">
        <f t="shared" si="476"/>
        <v>0</v>
      </c>
      <c r="V75" s="331">
        <f t="shared" si="424"/>
        <v>0</v>
      </c>
      <c r="W75" s="332">
        <f t="shared" ref="W75:Y75" si="477">IF(COUNT(W72:W74)=0,"",SUM(W72:W74))</f>
        <v>2507355.8007499999</v>
      </c>
      <c r="X75" s="167">
        <f t="shared" si="477"/>
        <v>2362031.997750002</v>
      </c>
      <c r="Y75" s="167">
        <f t="shared" si="477"/>
        <v>137248.74050000004</v>
      </c>
      <c r="Z75" s="331">
        <f t="shared" si="426"/>
        <v>5.4738438182146396E-2</v>
      </c>
      <c r="AC75" s="378"/>
      <c r="AD75" s="133" t="s">
        <v>20</v>
      </c>
      <c r="AE75" s="330">
        <f t="shared" ref="AE75:AG75" si="478">IF(COUNT(AE72:AE74)=0,"",SUM(AE72:AE74))</f>
        <v>531459.28900000011</v>
      </c>
      <c r="AF75" s="168">
        <f t="shared" si="478"/>
        <v>477850.82299999986</v>
      </c>
      <c r="AG75" s="168">
        <f t="shared" si="478"/>
        <v>50134.661000000029</v>
      </c>
      <c r="AH75" s="331">
        <f t="shared" si="427"/>
        <v>9.4333963179633162E-2</v>
      </c>
      <c r="AI75" s="330">
        <f t="shared" ref="AI75:AK75" si="479">IF(COUNT(AI72:AI74)=0,"",SUM(AI72:AI74))</f>
        <v>52250.466999999997</v>
      </c>
      <c r="AJ75" s="168">
        <f t="shared" si="479"/>
        <v>50294.782000000007</v>
      </c>
      <c r="AK75" s="168">
        <f t="shared" si="479"/>
        <v>1776.712</v>
      </c>
      <c r="AL75" s="331">
        <f t="shared" si="428"/>
        <v>3.4003753497552476E-2</v>
      </c>
      <c r="AM75" s="330">
        <f t="shared" ref="AM75:AO75" si="480">IF(COUNT(AM72:AM74)=0,"",SUM(AM72:AM74))</f>
        <v>0</v>
      </c>
      <c r="AN75" s="168">
        <f t="shared" si="480"/>
        <v>0</v>
      </c>
      <c r="AO75" s="168">
        <f t="shared" si="480"/>
        <v>0</v>
      </c>
      <c r="AP75" s="331">
        <f t="shared" si="429"/>
        <v>0</v>
      </c>
      <c r="AQ75" s="330">
        <f t="shared" ref="AQ75:AS75" si="481">IF(COUNT(AQ72:AQ74)=0,"",SUM(AQ72:AQ74))</f>
        <v>2611.4966320000017</v>
      </c>
      <c r="AR75" s="168">
        <f t="shared" si="481"/>
        <v>2611.4966320000017</v>
      </c>
      <c r="AS75" s="168">
        <f t="shared" si="481"/>
        <v>0</v>
      </c>
      <c r="AT75" s="331">
        <f t="shared" si="430"/>
        <v>0</v>
      </c>
      <c r="AU75" s="330">
        <f t="shared" ref="AU75:AW75" si="482">IF(COUNT(AU72:AU74)=0,"",SUM(AU72:AU74))</f>
        <v>80494.695999999996</v>
      </c>
      <c r="AV75" s="168">
        <f t="shared" si="482"/>
        <v>80494.695999999996</v>
      </c>
      <c r="AW75" s="168">
        <f t="shared" si="482"/>
        <v>0</v>
      </c>
      <c r="AX75" s="331">
        <f t="shared" si="431"/>
        <v>0</v>
      </c>
      <c r="AY75" s="332">
        <f t="shared" ref="AY75:BA75" si="483">IF(COUNT(AY72:AY74)=0,"",SUM(AY72:AY74))</f>
        <v>666815.94863200025</v>
      </c>
      <c r="AZ75" s="167">
        <f t="shared" si="483"/>
        <v>611251.79763199994</v>
      </c>
      <c r="BA75" s="167">
        <f t="shared" si="483"/>
        <v>51911.373000000029</v>
      </c>
      <c r="BB75" s="331">
        <f t="shared" si="433"/>
        <v>7.7849627181980727E-2</v>
      </c>
      <c r="BE75" s="378"/>
      <c r="BF75" s="133" t="s">
        <v>20</v>
      </c>
      <c r="BG75" s="330">
        <f t="shared" ref="BG75:BI75" si="484">IF(COUNT(BG72:BG74)=0,"",SUM(BG72:BG74))</f>
        <v>2548451.6409999998</v>
      </c>
      <c r="BH75" s="168">
        <f t="shared" si="484"/>
        <v>2353262.4590000017</v>
      </c>
      <c r="BI75" s="168">
        <f t="shared" si="484"/>
        <v>183431.57500000007</v>
      </c>
      <c r="BJ75" s="331">
        <f t="shared" si="435"/>
        <v>7.1977655784758163E-2</v>
      </c>
      <c r="BK75" s="330">
        <f t="shared" ref="BK75:BM75" si="485">IF(COUNT(BK72:BK74)=0,"",SUM(BK72:BK74))</f>
        <v>52250.466999999997</v>
      </c>
      <c r="BL75" s="168">
        <f t="shared" si="485"/>
        <v>50294.782000000007</v>
      </c>
      <c r="BM75" s="168">
        <f t="shared" si="485"/>
        <v>1776.712</v>
      </c>
      <c r="BN75" s="331">
        <f t="shared" si="437"/>
        <v>3.4003753497552476E-2</v>
      </c>
      <c r="BO75" s="330">
        <f t="shared" ref="BO75:BQ75" si="486">IF(COUNT(BO72:BO74)=0,"",SUM(BO72:BO74))</f>
        <v>81207.017500000002</v>
      </c>
      <c r="BP75" s="168">
        <f t="shared" si="486"/>
        <v>77463.930500000002</v>
      </c>
      <c r="BQ75" s="168">
        <f t="shared" si="486"/>
        <v>3951.8265000000001</v>
      </c>
      <c r="BR75" s="331">
        <f t="shared" si="439"/>
        <v>4.8663608412905943E-2</v>
      </c>
      <c r="BS75" s="330">
        <f t="shared" ref="BS75:BU75" si="487">IF(COUNT(BS72:BS74)=0,"",SUM(BS72:BS74))</f>
        <v>115555.90988200012</v>
      </c>
      <c r="BT75" s="168">
        <f t="shared" si="487"/>
        <v>115555.90988200012</v>
      </c>
      <c r="BU75" s="168">
        <f t="shared" si="487"/>
        <v>0</v>
      </c>
      <c r="BV75" s="331">
        <f t="shared" si="441"/>
        <v>0</v>
      </c>
      <c r="BW75" s="330">
        <f t="shared" ref="BW75:BY75" si="488">IF(COUNT(BW72:BW74)=0,"",SUM(BW72:BW74))</f>
        <v>376706.71399999986</v>
      </c>
      <c r="BX75" s="168">
        <f t="shared" si="488"/>
        <v>376706.71399999986</v>
      </c>
      <c r="BY75" s="168">
        <f t="shared" si="488"/>
        <v>0</v>
      </c>
      <c r="BZ75" s="331">
        <f t="shared" si="443"/>
        <v>0</v>
      </c>
      <c r="CA75" s="332">
        <f t="shared" ref="CA75:CC75" si="489">IF(COUNT(CA72:CA74)=0,"",SUM(CA72:CA74))</f>
        <v>3174171.7493820004</v>
      </c>
      <c r="CB75" s="167">
        <f t="shared" si="489"/>
        <v>2973283.7953820014</v>
      </c>
      <c r="CC75" s="167">
        <f t="shared" si="489"/>
        <v>189160.11350000009</v>
      </c>
      <c r="CD75" s="331">
        <f t="shared" si="445"/>
        <v>5.9593534450941059E-2</v>
      </c>
    </row>
    <row r="76" spans="1:82">
      <c r="A76" s="378"/>
      <c r="B76" s="130" t="s">
        <v>21</v>
      </c>
      <c r="C76" s="171">
        <v>492177.42800000065</v>
      </c>
      <c r="D76" s="172">
        <v>472303.99600000097</v>
      </c>
      <c r="E76" s="172">
        <v>18714.446000000011</v>
      </c>
      <c r="F76" s="333">
        <f t="shared" si="420"/>
        <v>3.8023779505792339E-2</v>
      </c>
      <c r="G76" s="171">
        <v>0</v>
      </c>
      <c r="H76" s="172">
        <v>0</v>
      </c>
      <c r="I76" s="172">
        <v>0</v>
      </c>
      <c r="J76" s="333">
        <f t="shared" si="421"/>
        <v>0</v>
      </c>
      <c r="K76" s="171">
        <v>26415.4375</v>
      </c>
      <c r="L76" s="172">
        <v>25350.644</v>
      </c>
      <c r="M76" s="172">
        <v>848.69200000000001</v>
      </c>
      <c r="N76" s="333">
        <f t="shared" si="422"/>
        <v>3.2128636900297408E-2</v>
      </c>
      <c r="O76" s="171">
        <v>15562.837000000027</v>
      </c>
      <c r="P76" s="172">
        <v>15562.837000000027</v>
      </c>
      <c r="Q76" s="172">
        <v>0</v>
      </c>
      <c r="R76" s="333">
        <f t="shared" si="423"/>
        <v>0</v>
      </c>
      <c r="S76" s="171">
        <v>40658.289150000041</v>
      </c>
      <c r="T76" s="172">
        <v>40658.289150000041</v>
      </c>
      <c r="U76" s="172">
        <v>0</v>
      </c>
      <c r="V76" s="333">
        <f t="shared" si="424"/>
        <v>0</v>
      </c>
      <c r="W76" s="336">
        <f t="shared" ref="W76:Y78" si="490">IF(COUNT(C76,G76,K76,O76,S76)&lt;5,"",SUM(C76,G76,K76,O76,S76))</f>
        <v>574813.9916500008</v>
      </c>
      <c r="X76" s="175">
        <f t="shared" si="490"/>
        <v>553875.76615000097</v>
      </c>
      <c r="Y76" s="175">
        <f t="shared" si="490"/>
        <v>19563.13800000001</v>
      </c>
      <c r="Z76" s="333">
        <f t="shared" si="426"/>
        <v>3.403385840320991E-2</v>
      </c>
      <c r="AC76" s="378"/>
      <c r="AD76" s="130" t="s">
        <v>21</v>
      </c>
      <c r="AE76" s="171">
        <v>144630.79100000008</v>
      </c>
      <c r="AF76" s="172">
        <v>130947.29700000033</v>
      </c>
      <c r="AG76" s="172">
        <v>11926.216999999997</v>
      </c>
      <c r="AH76" s="333">
        <f t="shared" si="427"/>
        <v>8.2459737083232787E-2</v>
      </c>
      <c r="AI76" s="171">
        <v>17682.499</v>
      </c>
      <c r="AJ76" s="172">
        <v>16833.750000000011</v>
      </c>
      <c r="AK76" s="172">
        <v>807.4019999999997</v>
      </c>
      <c r="AL76" s="333">
        <f t="shared" si="428"/>
        <v>4.5661079918624607E-2</v>
      </c>
      <c r="AM76" s="171">
        <v>0</v>
      </c>
      <c r="AN76" s="172">
        <v>0</v>
      </c>
      <c r="AO76" s="172">
        <v>0</v>
      </c>
      <c r="AP76" s="333">
        <f t="shared" si="429"/>
        <v>0</v>
      </c>
      <c r="AQ76" s="171">
        <v>673</v>
      </c>
      <c r="AR76" s="172">
        <v>673</v>
      </c>
      <c r="AS76" s="172">
        <v>0</v>
      </c>
      <c r="AT76" s="333">
        <f t="shared" si="430"/>
        <v>0</v>
      </c>
      <c r="AU76" s="171">
        <v>28795.294999999998</v>
      </c>
      <c r="AV76" s="172">
        <v>28795.294999999998</v>
      </c>
      <c r="AW76" s="172">
        <v>0</v>
      </c>
      <c r="AX76" s="333">
        <f t="shared" si="431"/>
        <v>0</v>
      </c>
      <c r="AY76" s="336">
        <f t="shared" ref="AY76:BA78" si="491">IF(COUNT(AE76,AI76,AM76,AQ76,AU76)&lt;5,"",SUM(AE76,AI76,AM76,AQ76,AU76))</f>
        <v>191781.58500000008</v>
      </c>
      <c r="AZ76" s="175">
        <f t="shared" si="491"/>
        <v>177249.34200000035</v>
      </c>
      <c r="BA76" s="175">
        <f t="shared" si="491"/>
        <v>12733.618999999997</v>
      </c>
      <c r="BB76" s="333">
        <f t="shared" si="433"/>
        <v>6.6396463456071614E-2</v>
      </c>
      <c r="BE76" s="378"/>
      <c r="BF76" s="130" t="s">
        <v>21</v>
      </c>
      <c r="BG76" s="337">
        <f t="shared" ref="BG76:BI78" si="492">IF(COUNT(C76, AE76)&lt;2, "", C76+AE76)</f>
        <v>636808.21900000074</v>
      </c>
      <c r="BH76" s="338">
        <f t="shared" si="492"/>
        <v>603251.29300000134</v>
      </c>
      <c r="BI76" s="338">
        <f t="shared" si="492"/>
        <v>30640.663000000008</v>
      </c>
      <c r="BJ76" s="333">
        <f t="shared" si="435"/>
        <v>4.8115998012896205E-2</v>
      </c>
      <c r="BK76" s="337">
        <f t="shared" ref="BK76:BM78" si="493">IF(COUNT(G76, AI76)&lt;2, "", G76+AI76)</f>
        <v>17682.499</v>
      </c>
      <c r="BL76" s="338">
        <f t="shared" si="493"/>
        <v>16833.750000000011</v>
      </c>
      <c r="BM76" s="338">
        <f t="shared" si="493"/>
        <v>807.4019999999997</v>
      </c>
      <c r="BN76" s="333">
        <f t="shared" si="437"/>
        <v>4.5661079918624607E-2</v>
      </c>
      <c r="BO76" s="337">
        <f t="shared" ref="BO76:BQ78" si="494">IF(COUNT(K76, AM76)&lt;2, "", K76+AM76)</f>
        <v>26415.4375</v>
      </c>
      <c r="BP76" s="338">
        <f t="shared" si="494"/>
        <v>25350.644</v>
      </c>
      <c r="BQ76" s="338">
        <f t="shared" si="494"/>
        <v>848.69200000000001</v>
      </c>
      <c r="BR76" s="333">
        <f t="shared" si="439"/>
        <v>3.2128636900297408E-2</v>
      </c>
      <c r="BS76" s="337">
        <f t="shared" ref="BS76:BU78" si="495">IF(COUNT(O76, AQ76)&lt;2, "", O76+AQ76)</f>
        <v>16235.837000000027</v>
      </c>
      <c r="BT76" s="338">
        <f t="shared" si="495"/>
        <v>16235.837000000027</v>
      </c>
      <c r="BU76" s="338">
        <f t="shared" si="495"/>
        <v>0</v>
      </c>
      <c r="BV76" s="333">
        <f t="shared" si="441"/>
        <v>0</v>
      </c>
      <c r="BW76" s="337">
        <f t="shared" ref="BW76:BY78" si="496">IF(COUNT(S76, AU76)&lt;2, "", S76+AU76)</f>
        <v>69453.584150000039</v>
      </c>
      <c r="BX76" s="338">
        <f t="shared" si="496"/>
        <v>69453.584150000039</v>
      </c>
      <c r="BY76" s="338">
        <f t="shared" si="496"/>
        <v>0</v>
      </c>
      <c r="BZ76" s="333">
        <f t="shared" si="443"/>
        <v>0</v>
      </c>
      <c r="CA76" s="336">
        <f t="shared" ref="CA76:CC78" si="497">IF(COUNT(BG76,BK76,BO76,BS76,BW76)&lt;5,"",SUM(BG76,BK76,BO76,BS76,BW76))</f>
        <v>766595.57665000076</v>
      </c>
      <c r="CB76" s="175">
        <f t="shared" si="497"/>
        <v>731125.10815000138</v>
      </c>
      <c r="CC76" s="175">
        <f t="shared" si="497"/>
        <v>32296.757000000005</v>
      </c>
      <c r="CD76" s="333">
        <f t="shared" si="445"/>
        <v>4.2130111343892496E-2</v>
      </c>
    </row>
    <row r="77" spans="1:82">
      <c r="A77" s="378"/>
      <c r="B77" s="131" t="s">
        <v>22</v>
      </c>
      <c r="C77" s="150">
        <v>844249.32099999883</v>
      </c>
      <c r="D77" s="151">
        <v>769094.67200000025</v>
      </c>
      <c r="E77" s="151">
        <v>70819.941999999952</v>
      </c>
      <c r="F77" s="318">
        <f t="shared" si="420"/>
        <v>8.388510388864151E-2</v>
      </c>
      <c r="G77" s="150">
        <v>0</v>
      </c>
      <c r="H77" s="151">
        <v>0</v>
      </c>
      <c r="I77" s="151">
        <v>0</v>
      </c>
      <c r="J77" s="318">
        <f t="shared" si="421"/>
        <v>0</v>
      </c>
      <c r="K77" s="150">
        <v>27556.8125</v>
      </c>
      <c r="L77" s="151">
        <v>24371.700499999999</v>
      </c>
      <c r="M77" s="151">
        <v>3115.6154999999999</v>
      </c>
      <c r="N77" s="318">
        <f t="shared" si="422"/>
        <v>0.1130615342394916</v>
      </c>
      <c r="O77" s="150">
        <v>56399.082500000011</v>
      </c>
      <c r="P77" s="151">
        <v>56399.082500000011</v>
      </c>
      <c r="Q77" s="151">
        <v>0</v>
      </c>
      <c r="R77" s="318">
        <f t="shared" si="423"/>
        <v>0</v>
      </c>
      <c r="S77" s="150">
        <v>70074.935399999988</v>
      </c>
      <c r="T77" s="151">
        <v>70074.935399999988</v>
      </c>
      <c r="U77" s="151">
        <v>0</v>
      </c>
      <c r="V77" s="318">
        <f t="shared" si="424"/>
        <v>0</v>
      </c>
      <c r="W77" s="321">
        <f t="shared" si="490"/>
        <v>998280.15139999881</v>
      </c>
      <c r="X77" s="154">
        <f t="shared" si="490"/>
        <v>919940.39040000027</v>
      </c>
      <c r="Y77" s="154">
        <f t="shared" si="490"/>
        <v>73935.557499999952</v>
      </c>
      <c r="Z77" s="318">
        <f t="shared" si="426"/>
        <v>7.4062934534270694E-2</v>
      </c>
      <c r="AC77" s="378"/>
      <c r="AD77" s="131" t="s">
        <v>22</v>
      </c>
      <c r="AE77" s="150">
        <v>222407.16699999987</v>
      </c>
      <c r="AF77" s="151">
        <v>186443.41200000016</v>
      </c>
      <c r="AG77" s="151">
        <v>33758.408000000032</v>
      </c>
      <c r="AH77" s="318">
        <f t="shared" si="427"/>
        <v>0.15178651144816774</v>
      </c>
      <c r="AI77" s="150">
        <v>17031.684000000001</v>
      </c>
      <c r="AJ77" s="151">
        <v>16054.306999999992</v>
      </c>
      <c r="AK77" s="151">
        <v>937.41399999999987</v>
      </c>
      <c r="AL77" s="318">
        <f t="shared" si="428"/>
        <v>5.5039419472554786E-2</v>
      </c>
      <c r="AM77" s="150">
        <v>0</v>
      </c>
      <c r="AN77" s="151">
        <v>0</v>
      </c>
      <c r="AO77" s="151">
        <v>0</v>
      </c>
      <c r="AP77" s="318">
        <f t="shared" si="429"/>
        <v>0</v>
      </c>
      <c r="AQ77" s="150">
        <v>1294</v>
      </c>
      <c r="AR77" s="151">
        <v>1294</v>
      </c>
      <c r="AS77" s="151">
        <v>0</v>
      </c>
      <c r="AT77" s="318">
        <f t="shared" si="430"/>
        <v>0</v>
      </c>
      <c r="AU77" s="150">
        <v>29712.024300000001</v>
      </c>
      <c r="AV77" s="151">
        <v>29712.024300000001</v>
      </c>
      <c r="AW77" s="151">
        <v>0</v>
      </c>
      <c r="AX77" s="318">
        <f t="shared" si="431"/>
        <v>0</v>
      </c>
      <c r="AY77" s="321">
        <f t="shared" si="491"/>
        <v>270444.8752999999</v>
      </c>
      <c r="AZ77" s="154">
        <f t="shared" si="491"/>
        <v>233503.74330000015</v>
      </c>
      <c r="BA77" s="154">
        <f t="shared" si="491"/>
        <v>34695.822000000029</v>
      </c>
      <c r="BB77" s="318">
        <f t="shared" si="433"/>
        <v>0.12829166003427703</v>
      </c>
      <c r="BE77" s="378"/>
      <c r="BF77" s="131" t="s">
        <v>22</v>
      </c>
      <c r="BG77" s="322">
        <f t="shared" si="492"/>
        <v>1066656.4879999987</v>
      </c>
      <c r="BH77" s="323">
        <f t="shared" si="492"/>
        <v>955538.08400000038</v>
      </c>
      <c r="BI77" s="323">
        <f t="shared" si="492"/>
        <v>104578.34999999998</v>
      </c>
      <c r="BJ77" s="318">
        <f t="shared" si="435"/>
        <v>9.8043138701651156E-2</v>
      </c>
      <c r="BK77" s="322">
        <f t="shared" si="493"/>
        <v>17031.684000000001</v>
      </c>
      <c r="BL77" s="323">
        <f t="shared" si="493"/>
        <v>16054.306999999992</v>
      </c>
      <c r="BM77" s="323">
        <f t="shared" si="493"/>
        <v>937.41399999999987</v>
      </c>
      <c r="BN77" s="318">
        <f t="shared" si="437"/>
        <v>5.5039419472554786E-2</v>
      </c>
      <c r="BO77" s="322">
        <f t="shared" si="494"/>
        <v>27556.8125</v>
      </c>
      <c r="BP77" s="323">
        <f t="shared" si="494"/>
        <v>24371.700499999999</v>
      </c>
      <c r="BQ77" s="323">
        <f t="shared" si="494"/>
        <v>3115.6154999999999</v>
      </c>
      <c r="BR77" s="318">
        <f t="shared" si="439"/>
        <v>0.1130615342394916</v>
      </c>
      <c r="BS77" s="322">
        <f t="shared" si="495"/>
        <v>57693.082500000011</v>
      </c>
      <c r="BT77" s="323">
        <f t="shared" si="495"/>
        <v>57693.082500000011</v>
      </c>
      <c r="BU77" s="323">
        <f t="shared" si="495"/>
        <v>0</v>
      </c>
      <c r="BV77" s="318">
        <f t="shared" si="441"/>
        <v>0</v>
      </c>
      <c r="BW77" s="322">
        <f t="shared" si="496"/>
        <v>99786.959699999992</v>
      </c>
      <c r="BX77" s="323">
        <f t="shared" si="496"/>
        <v>99786.959699999992</v>
      </c>
      <c r="BY77" s="323">
        <f t="shared" si="496"/>
        <v>0</v>
      </c>
      <c r="BZ77" s="318">
        <f t="shared" si="443"/>
        <v>0</v>
      </c>
      <c r="CA77" s="321">
        <f t="shared" si="497"/>
        <v>1268725.0266999986</v>
      </c>
      <c r="CB77" s="154">
        <f t="shared" si="497"/>
        <v>1153444.1337000004</v>
      </c>
      <c r="CC77" s="154">
        <f t="shared" si="497"/>
        <v>108631.37949999998</v>
      </c>
      <c r="CD77" s="318">
        <f t="shared" si="445"/>
        <v>8.5622477064675129E-2</v>
      </c>
    </row>
    <row r="78" spans="1:82">
      <c r="A78" s="378"/>
      <c r="B78" s="132" t="s">
        <v>23</v>
      </c>
      <c r="C78" s="157">
        <v>835525.70899999957</v>
      </c>
      <c r="D78" s="158">
        <v>763459.95500000333</v>
      </c>
      <c r="E78" s="158">
        <v>68258.370999999956</v>
      </c>
      <c r="F78" s="324">
        <f t="shared" si="420"/>
        <v>8.1695117534677786E-2</v>
      </c>
      <c r="G78" s="157">
        <v>0</v>
      </c>
      <c r="H78" s="158">
        <v>0</v>
      </c>
      <c r="I78" s="158">
        <v>0</v>
      </c>
      <c r="J78" s="324">
        <f t="shared" si="421"/>
        <v>0</v>
      </c>
      <c r="K78" s="157">
        <v>20561.125</v>
      </c>
      <c r="L78" s="158">
        <v>18990.138500000001</v>
      </c>
      <c r="M78" s="158">
        <v>1280.4185</v>
      </c>
      <c r="N78" s="324">
        <f t="shared" si="422"/>
        <v>6.2273756907756751E-2</v>
      </c>
      <c r="O78" s="157">
        <v>67097.735250000056</v>
      </c>
      <c r="P78" s="158">
        <v>67097.735250000056</v>
      </c>
      <c r="Q78" s="158">
        <v>0</v>
      </c>
      <c r="R78" s="324">
        <f t="shared" si="423"/>
        <v>0</v>
      </c>
      <c r="S78" s="157">
        <v>92885.143750000061</v>
      </c>
      <c r="T78" s="158">
        <v>92885.143750000061</v>
      </c>
      <c r="U78" s="158">
        <v>0</v>
      </c>
      <c r="V78" s="324">
        <f t="shared" si="424"/>
        <v>0</v>
      </c>
      <c r="W78" s="327">
        <f t="shared" si="490"/>
        <v>1016069.7129999996</v>
      </c>
      <c r="X78" s="161">
        <f t="shared" si="490"/>
        <v>942432.97250000341</v>
      </c>
      <c r="Y78" s="161">
        <f t="shared" si="490"/>
        <v>69538.789499999955</v>
      </c>
      <c r="Z78" s="324">
        <f t="shared" si="426"/>
        <v>6.8438994500370443E-2</v>
      </c>
      <c r="AC78" s="378"/>
      <c r="AD78" s="132" t="s">
        <v>23</v>
      </c>
      <c r="AE78" s="157">
        <v>199966.34700000015</v>
      </c>
      <c r="AF78" s="158">
        <v>177472.04600000044</v>
      </c>
      <c r="AG78" s="158">
        <v>16739.598999999998</v>
      </c>
      <c r="AH78" s="324">
        <f t="shared" si="427"/>
        <v>8.3712080813277967E-2</v>
      </c>
      <c r="AI78" s="157">
        <v>12738.503000000002</v>
      </c>
      <c r="AJ78" s="158">
        <v>12037.037000000002</v>
      </c>
      <c r="AK78" s="158">
        <v>677.351</v>
      </c>
      <c r="AL78" s="324">
        <f t="shared" si="428"/>
        <v>5.3173516542720907E-2</v>
      </c>
      <c r="AM78" s="157">
        <v>0</v>
      </c>
      <c r="AN78" s="158">
        <v>0</v>
      </c>
      <c r="AO78" s="158">
        <v>0</v>
      </c>
      <c r="AP78" s="324">
        <f t="shared" si="429"/>
        <v>0</v>
      </c>
      <c r="AQ78" s="157">
        <v>1477</v>
      </c>
      <c r="AR78" s="158">
        <v>1477</v>
      </c>
      <c r="AS78" s="158">
        <v>0</v>
      </c>
      <c r="AT78" s="324">
        <f t="shared" si="430"/>
        <v>0</v>
      </c>
      <c r="AU78" s="157">
        <v>28447.088800000001</v>
      </c>
      <c r="AV78" s="158">
        <v>28447.088800000001</v>
      </c>
      <c r="AW78" s="158">
        <v>0</v>
      </c>
      <c r="AX78" s="324">
        <f t="shared" si="431"/>
        <v>0</v>
      </c>
      <c r="AY78" s="327">
        <f t="shared" si="491"/>
        <v>242628.93880000015</v>
      </c>
      <c r="AZ78" s="161">
        <f t="shared" si="491"/>
        <v>219433.17180000045</v>
      </c>
      <c r="BA78" s="161">
        <f t="shared" si="491"/>
        <v>17416.949999999997</v>
      </c>
      <c r="BB78" s="324">
        <f t="shared" si="433"/>
        <v>7.1784306052448454E-2</v>
      </c>
      <c r="BE78" s="378"/>
      <c r="BF78" s="132" t="s">
        <v>23</v>
      </c>
      <c r="BG78" s="328">
        <f t="shared" si="492"/>
        <v>1035492.0559999997</v>
      </c>
      <c r="BH78" s="329">
        <f t="shared" si="492"/>
        <v>940932.00100000377</v>
      </c>
      <c r="BI78" s="329">
        <f t="shared" si="492"/>
        <v>84997.969999999958</v>
      </c>
      <c r="BJ78" s="324">
        <f t="shared" si="435"/>
        <v>8.2084618136365473E-2</v>
      </c>
      <c r="BK78" s="328">
        <f t="shared" si="493"/>
        <v>12738.503000000002</v>
      </c>
      <c r="BL78" s="329">
        <f t="shared" si="493"/>
        <v>12037.037000000002</v>
      </c>
      <c r="BM78" s="329">
        <f t="shared" si="493"/>
        <v>677.351</v>
      </c>
      <c r="BN78" s="324">
        <f t="shared" si="437"/>
        <v>5.3173516542720907E-2</v>
      </c>
      <c r="BO78" s="328">
        <f t="shared" si="494"/>
        <v>20561.125</v>
      </c>
      <c r="BP78" s="329">
        <f t="shared" si="494"/>
        <v>18990.138500000001</v>
      </c>
      <c r="BQ78" s="329">
        <f t="shared" si="494"/>
        <v>1280.4185</v>
      </c>
      <c r="BR78" s="324">
        <f t="shared" si="439"/>
        <v>6.2273756907756751E-2</v>
      </c>
      <c r="BS78" s="328">
        <f t="shared" si="495"/>
        <v>68574.735250000056</v>
      </c>
      <c r="BT78" s="329">
        <f t="shared" si="495"/>
        <v>68574.735250000056</v>
      </c>
      <c r="BU78" s="329">
        <f t="shared" si="495"/>
        <v>0</v>
      </c>
      <c r="BV78" s="324">
        <f t="shared" si="441"/>
        <v>0</v>
      </c>
      <c r="BW78" s="328">
        <f t="shared" si="496"/>
        <v>121332.23255000006</v>
      </c>
      <c r="BX78" s="329">
        <f t="shared" si="496"/>
        <v>121332.23255000006</v>
      </c>
      <c r="BY78" s="329">
        <f t="shared" si="496"/>
        <v>0</v>
      </c>
      <c r="BZ78" s="324">
        <f t="shared" si="443"/>
        <v>0</v>
      </c>
      <c r="CA78" s="327">
        <f t="shared" si="497"/>
        <v>1258698.6518000001</v>
      </c>
      <c r="CB78" s="161">
        <f t="shared" si="497"/>
        <v>1161866.1443000038</v>
      </c>
      <c r="CC78" s="161">
        <f t="shared" si="497"/>
        <v>86955.739499999952</v>
      </c>
      <c r="CD78" s="324">
        <f t="shared" si="445"/>
        <v>6.9083842566804235E-2</v>
      </c>
    </row>
    <row r="79" spans="1:82">
      <c r="A79" s="378"/>
      <c r="B79" s="133" t="s">
        <v>24</v>
      </c>
      <c r="C79" s="330">
        <f t="shared" ref="C79:E79" si="498">IF(COUNT(C76:C78)=0,"",SUM(C76:C78))</f>
        <v>2171952.4579999987</v>
      </c>
      <c r="D79" s="168">
        <f t="shared" si="498"/>
        <v>2004858.6230000046</v>
      </c>
      <c r="E79" s="168">
        <f t="shared" si="498"/>
        <v>157792.7589999999</v>
      </c>
      <c r="F79" s="331">
        <f t="shared" si="420"/>
        <v>7.2650190117559188E-2</v>
      </c>
      <c r="G79" s="330">
        <f t="shared" ref="G79:I79" si="499">IF(COUNT(G76:G78)=0,"",SUM(G76:G78))</f>
        <v>0</v>
      </c>
      <c r="H79" s="168">
        <f t="shared" si="499"/>
        <v>0</v>
      </c>
      <c r="I79" s="168">
        <f t="shared" si="499"/>
        <v>0</v>
      </c>
      <c r="J79" s="331">
        <f t="shared" si="421"/>
        <v>0</v>
      </c>
      <c r="K79" s="330">
        <f t="shared" ref="K79:M79" si="500">IF(COUNT(K76:K78)=0,"",SUM(K76:K78))</f>
        <v>74533.375</v>
      </c>
      <c r="L79" s="168">
        <f t="shared" si="500"/>
        <v>68712.483000000007</v>
      </c>
      <c r="M79" s="168">
        <f t="shared" si="500"/>
        <v>5244.7259999999997</v>
      </c>
      <c r="N79" s="331">
        <f t="shared" si="422"/>
        <v>7.0367483023544813E-2</v>
      </c>
      <c r="O79" s="330">
        <f t="shared" ref="O79:Q79" si="501">IF(COUNT(O76:O78)=0,"",SUM(O76:O78))</f>
        <v>139059.6547500001</v>
      </c>
      <c r="P79" s="168">
        <f t="shared" si="501"/>
        <v>139059.6547500001</v>
      </c>
      <c r="Q79" s="168">
        <f t="shared" si="501"/>
        <v>0</v>
      </c>
      <c r="R79" s="331">
        <f t="shared" si="423"/>
        <v>0</v>
      </c>
      <c r="S79" s="330">
        <f t="shared" ref="S79:U79" si="502">IF(COUNT(S76:S78)=0,"",SUM(S76:S78))</f>
        <v>203618.36830000009</v>
      </c>
      <c r="T79" s="168">
        <f t="shared" si="502"/>
        <v>203618.36830000009</v>
      </c>
      <c r="U79" s="168">
        <f t="shared" si="502"/>
        <v>0</v>
      </c>
      <c r="V79" s="331">
        <f t="shared" si="424"/>
        <v>0</v>
      </c>
      <c r="W79" s="332">
        <f t="shared" ref="W79:Y79" si="503">IF(COUNT(W76:W78)=0,"",SUM(W76:W78))</f>
        <v>2589163.8560499991</v>
      </c>
      <c r="X79" s="167">
        <f t="shared" si="503"/>
        <v>2416249.1290500048</v>
      </c>
      <c r="Y79" s="167">
        <f t="shared" si="503"/>
        <v>163037.48499999993</v>
      </c>
      <c r="Z79" s="331">
        <f t="shared" si="426"/>
        <v>6.2969164589192203E-2</v>
      </c>
      <c r="AC79" s="378"/>
      <c r="AD79" s="133" t="s">
        <v>24</v>
      </c>
      <c r="AE79" s="330">
        <f t="shared" ref="AE79:AG79" si="504">IF(COUNT(AE76:AE78)=0,"",SUM(AE76:AE78))</f>
        <v>567004.30500000017</v>
      </c>
      <c r="AF79" s="168">
        <f t="shared" si="504"/>
        <v>494862.75500000094</v>
      </c>
      <c r="AG79" s="168">
        <f t="shared" si="504"/>
        <v>62424.224000000031</v>
      </c>
      <c r="AH79" s="331">
        <f t="shared" si="427"/>
        <v>0.11009479725202441</v>
      </c>
      <c r="AI79" s="330">
        <f t="shared" ref="AI79:AK79" si="505">IF(COUNT(AI76:AI78)=0,"",SUM(AI76:AI78))</f>
        <v>47452.686000000009</v>
      </c>
      <c r="AJ79" s="168">
        <f t="shared" si="505"/>
        <v>44925.094000000005</v>
      </c>
      <c r="AK79" s="168">
        <f t="shared" si="505"/>
        <v>2422.1669999999995</v>
      </c>
      <c r="AL79" s="331">
        <f t="shared" si="428"/>
        <v>5.1043833430208754E-2</v>
      </c>
      <c r="AM79" s="330">
        <f t="shared" ref="AM79:AO79" si="506">IF(COUNT(AM76:AM78)=0,"",SUM(AM76:AM78))</f>
        <v>0</v>
      </c>
      <c r="AN79" s="168">
        <f t="shared" si="506"/>
        <v>0</v>
      </c>
      <c r="AO79" s="168">
        <f t="shared" si="506"/>
        <v>0</v>
      </c>
      <c r="AP79" s="331">
        <f t="shared" si="429"/>
        <v>0</v>
      </c>
      <c r="AQ79" s="330">
        <f t="shared" ref="AQ79:AS79" si="507">IF(COUNT(AQ76:AQ78)=0,"",SUM(AQ76:AQ78))</f>
        <v>3444</v>
      </c>
      <c r="AR79" s="168">
        <f t="shared" si="507"/>
        <v>3444</v>
      </c>
      <c r="AS79" s="168">
        <f t="shared" si="507"/>
        <v>0</v>
      </c>
      <c r="AT79" s="331">
        <f t="shared" si="430"/>
        <v>0</v>
      </c>
      <c r="AU79" s="330">
        <f t="shared" ref="AU79:AW79" si="508">IF(COUNT(AU76:AU78)=0,"",SUM(AU76:AU78))</f>
        <v>86954.408100000001</v>
      </c>
      <c r="AV79" s="168">
        <f t="shared" si="508"/>
        <v>86954.408100000001</v>
      </c>
      <c r="AW79" s="168">
        <f t="shared" si="508"/>
        <v>0</v>
      </c>
      <c r="AX79" s="331">
        <f t="shared" si="431"/>
        <v>0</v>
      </c>
      <c r="AY79" s="332">
        <f t="shared" ref="AY79:BA79" si="509">IF(COUNT(AY76:AY78)=0,"",SUM(AY76:AY78))</f>
        <v>704855.39910000016</v>
      </c>
      <c r="AZ79" s="167">
        <f t="shared" si="509"/>
        <v>630186.25710000098</v>
      </c>
      <c r="BA79" s="167">
        <f t="shared" si="509"/>
        <v>64846.391000000025</v>
      </c>
      <c r="BB79" s="331">
        <f t="shared" si="433"/>
        <v>9.199956626962015E-2</v>
      </c>
      <c r="BE79" s="378"/>
      <c r="BF79" s="133" t="s">
        <v>24</v>
      </c>
      <c r="BG79" s="330">
        <f t="shared" ref="BG79:BI79" si="510">IF(COUNT(BG76:BG78)=0,"",SUM(BG76:BG78))</f>
        <v>2738956.7629999993</v>
      </c>
      <c r="BH79" s="168">
        <f t="shared" si="510"/>
        <v>2499721.3780000056</v>
      </c>
      <c r="BI79" s="168">
        <f t="shared" si="510"/>
        <v>220216.98299999995</v>
      </c>
      <c r="BJ79" s="331">
        <f t="shared" si="435"/>
        <v>8.0401774126143813E-2</v>
      </c>
      <c r="BK79" s="330">
        <f t="shared" ref="BK79:BM79" si="511">IF(COUNT(BK76:BK78)=0,"",SUM(BK76:BK78))</f>
        <v>47452.686000000009</v>
      </c>
      <c r="BL79" s="168">
        <f t="shared" si="511"/>
        <v>44925.094000000005</v>
      </c>
      <c r="BM79" s="168">
        <f t="shared" si="511"/>
        <v>2422.1669999999995</v>
      </c>
      <c r="BN79" s="331">
        <f t="shared" si="437"/>
        <v>5.1043833430208754E-2</v>
      </c>
      <c r="BO79" s="330">
        <f t="shared" ref="BO79:BQ79" si="512">IF(COUNT(BO76:BO78)=0,"",SUM(BO76:BO78))</f>
        <v>74533.375</v>
      </c>
      <c r="BP79" s="168">
        <f t="shared" si="512"/>
        <v>68712.483000000007</v>
      </c>
      <c r="BQ79" s="168">
        <f t="shared" si="512"/>
        <v>5244.7259999999997</v>
      </c>
      <c r="BR79" s="331">
        <f t="shared" si="439"/>
        <v>7.0367483023544813E-2</v>
      </c>
      <c r="BS79" s="330">
        <f t="shared" ref="BS79:BU79" si="513">IF(COUNT(BS76:BS78)=0,"",SUM(BS76:BS78))</f>
        <v>142503.6547500001</v>
      </c>
      <c r="BT79" s="168">
        <f t="shared" si="513"/>
        <v>142503.6547500001</v>
      </c>
      <c r="BU79" s="168">
        <f t="shared" si="513"/>
        <v>0</v>
      </c>
      <c r="BV79" s="331">
        <f t="shared" si="441"/>
        <v>0</v>
      </c>
      <c r="BW79" s="330">
        <f t="shared" ref="BW79:BY79" si="514">IF(COUNT(BW76:BW78)=0,"",SUM(BW76:BW78))</f>
        <v>290572.77640000009</v>
      </c>
      <c r="BX79" s="168">
        <f t="shared" si="514"/>
        <v>290572.77640000009</v>
      </c>
      <c r="BY79" s="168">
        <f t="shared" si="514"/>
        <v>0</v>
      </c>
      <c r="BZ79" s="331">
        <f t="shared" si="443"/>
        <v>0</v>
      </c>
      <c r="CA79" s="332">
        <f t="shared" ref="CA79:CC79" si="515">IF(COUNT(CA76:CA78)=0,"",SUM(CA76:CA78))</f>
        <v>3294019.2551499996</v>
      </c>
      <c r="CB79" s="167">
        <f t="shared" si="515"/>
        <v>3046435.3861500053</v>
      </c>
      <c r="CC79" s="167">
        <f t="shared" si="515"/>
        <v>227883.87599999993</v>
      </c>
      <c r="CD79" s="331">
        <f t="shared" si="445"/>
        <v>6.9181100154079939E-2</v>
      </c>
    </row>
    <row r="80" spans="1:82">
      <c r="A80" s="378"/>
      <c r="B80" s="130" t="s">
        <v>25</v>
      </c>
      <c r="C80" s="171">
        <v>962629.72199999867</v>
      </c>
      <c r="D80" s="172">
        <v>896665.3439999969</v>
      </c>
      <c r="E80" s="172">
        <v>61882.262000000039</v>
      </c>
      <c r="F80" s="333">
        <f t="shared" si="420"/>
        <v>6.4284595193498634E-2</v>
      </c>
      <c r="G80" s="171">
        <v>0</v>
      </c>
      <c r="H80" s="172">
        <v>0</v>
      </c>
      <c r="I80" s="172">
        <v>0</v>
      </c>
      <c r="J80" s="333">
        <f t="shared" si="421"/>
        <v>0</v>
      </c>
      <c r="K80" s="171">
        <v>28539.754499999999</v>
      </c>
      <c r="L80" s="172">
        <v>25710.202499999999</v>
      </c>
      <c r="M80" s="172">
        <v>2558.1115</v>
      </c>
      <c r="N80" s="333">
        <f t="shared" si="422"/>
        <v>8.9633269270063279E-2</v>
      </c>
      <c r="O80" s="171">
        <v>117810.10525000007</v>
      </c>
      <c r="P80" s="172">
        <v>117810.10525000007</v>
      </c>
      <c r="Q80" s="172">
        <v>0</v>
      </c>
      <c r="R80" s="333">
        <f t="shared" si="423"/>
        <v>0</v>
      </c>
      <c r="S80" s="171">
        <v>115149.54499999998</v>
      </c>
      <c r="T80" s="172">
        <v>115149.54499999998</v>
      </c>
      <c r="U80" s="172">
        <v>0</v>
      </c>
      <c r="V80" s="333">
        <f t="shared" si="424"/>
        <v>0</v>
      </c>
      <c r="W80" s="336">
        <f t="shared" ref="W80:Y82" si="516">IF(COUNT(C80,G80,K80,O80,S80)&lt;5,"",SUM(C80,G80,K80,O80,S80))</f>
        <v>1224129.1267499987</v>
      </c>
      <c r="X80" s="175">
        <f t="shared" si="516"/>
        <v>1155335.1967499969</v>
      </c>
      <c r="Y80" s="175">
        <f t="shared" si="516"/>
        <v>64440.373500000038</v>
      </c>
      <c r="Z80" s="333">
        <f t="shared" si="426"/>
        <v>5.2641810485374196E-2</v>
      </c>
      <c r="AC80" s="378"/>
      <c r="AD80" s="130" t="s">
        <v>25</v>
      </c>
      <c r="AE80" s="171">
        <v>257530.26399999982</v>
      </c>
      <c r="AF80" s="172">
        <v>237056.20899999986</v>
      </c>
      <c r="AG80" s="172">
        <v>18975.148000000005</v>
      </c>
      <c r="AH80" s="333">
        <f t="shared" si="427"/>
        <v>7.368123538288307E-2</v>
      </c>
      <c r="AI80" s="171">
        <v>8854.9360000000015</v>
      </c>
      <c r="AJ80" s="172">
        <v>8647.4660000000022</v>
      </c>
      <c r="AK80" s="172">
        <v>189.5859999999999</v>
      </c>
      <c r="AL80" s="333">
        <f t="shared" si="428"/>
        <v>2.1410205562185865E-2</v>
      </c>
      <c r="AM80" s="171">
        <v>0</v>
      </c>
      <c r="AN80" s="172">
        <v>0</v>
      </c>
      <c r="AO80" s="172">
        <v>0</v>
      </c>
      <c r="AP80" s="333">
        <f t="shared" si="429"/>
        <v>0</v>
      </c>
      <c r="AQ80" s="171">
        <v>1820</v>
      </c>
      <c r="AR80" s="172">
        <v>1820</v>
      </c>
      <c r="AS80" s="172">
        <v>0</v>
      </c>
      <c r="AT80" s="333">
        <f t="shared" si="430"/>
        <v>0</v>
      </c>
      <c r="AU80" s="171">
        <v>29404.021000000001</v>
      </c>
      <c r="AV80" s="172">
        <v>29404.021000000001</v>
      </c>
      <c r="AW80" s="172">
        <v>0</v>
      </c>
      <c r="AX80" s="333">
        <f t="shared" si="431"/>
        <v>0</v>
      </c>
      <c r="AY80" s="336">
        <f t="shared" ref="AY80:BA82" si="517">IF(COUNT(AE80,AI80,AM80,AQ80,AU80)&lt;5,"",SUM(AE80,AI80,AM80,AQ80,AU80))</f>
        <v>297609.22099999984</v>
      </c>
      <c r="AZ80" s="175">
        <f t="shared" si="517"/>
        <v>276927.69599999988</v>
      </c>
      <c r="BA80" s="175">
        <f t="shared" si="517"/>
        <v>19164.734000000004</v>
      </c>
      <c r="BB80" s="333">
        <f t="shared" si="433"/>
        <v>6.4395632418929705E-2</v>
      </c>
      <c r="BE80" s="378"/>
      <c r="BF80" s="130" t="s">
        <v>25</v>
      </c>
      <c r="BG80" s="337">
        <f t="shared" ref="BG80:BI82" si="518">IF(COUNT(C80, AE80)&lt;2, "", C80+AE80)</f>
        <v>1220159.9859999984</v>
      </c>
      <c r="BH80" s="338">
        <f t="shared" si="518"/>
        <v>1133721.5529999968</v>
      </c>
      <c r="BI80" s="338">
        <f t="shared" si="518"/>
        <v>80857.410000000047</v>
      </c>
      <c r="BJ80" s="333">
        <f t="shared" si="435"/>
        <v>6.6267875465308171E-2</v>
      </c>
      <c r="BK80" s="337">
        <f t="shared" ref="BK80:BM82" si="519">IF(COUNT(G80, AI80)&lt;2, "", G80+AI80)</f>
        <v>8854.9360000000015</v>
      </c>
      <c r="BL80" s="338">
        <f t="shared" si="519"/>
        <v>8647.4660000000022</v>
      </c>
      <c r="BM80" s="338">
        <f t="shared" si="519"/>
        <v>189.5859999999999</v>
      </c>
      <c r="BN80" s="333">
        <f t="shared" si="437"/>
        <v>2.1410205562185865E-2</v>
      </c>
      <c r="BO80" s="337">
        <f t="shared" ref="BO80:BQ82" si="520">IF(COUNT(K80, AM80)&lt;2, "", K80+AM80)</f>
        <v>28539.754499999999</v>
      </c>
      <c r="BP80" s="338">
        <f t="shared" si="520"/>
        <v>25710.202499999999</v>
      </c>
      <c r="BQ80" s="338">
        <f t="shared" si="520"/>
        <v>2558.1115</v>
      </c>
      <c r="BR80" s="333">
        <f t="shared" si="439"/>
        <v>8.9633269270063279E-2</v>
      </c>
      <c r="BS80" s="337">
        <f t="shared" ref="BS80:BU82" si="521">IF(COUNT(O80, AQ80)&lt;2, "", O80+AQ80)</f>
        <v>119630.10525000007</v>
      </c>
      <c r="BT80" s="338">
        <f t="shared" si="521"/>
        <v>119630.10525000007</v>
      </c>
      <c r="BU80" s="338">
        <f t="shared" si="521"/>
        <v>0</v>
      </c>
      <c r="BV80" s="333">
        <f t="shared" si="441"/>
        <v>0</v>
      </c>
      <c r="BW80" s="337">
        <f t="shared" ref="BW80:BY82" si="522">IF(COUNT(S80, AU80)&lt;2, "", S80+AU80)</f>
        <v>144553.56599999999</v>
      </c>
      <c r="BX80" s="338">
        <f t="shared" si="522"/>
        <v>144553.56599999999</v>
      </c>
      <c r="BY80" s="338">
        <f t="shared" si="522"/>
        <v>0</v>
      </c>
      <c r="BZ80" s="333">
        <f t="shared" si="443"/>
        <v>0</v>
      </c>
      <c r="CA80" s="336">
        <f t="shared" ref="CA80:CC82" si="523">IF(COUNT(BG80,BK80,BO80,BS80,BW80)&lt;5,"",SUM(BG80,BK80,BO80,BS80,BW80))</f>
        <v>1521738.3477499983</v>
      </c>
      <c r="CB80" s="175">
        <f t="shared" si="523"/>
        <v>1432262.8927499969</v>
      </c>
      <c r="CC80" s="175">
        <f t="shared" si="523"/>
        <v>83605.107500000042</v>
      </c>
      <c r="CD80" s="333">
        <f t="shared" si="445"/>
        <v>5.4940527472161244E-2</v>
      </c>
    </row>
    <row r="81" spans="1:82">
      <c r="A81" s="378"/>
      <c r="B81" s="131" t="s">
        <v>26</v>
      </c>
      <c r="C81" s="150">
        <v>881604.17599999893</v>
      </c>
      <c r="D81" s="151">
        <v>844660.15699999849</v>
      </c>
      <c r="E81" s="151">
        <v>34149.451999999976</v>
      </c>
      <c r="F81" s="318">
        <f t="shared" si="420"/>
        <v>3.8735583303316862E-2</v>
      </c>
      <c r="G81" s="150">
        <v>0</v>
      </c>
      <c r="H81" s="151">
        <v>0</v>
      </c>
      <c r="I81" s="151">
        <v>0</v>
      </c>
      <c r="J81" s="318">
        <f t="shared" si="421"/>
        <v>0</v>
      </c>
      <c r="K81" s="150">
        <v>27643.406500000001</v>
      </c>
      <c r="L81" s="151">
        <v>26217.618999999999</v>
      </c>
      <c r="M81" s="151">
        <v>1407.3885</v>
      </c>
      <c r="N81" s="318">
        <f t="shared" si="422"/>
        <v>5.0912267270678088E-2</v>
      </c>
      <c r="O81" s="150">
        <v>112473.38299999987</v>
      </c>
      <c r="P81" s="151">
        <v>112473.38299999987</v>
      </c>
      <c r="Q81" s="151">
        <v>0</v>
      </c>
      <c r="R81" s="318">
        <f t="shared" si="423"/>
        <v>0</v>
      </c>
      <c r="S81" s="150">
        <v>128451.7028</v>
      </c>
      <c r="T81" s="151">
        <v>128451.7028</v>
      </c>
      <c r="U81" s="151">
        <v>0</v>
      </c>
      <c r="V81" s="318">
        <f t="shared" si="424"/>
        <v>0</v>
      </c>
      <c r="W81" s="321">
        <f t="shared" si="516"/>
        <v>1150172.6682999989</v>
      </c>
      <c r="X81" s="154">
        <f t="shared" si="516"/>
        <v>1111802.8617999984</v>
      </c>
      <c r="Y81" s="154">
        <f t="shared" si="516"/>
        <v>35556.840499999977</v>
      </c>
      <c r="Z81" s="318">
        <f t="shared" si="426"/>
        <v>3.0914350062373162E-2</v>
      </c>
      <c r="AC81" s="378"/>
      <c r="AD81" s="131" t="s">
        <v>26</v>
      </c>
      <c r="AE81" s="150">
        <v>192744.38500000001</v>
      </c>
      <c r="AF81" s="151">
        <v>177657.59999999995</v>
      </c>
      <c r="AG81" s="151">
        <v>14172.265999999998</v>
      </c>
      <c r="AH81" s="318">
        <f t="shared" si="427"/>
        <v>7.3528813822514194E-2</v>
      </c>
      <c r="AI81" s="150">
        <v>3413.8500000000013</v>
      </c>
      <c r="AJ81" s="151">
        <v>3390.3430000000017</v>
      </c>
      <c r="AK81" s="151">
        <v>21.693999999999996</v>
      </c>
      <c r="AL81" s="318">
        <f t="shared" si="428"/>
        <v>6.3547021691052587E-3</v>
      </c>
      <c r="AM81" s="150">
        <v>0</v>
      </c>
      <c r="AN81" s="151">
        <v>0</v>
      </c>
      <c r="AO81" s="151">
        <v>0</v>
      </c>
      <c r="AP81" s="318">
        <f t="shared" si="429"/>
        <v>0</v>
      </c>
      <c r="AQ81" s="150">
        <v>2209</v>
      </c>
      <c r="AR81" s="151">
        <v>2209</v>
      </c>
      <c r="AS81" s="151">
        <v>0</v>
      </c>
      <c r="AT81" s="318">
        <f t="shared" si="430"/>
        <v>0</v>
      </c>
      <c r="AU81" s="150">
        <v>28929.98</v>
      </c>
      <c r="AV81" s="151">
        <v>28929.98</v>
      </c>
      <c r="AW81" s="151">
        <v>0</v>
      </c>
      <c r="AX81" s="318">
        <f t="shared" si="431"/>
        <v>0</v>
      </c>
      <c r="AY81" s="321">
        <f t="shared" si="517"/>
        <v>227297.21500000003</v>
      </c>
      <c r="AZ81" s="154">
        <f t="shared" si="517"/>
        <v>212186.92299999995</v>
      </c>
      <c r="BA81" s="154">
        <f t="shared" si="517"/>
        <v>14193.959999999997</v>
      </c>
      <c r="BB81" s="318">
        <f t="shared" si="433"/>
        <v>6.2446695618333888E-2</v>
      </c>
      <c r="BE81" s="378"/>
      <c r="BF81" s="131" t="s">
        <v>26</v>
      </c>
      <c r="BG81" s="322">
        <f t="shared" si="518"/>
        <v>1074348.5609999988</v>
      </c>
      <c r="BH81" s="323">
        <f t="shared" si="518"/>
        <v>1022317.7569999985</v>
      </c>
      <c r="BI81" s="323">
        <f t="shared" si="518"/>
        <v>48321.717999999972</v>
      </c>
      <c r="BJ81" s="318">
        <f t="shared" si="435"/>
        <v>4.4977691369570347E-2</v>
      </c>
      <c r="BK81" s="322">
        <f t="shared" si="519"/>
        <v>3413.8500000000013</v>
      </c>
      <c r="BL81" s="323">
        <f t="shared" si="519"/>
        <v>3390.3430000000017</v>
      </c>
      <c r="BM81" s="323">
        <f t="shared" si="519"/>
        <v>21.693999999999996</v>
      </c>
      <c r="BN81" s="318">
        <f t="shared" si="437"/>
        <v>6.3547021691052587E-3</v>
      </c>
      <c r="BO81" s="322">
        <f t="shared" si="520"/>
        <v>27643.406500000001</v>
      </c>
      <c r="BP81" s="323">
        <f t="shared" si="520"/>
        <v>26217.618999999999</v>
      </c>
      <c r="BQ81" s="323">
        <f t="shared" si="520"/>
        <v>1407.3885</v>
      </c>
      <c r="BR81" s="318">
        <f t="shared" si="439"/>
        <v>5.0912267270678088E-2</v>
      </c>
      <c r="BS81" s="322">
        <f t="shared" si="521"/>
        <v>114682.38299999987</v>
      </c>
      <c r="BT81" s="323">
        <f t="shared" si="521"/>
        <v>114682.38299999987</v>
      </c>
      <c r="BU81" s="323">
        <f t="shared" si="521"/>
        <v>0</v>
      </c>
      <c r="BV81" s="318">
        <f t="shared" si="441"/>
        <v>0</v>
      </c>
      <c r="BW81" s="322">
        <f t="shared" si="522"/>
        <v>157381.68280000001</v>
      </c>
      <c r="BX81" s="323">
        <f t="shared" si="522"/>
        <v>157381.68280000001</v>
      </c>
      <c r="BY81" s="323">
        <f t="shared" si="522"/>
        <v>0</v>
      </c>
      <c r="BZ81" s="318">
        <f t="shared" si="443"/>
        <v>0</v>
      </c>
      <c r="CA81" s="321">
        <f t="shared" si="523"/>
        <v>1377469.8832999989</v>
      </c>
      <c r="CB81" s="154">
        <f t="shared" si="523"/>
        <v>1323989.7847999984</v>
      </c>
      <c r="CC81" s="154">
        <f t="shared" si="523"/>
        <v>49750.800499999976</v>
      </c>
      <c r="CD81" s="318">
        <f t="shared" si="445"/>
        <v>3.6117523223674543E-2</v>
      </c>
    </row>
    <row r="82" spans="1:82">
      <c r="A82" s="378"/>
      <c r="B82" s="132" t="s">
        <v>27</v>
      </c>
      <c r="C82" s="157">
        <v>1206090.4510000027</v>
      </c>
      <c r="D82" s="158">
        <v>1083184.2370000009</v>
      </c>
      <c r="E82" s="158">
        <v>115630.47500000005</v>
      </c>
      <c r="F82" s="324">
        <f t="shared" si="420"/>
        <v>9.587214201399874E-2</v>
      </c>
      <c r="G82" s="157">
        <v>0</v>
      </c>
      <c r="H82" s="158">
        <v>0</v>
      </c>
      <c r="I82" s="158">
        <v>0</v>
      </c>
      <c r="J82" s="324">
        <f t="shared" si="421"/>
        <v>0</v>
      </c>
      <c r="K82" s="157">
        <v>28004.063999999998</v>
      </c>
      <c r="L82" s="158">
        <v>23605.826499999999</v>
      </c>
      <c r="M82" s="158">
        <v>4616.6395000000002</v>
      </c>
      <c r="N82" s="324">
        <f t="shared" si="422"/>
        <v>0.16485605446409493</v>
      </c>
      <c r="O82" s="157">
        <v>124293.572</v>
      </c>
      <c r="P82" s="158">
        <v>124293.572</v>
      </c>
      <c r="Q82" s="158">
        <v>0</v>
      </c>
      <c r="R82" s="324">
        <f t="shared" si="423"/>
        <v>0</v>
      </c>
      <c r="S82" s="157">
        <v>116467.0729</v>
      </c>
      <c r="T82" s="158">
        <v>116467.0729</v>
      </c>
      <c r="U82" s="158">
        <v>0</v>
      </c>
      <c r="V82" s="324">
        <f t="shared" si="424"/>
        <v>0</v>
      </c>
      <c r="W82" s="327">
        <f t="shared" si="516"/>
        <v>1474855.1599000026</v>
      </c>
      <c r="X82" s="161">
        <f t="shared" si="516"/>
        <v>1347550.7084000008</v>
      </c>
      <c r="Y82" s="161">
        <f t="shared" si="516"/>
        <v>120247.11450000005</v>
      </c>
      <c r="Z82" s="324">
        <f t="shared" si="426"/>
        <v>8.1531473577482E-2</v>
      </c>
      <c r="AC82" s="378"/>
      <c r="AD82" s="132" t="s">
        <v>27</v>
      </c>
      <c r="AE82" s="157">
        <v>331880.43700000038</v>
      </c>
      <c r="AF82" s="158">
        <v>275069.803000001</v>
      </c>
      <c r="AG82" s="158">
        <v>53875.099999999962</v>
      </c>
      <c r="AH82" s="324">
        <f t="shared" si="427"/>
        <v>0.16233285844444004</v>
      </c>
      <c r="AI82" s="157">
        <v>2241.7819999999988</v>
      </c>
      <c r="AJ82" s="158">
        <v>2094.4229999999998</v>
      </c>
      <c r="AK82" s="158">
        <v>130.761</v>
      </c>
      <c r="AL82" s="324">
        <f t="shared" si="428"/>
        <v>5.8329043591214519E-2</v>
      </c>
      <c r="AM82" s="157">
        <v>0</v>
      </c>
      <c r="AN82" s="158">
        <v>0</v>
      </c>
      <c r="AO82" s="158">
        <v>0</v>
      </c>
      <c r="AP82" s="324">
        <f t="shared" si="429"/>
        <v>0</v>
      </c>
      <c r="AQ82" s="157">
        <v>2423</v>
      </c>
      <c r="AR82" s="158">
        <v>2423</v>
      </c>
      <c r="AS82" s="158">
        <v>0</v>
      </c>
      <c r="AT82" s="324">
        <f t="shared" si="430"/>
        <v>0</v>
      </c>
      <c r="AU82" s="157">
        <v>31844.77</v>
      </c>
      <c r="AV82" s="158">
        <v>31844.77</v>
      </c>
      <c r="AW82" s="158">
        <v>0</v>
      </c>
      <c r="AX82" s="324">
        <f t="shared" si="431"/>
        <v>0</v>
      </c>
      <c r="AY82" s="327">
        <f t="shared" si="517"/>
        <v>368389.98900000041</v>
      </c>
      <c r="AZ82" s="161">
        <f t="shared" si="517"/>
        <v>311431.99600000103</v>
      </c>
      <c r="BA82" s="161">
        <f t="shared" si="517"/>
        <v>54005.860999999961</v>
      </c>
      <c r="BB82" s="324">
        <f t="shared" si="433"/>
        <v>0.14659969763727726</v>
      </c>
      <c r="BE82" s="378"/>
      <c r="BF82" s="132" t="s">
        <v>27</v>
      </c>
      <c r="BG82" s="328">
        <f t="shared" si="518"/>
        <v>1537970.8880000031</v>
      </c>
      <c r="BH82" s="329">
        <f t="shared" si="518"/>
        <v>1358254.0400000019</v>
      </c>
      <c r="BI82" s="329">
        <f t="shared" si="518"/>
        <v>169505.57500000001</v>
      </c>
      <c r="BJ82" s="324">
        <f t="shared" si="435"/>
        <v>0.11021377343522232</v>
      </c>
      <c r="BK82" s="328">
        <f t="shared" si="519"/>
        <v>2241.7819999999988</v>
      </c>
      <c r="BL82" s="329">
        <f t="shared" si="519"/>
        <v>2094.4229999999998</v>
      </c>
      <c r="BM82" s="329">
        <f t="shared" si="519"/>
        <v>130.761</v>
      </c>
      <c r="BN82" s="324">
        <f t="shared" si="437"/>
        <v>5.8329043591214519E-2</v>
      </c>
      <c r="BO82" s="328">
        <f t="shared" si="520"/>
        <v>28004.063999999998</v>
      </c>
      <c r="BP82" s="329">
        <f t="shared" si="520"/>
        <v>23605.826499999999</v>
      </c>
      <c r="BQ82" s="329">
        <f t="shared" si="520"/>
        <v>4616.6395000000002</v>
      </c>
      <c r="BR82" s="324">
        <f t="shared" si="439"/>
        <v>0.16485605446409493</v>
      </c>
      <c r="BS82" s="328">
        <f t="shared" si="521"/>
        <v>126716.572</v>
      </c>
      <c r="BT82" s="329">
        <f t="shared" si="521"/>
        <v>126716.572</v>
      </c>
      <c r="BU82" s="329">
        <f t="shared" si="521"/>
        <v>0</v>
      </c>
      <c r="BV82" s="324">
        <f t="shared" si="441"/>
        <v>0</v>
      </c>
      <c r="BW82" s="328">
        <f t="shared" si="522"/>
        <v>148311.84289999999</v>
      </c>
      <c r="BX82" s="329">
        <f t="shared" si="522"/>
        <v>148311.84289999999</v>
      </c>
      <c r="BY82" s="329">
        <f t="shared" si="522"/>
        <v>0</v>
      </c>
      <c r="BZ82" s="324">
        <f t="shared" si="443"/>
        <v>0</v>
      </c>
      <c r="CA82" s="327">
        <f t="shared" si="523"/>
        <v>1843245.1489000029</v>
      </c>
      <c r="CB82" s="161">
        <f t="shared" si="523"/>
        <v>1658982.7044000018</v>
      </c>
      <c r="CC82" s="161">
        <f t="shared" si="523"/>
        <v>174252.9755</v>
      </c>
      <c r="CD82" s="324">
        <f t="shared" si="445"/>
        <v>9.4535974015170637E-2</v>
      </c>
    </row>
    <row r="83" spans="1:82">
      <c r="A83" s="378"/>
      <c r="B83" s="133" t="s">
        <v>28</v>
      </c>
      <c r="C83" s="330">
        <f t="shared" ref="C83:E83" si="524">IF(COUNT(C80:C82)=0,"",SUM(C80:C82))</f>
        <v>3050324.3490000004</v>
      </c>
      <c r="D83" s="168">
        <f t="shared" si="524"/>
        <v>2824509.7379999962</v>
      </c>
      <c r="E83" s="168">
        <f t="shared" si="524"/>
        <v>211662.18900000007</v>
      </c>
      <c r="F83" s="331">
        <f t="shared" si="420"/>
        <v>6.9390059804423782E-2</v>
      </c>
      <c r="G83" s="330">
        <f t="shared" ref="G83:I83" si="525">IF(COUNT(G80:G82)=0,"",SUM(G80:G82))</f>
        <v>0</v>
      </c>
      <c r="H83" s="168">
        <f t="shared" si="525"/>
        <v>0</v>
      </c>
      <c r="I83" s="168">
        <f t="shared" si="525"/>
        <v>0</v>
      </c>
      <c r="J83" s="331">
        <f t="shared" si="421"/>
        <v>0</v>
      </c>
      <c r="K83" s="330">
        <f t="shared" ref="K83:M83" si="526">IF(COUNT(K80:K82)=0,"",SUM(K80:K82))</f>
        <v>84187.225000000006</v>
      </c>
      <c r="L83" s="168">
        <f t="shared" si="526"/>
        <v>75533.648000000001</v>
      </c>
      <c r="M83" s="168">
        <f t="shared" si="526"/>
        <v>8582.1395000000011</v>
      </c>
      <c r="N83" s="331">
        <f t="shared" si="422"/>
        <v>0.10194111398730628</v>
      </c>
      <c r="O83" s="330">
        <f t="shared" ref="O83:Q83" si="527">IF(COUNT(O80:O82)=0,"",SUM(O80:O82))</f>
        <v>354577.06024999992</v>
      </c>
      <c r="P83" s="168">
        <f t="shared" si="527"/>
        <v>354577.06024999992</v>
      </c>
      <c r="Q83" s="168">
        <f t="shared" si="527"/>
        <v>0</v>
      </c>
      <c r="R83" s="331">
        <f t="shared" si="423"/>
        <v>0</v>
      </c>
      <c r="S83" s="330">
        <f t="shared" ref="S83:U83" si="528">IF(COUNT(S80:S82)=0,"",SUM(S80:S82))</f>
        <v>360068.32069999998</v>
      </c>
      <c r="T83" s="168">
        <f t="shared" si="528"/>
        <v>360068.32069999998</v>
      </c>
      <c r="U83" s="168">
        <f t="shared" si="528"/>
        <v>0</v>
      </c>
      <c r="V83" s="331">
        <f t="shared" si="424"/>
        <v>0</v>
      </c>
      <c r="W83" s="332">
        <f t="shared" ref="W83:Y83" si="529">IF(COUNT(W80:W82)=0,"",SUM(W80:W82))</f>
        <v>3849156.9549500002</v>
      </c>
      <c r="X83" s="167">
        <f t="shared" si="529"/>
        <v>3614688.7669499964</v>
      </c>
      <c r="Y83" s="167">
        <f t="shared" si="529"/>
        <v>220244.32850000006</v>
      </c>
      <c r="Z83" s="331">
        <f t="shared" si="426"/>
        <v>5.7218848458950665E-2</v>
      </c>
      <c r="AC83" s="378"/>
      <c r="AD83" s="133" t="s">
        <v>28</v>
      </c>
      <c r="AE83" s="330">
        <f t="shared" ref="AE83:AG83" si="530">IF(COUNT(AE80:AE82)=0,"",SUM(AE80:AE82))</f>
        <v>782155.08600000024</v>
      </c>
      <c r="AF83" s="168">
        <f t="shared" si="530"/>
        <v>689783.61200000078</v>
      </c>
      <c r="AG83" s="168">
        <f t="shared" si="530"/>
        <v>87022.513999999966</v>
      </c>
      <c r="AH83" s="331">
        <f t="shared" si="427"/>
        <v>0.11125992217865593</v>
      </c>
      <c r="AI83" s="330">
        <f t="shared" ref="AI83:AK83" si="531">IF(COUNT(AI80:AI82)=0,"",SUM(AI80:AI82))</f>
        <v>14510.568000000003</v>
      </c>
      <c r="AJ83" s="168">
        <f t="shared" si="531"/>
        <v>14132.232000000004</v>
      </c>
      <c r="AK83" s="168">
        <f t="shared" si="531"/>
        <v>342.04099999999988</v>
      </c>
      <c r="AL83" s="331">
        <f t="shared" si="428"/>
        <v>2.3571854664820827E-2</v>
      </c>
      <c r="AM83" s="330">
        <f t="shared" ref="AM83:AO83" si="532">IF(COUNT(AM80:AM82)=0,"",SUM(AM80:AM82))</f>
        <v>0</v>
      </c>
      <c r="AN83" s="168">
        <f t="shared" si="532"/>
        <v>0</v>
      </c>
      <c r="AO83" s="168">
        <f t="shared" si="532"/>
        <v>0</v>
      </c>
      <c r="AP83" s="331">
        <f t="shared" si="429"/>
        <v>0</v>
      </c>
      <c r="AQ83" s="330">
        <f t="shared" ref="AQ83:AS83" si="533">IF(COUNT(AQ80:AQ82)=0,"",SUM(AQ80:AQ82))</f>
        <v>6452</v>
      </c>
      <c r="AR83" s="168">
        <f t="shared" si="533"/>
        <v>6452</v>
      </c>
      <c r="AS83" s="168">
        <f t="shared" si="533"/>
        <v>0</v>
      </c>
      <c r="AT83" s="331">
        <f t="shared" si="430"/>
        <v>0</v>
      </c>
      <c r="AU83" s="330">
        <f t="shared" ref="AU83:AW83" si="534">IF(COUNT(AU80:AU82)=0,"",SUM(AU80:AU82))</f>
        <v>90178.771000000008</v>
      </c>
      <c r="AV83" s="168">
        <f t="shared" si="534"/>
        <v>90178.771000000008</v>
      </c>
      <c r="AW83" s="168">
        <f t="shared" si="534"/>
        <v>0</v>
      </c>
      <c r="AX83" s="331">
        <f t="shared" si="431"/>
        <v>0</v>
      </c>
      <c r="AY83" s="332">
        <f t="shared" ref="AY83:BA83" si="535">IF(COUNT(AY80:AY82)=0,"",SUM(AY80:AY82))</f>
        <v>893296.42500000028</v>
      </c>
      <c r="AZ83" s="167">
        <f t="shared" si="535"/>
        <v>800546.61500000092</v>
      </c>
      <c r="BA83" s="167">
        <f t="shared" si="535"/>
        <v>87364.554999999964</v>
      </c>
      <c r="BB83" s="331">
        <f t="shared" si="433"/>
        <v>9.7800184300524812E-2</v>
      </c>
      <c r="BE83" s="378"/>
      <c r="BF83" s="133" t="s">
        <v>28</v>
      </c>
      <c r="BG83" s="330">
        <f t="shared" ref="BG83:BI83" si="536">IF(COUNT(BG80:BG82)=0,"",SUM(BG80:BG82))</f>
        <v>3832479.4350000005</v>
      </c>
      <c r="BH83" s="168">
        <f t="shared" si="536"/>
        <v>3514293.3499999973</v>
      </c>
      <c r="BI83" s="168">
        <f t="shared" si="536"/>
        <v>298684.70300000004</v>
      </c>
      <c r="BJ83" s="331">
        <f t="shared" si="435"/>
        <v>7.7935109128641683E-2</v>
      </c>
      <c r="BK83" s="330">
        <f t="shared" ref="BK83:BM83" si="537">IF(COUNT(BK80:BK82)=0,"",SUM(BK80:BK82))</f>
        <v>14510.568000000003</v>
      </c>
      <c r="BL83" s="168">
        <f t="shared" si="537"/>
        <v>14132.232000000004</v>
      </c>
      <c r="BM83" s="168">
        <f t="shared" si="537"/>
        <v>342.04099999999988</v>
      </c>
      <c r="BN83" s="331">
        <f t="shared" si="437"/>
        <v>2.3571854664820827E-2</v>
      </c>
      <c r="BO83" s="330">
        <f t="shared" ref="BO83:BQ83" si="538">IF(COUNT(BO80:BO82)=0,"",SUM(BO80:BO82))</f>
        <v>84187.225000000006</v>
      </c>
      <c r="BP83" s="168">
        <f t="shared" si="538"/>
        <v>75533.648000000001</v>
      </c>
      <c r="BQ83" s="168">
        <f t="shared" si="538"/>
        <v>8582.1395000000011</v>
      </c>
      <c r="BR83" s="331">
        <f t="shared" si="439"/>
        <v>0.10194111398730628</v>
      </c>
      <c r="BS83" s="330">
        <f t="shared" ref="BS83:BU83" si="539">IF(COUNT(BS80:BS82)=0,"",SUM(BS80:BS82))</f>
        <v>361029.06024999992</v>
      </c>
      <c r="BT83" s="168">
        <f t="shared" si="539"/>
        <v>361029.06024999992</v>
      </c>
      <c r="BU83" s="168">
        <f t="shared" si="539"/>
        <v>0</v>
      </c>
      <c r="BV83" s="331">
        <f t="shared" si="441"/>
        <v>0</v>
      </c>
      <c r="BW83" s="330">
        <f t="shared" ref="BW83:BY83" si="540">IF(COUNT(BW80:BW82)=0,"",SUM(BW80:BW82))</f>
        <v>450247.09169999999</v>
      </c>
      <c r="BX83" s="168">
        <f t="shared" si="540"/>
        <v>450247.09169999999</v>
      </c>
      <c r="BY83" s="168">
        <f t="shared" si="540"/>
        <v>0</v>
      </c>
      <c r="BZ83" s="331">
        <f t="shared" si="443"/>
        <v>0</v>
      </c>
      <c r="CA83" s="332">
        <f t="shared" ref="CA83:CC83" si="541">IF(COUNT(CA80:CA82)=0,"",SUM(CA80:CA82))</f>
        <v>4742453.37995</v>
      </c>
      <c r="CB83" s="167">
        <f t="shared" si="541"/>
        <v>4415235.3819499975</v>
      </c>
      <c r="CC83" s="167">
        <f t="shared" si="541"/>
        <v>307608.8835</v>
      </c>
      <c r="CD83" s="331">
        <f t="shared" si="445"/>
        <v>6.4862816532999454E-2</v>
      </c>
    </row>
    <row r="84" spans="1:82" ht="14.5" thickBot="1">
      <c r="A84" s="379"/>
      <c r="B84" s="134" t="s">
        <v>55</v>
      </c>
      <c r="C84" s="339">
        <f t="shared" ref="C84:E84" si="542">SUM(C83,C79,C75,C71)</f>
        <v>10293287.272000004</v>
      </c>
      <c r="D84" s="181">
        <f t="shared" si="542"/>
        <v>9531847.1720000021</v>
      </c>
      <c r="E84" s="181">
        <f t="shared" si="542"/>
        <v>710591.29700000014</v>
      </c>
      <c r="F84" s="340">
        <f t="shared" si="420"/>
        <v>6.9034437514725169E-2</v>
      </c>
      <c r="G84" s="339">
        <f t="shared" ref="G84:I84" si="543">SUM(G83,G79,G75,G71)</f>
        <v>0</v>
      </c>
      <c r="H84" s="181">
        <f t="shared" si="543"/>
        <v>0</v>
      </c>
      <c r="I84" s="181">
        <f t="shared" si="543"/>
        <v>0</v>
      </c>
      <c r="J84" s="340">
        <f t="shared" si="421"/>
        <v>0</v>
      </c>
      <c r="K84" s="339">
        <f t="shared" ref="K84:M84" si="544">SUM(K83,K79,K75,K71)</f>
        <v>318090.74249999999</v>
      </c>
      <c r="L84" s="181">
        <f t="shared" si="544"/>
        <v>291421.09299999999</v>
      </c>
      <c r="M84" s="181">
        <f t="shared" si="544"/>
        <v>26221.711499999998</v>
      </c>
      <c r="N84" s="340">
        <f t="shared" si="422"/>
        <v>8.2434689214509277E-2</v>
      </c>
      <c r="O84" s="339">
        <f t="shared" ref="O84:Q84" si="545">SUM(O83,O79,O75,O71)</f>
        <v>877539.56950000022</v>
      </c>
      <c r="P84" s="181">
        <f t="shared" si="545"/>
        <v>877539.56950000022</v>
      </c>
      <c r="Q84" s="181">
        <f t="shared" si="545"/>
        <v>0</v>
      </c>
      <c r="R84" s="340">
        <f t="shared" si="423"/>
        <v>0</v>
      </c>
      <c r="S84" s="339">
        <f t="shared" ref="S84:U84" si="546">SUM(S83,S79,S75,S71)</f>
        <v>1201404.4378499999</v>
      </c>
      <c r="T84" s="181">
        <f t="shared" si="546"/>
        <v>1201404.4378499999</v>
      </c>
      <c r="U84" s="181">
        <f t="shared" si="546"/>
        <v>0</v>
      </c>
      <c r="V84" s="340">
        <f t="shared" si="424"/>
        <v>0</v>
      </c>
      <c r="W84" s="339">
        <f t="shared" ref="W84:Y84" si="547">SUM(W83,W79,W75,W71)</f>
        <v>12690322.021850003</v>
      </c>
      <c r="X84" s="181">
        <f t="shared" si="547"/>
        <v>11902212.272350004</v>
      </c>
      <c r="Y84" s="181">
        <f t="shared" si="547"/>
        <v>736813.00850000011</v>
      </c>
      <c r="Z84" s="340">
        <f t="shared" si="426"/>
        <v>5.8061017461287959E-2</v>
      </c>
      <c r="AC84" s="379"/>
      <c r="AD84" s="134" t="s">
        <v>55</v>
      </c>
      <c r="AE84" s="339">
        <f t="shared" ref="AE84:AG84" si="548">SUM(AE83,AE79,AE75,AE71)</f>
        <v>2784376.9790000003</v>
      </c>
      <c r="AF84" s="181">
        <f t="shared" si="548"/>
        <v>2462093.3630000018</v>
      </c>
      <c r="AG84" s="181">
        <f t="shared" si="548"/>
        <v>297454.53299999994</v>
      </c>
      <c r="AH84" s="340">
        <f t="shared" si="427"/>
        <v>0.10682983491223583</v>
      </c>
      <c r="AI84" s="339">
        <f t="shared" ref="AI84:AK84" si="549">SUM(AI83,AI79,AI75,AI71)</f>
        <v>133942.25400000002</v>
      </c>
      <c r="AJ84" s="181">
        <f t="shared" si="549"/>
        <v>127885.16800000002</v>
      </c>
      <c r="AK84" s="181">
        <f t="shared" si="549"/>
        <v>5588.8819999999996</v>
      </c>
      <c r="AL84" s="340">
        <f t="shared" si="428"/>
        <v>4.1726056065922251E-2</v>
      </c>
      <c r="AM84" s="339">
        <f t="shared" ref="AM84:AO84" si="550">SUM(AM83,AM79,AM75,AM71)</f>
        <v>0</v>
      </c>
      <c r="AN84" s="181">
        <f t="shared" si="550"/>
        <v>0</v>
      </c>
      <c r="AO84" s="181">
        <f t="shared" si="550"/>
        <v>0</v>
      </c>
      <c r="AP84" s="340">
        <f t="shared" si="429"/>
        <v>0</v>
      </c>
      <c r="AQ84" s="339">
        <f t="shared" ref="AQ84:AS84" si="551">SUM(AQ83,AQ79,AQ75,AQ71)</f>
        <v>18092.296632000001</v>
      </c>
      <c r="AR84" s="181">
        <f t="shared" si="551"/>
        <v>18092.296632000001</v>
      </c>
      <c r="AS84" s="181">
        <f t="shared" si="551"/>
        <v>0</v>
      </c>
      <c r="AT84" s="340">
        <f t="shared" si="430"/>
        <v>0</v>
      </c>
      <c r="AU84" s="339">
        <f t="shared" ref="AU84:AW84" si="552">SUM(AU83,AU79,AU75,AU71)</f>
        <v>336531.60510000004</v>
      </c>
      <c r="AV84" s="181">
        <f t="shared" si="552"/>
        <v>336531.60510000004</v>
      </c>
      <c r="AW84" s="181">
        <f t="shared" si="552"/>
        <v>0</v>
      </c>
      <c r="AX84" s="340">
        <f t="shared" si="431"/>
        <v>0</v>
      </c>
      <c r="AY84" s="339">
        <f t="shared" ref="AY84:BA84" si="553">SUM(AY83,AY79,AY75,AY71)</f>
        <v>3272943.1347320005</v>
      </c>
      <c r="AZ84" s="181">
        <f t="shared" si="553"/>
        <v>2944602.4327320019</v>
      </c>
      <c r="BA84" s="181">
        <f t="shared" si="553"/>
        <v>303043.41499999992</v>
      </c>
      <c r="BB84" s="340">
        <f t="shared" si="433"/>
        <v>9.2590491959407092E-2</v>
      </c>
      <c r="BE84" s="379"/>
      <c r="BF84" s="134" t="s">
        <v>55</v>
      </c>
      <c r="BG84" s="339">
        <f t="shared" ref="BG84:BI84" si="554">SUM(BG83,BG79,BG75,BG71)</f>
        <v>13077664.251000002</v>
      </c>
      <c r="BH84" s="181">
        <f t="shared" si="554"/>
        <v>11993940.535000004</v>
      </c>
      <c r="BI84" s="181">
        <f t="shared" si="554"/>
        <v>1008045.8300000001</v>
      </c>
      <c r="BJ84" s="340">
        <f t="shared" si="435"/>
        <v>7.7081488762254957E-2</v>
      </c>
      <c r="BK84" s="339">
        <f t="shared" ref="BK84:BM84" si="555">SUM(BK83,BK79,BK75,BK71)</f>
        <v>133942.25400000002</v>
      </c>
      <c r="BL84" s="181">
        <f t="shared" si="555"/>
        <v>127885.16800000002</v>
      </c>
      <c r="BM84" s="181">
        <f t="shared" si="555"/>
        <v>5588.8819999999996</v>
      </c>
      <c r="BN84" s="340">
        <f t="shared" si="437"/>
        <v>4.1726056065922251E-2</v>
      </c>
      <c r="BO84" s="339">
        <f t="shared" ref="BO84:BQ84" si="556">SUM(BO83,BO79,BO75,BO71)</f>
        <v>318090.74249999999</v>
      </c>
      <c r="BP84" s="181">
        <f t="shared" si="556"/>
        <v>291421.09299999999</v>
      </c>
      <c r="BQ84" s="181">
        <f t="shared" si="556"/>
        <v>26221.711499999998</v>
      </c>
      <c r="BR84" s="340">
        <f t="shared" si="439"/>
        <v>8.2434689214509277E-2</v>
      </c>
      <c r="BS84" s="339">
        <f t="shared" ref="BS84:BU84" si="557">SUM(BS83,BS79,BS75,BS71)</f>
        <v>895631.86613200023</v>
      </c>
      <c r="BT84" s="181">
        <f t="shared" si="557"/>
        <v>895631.86613200023</v>
      </c>
      <c r="BU84" s="181">
        <f t="shared" si="557"/>
        <v>0</v>
      </c>
      <c r="BV84" s="340">
        <f t="shared" si="441"/>
        <v>0</v>
      </c>
      <c r="BW84" s="339">
        <f t="shared" ref="BW84:BY84" si="558">SUM(BW83,BW79,BW75,BW71)</f>
        <v>1537936.0429500001</v>
      </c>
      <c r="BX84" s="181">
        <f t="shared" si="558"/>
        <v>1537936.0429500001</v>
      </c>
      <c r="BY84" s="181">
        <f t="shared" si="558"/>
        <v>0</v>
      </c>
      <c r="BZ84" s="340">
        <f t="shared" si="443"/>
        <v>0</v>
      </c>
      <c r="CA84" s="339">
        <f t="shared" ref="CA84:CC84" si="559">SUM(CA83,CA79,CA75,CA71)</f>
        <v>15963265.156582003</v>
      </c>
      <c r="CB84" s="181">
        <f t="shared" si="559"/>
        <v>14846814.705082007</v>
      </c>
      <c r="CC84" s="181">
        <f t="shared" si="559"/>
        <v>1039856.4235</v>
      </c>
      <c r="CD84" s="340">
        <f t="shared" si="445"/>
        <v>6.5140584542081881E-2</v>
      </c>
    </row>
    <row r="85" spans="1:82">
      <c r="A85" t="s">
        <v>402</v>
      </c>
    </row>
    <row r="86" spans="1:82" ht="14.5" thickBot="1"/>
    <row r="87" spans="1:82" ht="19" thickBot="1">
      <c r="A87" s="406" t="s">
        <v>395</v>
      </c>
      <c r="B87" s="407"/>
      <c r="C87" s="403" t="s">
        <v>0</v>
      </c>
      <c r="D87" s="404"/>
      <c r="E87" s="404"/>
      <c r="F87" s="405"/>
      <c r="G87" s="403" t="s">
        <v>9</v>
      </c>
      <c r="H87" s="404"/>
      <c r="I87" s="404"/>
      <c r="J87" s="405"/>
      <c r="K87" s="403" t="s">
        <v>396</v>
      </c>
      <c r="L87" s="404"/>
      <c r="M87" s="404"/>
      <c r="N87" s="405"/>
      <c r="O87" s="403" t="s">
        <v>378</v>
      </c>
      <c r="P87" s="404"/>
      <c r="Q87" s="404"/>
      <c r="R87" s="405"/>
      <c r="S87" s="403" t="s">
        <v>380</v>
      </c>
      <c r="T87" s="404"/>
      <c r="U87" s="404"/>
      <c r="V87" s="405"/>
      <c r="W87" s="403" t="s">
        <v>379</v>
      </c>
      <c r="X87" s="404"/>
      <c r="Y87" s="404"/>
      <c r="Z87" s="405"/>
      <c r="AC87" s="406" t="s">
        <v>397</v>
      </c>
      <c r="AD87" s="407"/>
      <c r="AE87" s="403" t="s">
        <v>0</v>
      </c>
      <c r="AF87" s="404"/>
      <c r="AG87" s="404"/>
      <c r="AH87" s="405"/>
      <c r="AI87" s="403" t="s">
        <v>9</v>
      </c>
      <c r="AJ87" s="404"/>
      <c r="AK87" s="404"/>
      <c r="AL87" s="405"/>
      <c r="AM87" s="403" t="s">
        <v>396</v>
      </c>
      <c r="AN87" s="404"/>
      <c r="AO87" s="404"/>
      <c r="AP87" s="405"/>
      <c r="AQ87" s="403" t="s">
        <v>378</v>
      </c>
      <c r="AR87" s="404"/>
      <c r="AS87" s="404"/>
      <c r="AT87" s="405"/>
      <c r="AU87" s="403" t="s">
        <v>380</v>
      </c>
      <c r="AV87" s="404"/>
      <c r="AW87" s="404"/>
      <c r="AX87" s="405"/>
      <c r="AY87" s="403" t="s">
        <v>379</v>
      </c>
      <c r="AZ87" s="404"/>
      <c r="BA87" s="404"/>
      <c r="BB87" s="405"/>
      <c r="BE87" s="406" t="s">
        <v>398</v>
      </c>
      <c r="BF87" s="407"/>
      <c r="BG87" s="403" t="s">
        <v>0</v>
      </c>
      <c r="BH87" s="404"/>
      <c r="BI87" s="404"/>
      <c r="BJ87" s="405"/>
      <c r="BK87" s="403" t="s">
        <v>9</v>
      </c>
      <c r="BL87" s="404"/>
      <c r="BM87" s="404"/>
      <c r="BN87" s="405"/>
      <c r="BO87" s="403" t="s">
        <v>396</v>
      </c>
      <c r="BP87" s="404"/>
      <c r="BQ87" s="404"/>
      <c r="BR87" s="405"/>
      <c r="BS87" s="403" t="s">
        <v>378</v>
      </c>
      <c r="BT87" s="404"/>
      <c r="BU87" s="404"/>
      <c r="BV87" s="405"/>
      <c r="BW87" s="403" t="s">
        <v>380</v>
      </c>
      <c r="BX87" s="404"/>
      <c r="BY87" s="404"/>
      <c r="BZ87" s="405"/>
      <c r="CA87" s="403" t="s">
        <v>379</v>
      </c>
      <c r="CB87" s="404"/>
      <c r="CC87" s="404"/>
      <c r="CD87" s="405"/>
    </row>
    <row r="88" spans="1:82" ht="74.5" thickBot="1">
      <c r="A88" s="408"/>
      <c r="B88" s="409"/>
      <c r="C88" s="309" t="s">
        <v>52</v>
      </c>
      <c r="D88" s="310" t="s">
        <v>53</v>
      </c>
      <c r="E88" s="310" t="s">
        <v>51</v>
      </c>
      <c r="F88" s="311" t="s">
        <v>51</v>
      </c>
      <c r="G88" s="309" t="s">
        <v>52</v>
      </c>
      <c r="H88" s="310" t="s">
        <v>53</v>
      </c>
      <c r="I88" s="310" t="s">
        <v>51</v>
      </c>
      <c r="J88" s="311" t="s">
        <v>51</v>
      </c>
      <c r="K88" s="309" t="s">
        <v>52</v>
      </c>
      <c r="L88" s="310" t="s">
        <v>53</v>
      </c>
      <c r="M88" s="310" t="s">
        <v>51</v>
      </c>
      <c r="N88" s="311" t="s">
        <v>51</v>
      </c>
      <c r="O88" s="309" t="s">
        <v>52</v>
      </c>
      <c r="P88" s="310" t="s">
        <v>53</v>
      </c>
      <c r="Q88" s="310" t="s">
        <v>51</v>
      </c>
      <c r="R88" s="311" t="s">
        <v>51</v>
      </c>
      <c r="S88" s="309" t="s">
        <v>52</v>
      </c>
      <c r="T88" s="310" t="s">
        <v>53</v>
      </c>
      <c r="U88" s="310" t="s">
        <v>51</v>
      </c>
      <c r="V88" s="311" t="s">
        <v>51</v>
      </c>
      <c r="W88" s="309" t="s">
        <v>52</v>
      </c>
      <c r="X88" s="310" t="s">
        <v>53</v>
      </c>
      <c r="Y88" s="310" t="s">
        <v>51</v>
      </c>
      <c r="Z88" s="311" t="s">
        <v>51</v>
      </c>
      <c r="AC88" s="408"/>
      <c r="AD88" s="409"/>
      <c r="AE88" s="309" t="s">
        <v>52</v>
      </c>
      <c r="AF88" s="310" t="s">
        <v>53</v>
      </c>
      <c r="AG88" s="310" t="s">
        <v>51</v>
      </c>
      <c r="AH88" s="311" t="s">
        <v>51</v>
      </c>
      <c r="AI88" s="309" t="s">
        <v>52</v>
      </c>
      <c r="AJ88" s="310" t="s">
        <v>53</v>
      </c>
      <c r="AK88" s="310" t="s">
        <v>51</v>
      </c>
      <c r="AL88" s="311" t="s">
        <v>51</v>
      </c>
      <c r="AM88" s="309" t="s">
        <v>52</v>
      </c>
      <c r="AN88" s="310" t="s">
        <v>53</v>
      </c>
      <c r="AO88" s="310" t="s">
        <v>51</v>
      </c>
      <c r="AP88" s="311" t="s">
        <v>51</v>
      </c>
      <c r="AQ88" s="309" t="s">
        <v>52</v>
      </c>
      <c r="AR88" s="310" t="s">
        <v>53</v>
      </c>
      <c r="AS88" s="310" t="s">
        <v>51</v>
      </c>
      <c r="AT88" s="311" t="s">
        <v>51</v>
      </c>
      <c r="AU88" s="309" t="s">
        <v>52</v>
      </c>
      <c r="AV88" s="310" t="s">
        <v>53</v>
      </c>
      <c r="AW88" s="310" t="s">
        <v>51</v>
      </c>
      <c r="AX88" s="311" t="s">
        <v>51</v>
      </c>
      <c r="AY88" s="309" t="s">
        <v>52</v>
      </c>
      <c r="AZ88" s="310" t="s">
        <v>53</v>
      </c>
      <c r="BA88" s="310" t="s">
        <v>51</v>
      </c>
      <c r="BB88" s="311" t="s">
        <v>51</v>
      </c>
      <c r="BE88" s="408"/>
      <c r="BF88" s="409"/>
      <c r="BG88" s="309" t="s">
        <v>52</v>
      </c>
      <c r="BH88" s="310" t="s">
        <v>53</v>
      </c>
      <c r="BI88" s="310" t="s">
        <v>51</v>
      </c>
      <c r="BJ88" s="311" t="s">
        <v>51</v>
      </c>
      <c r="BK88" s="309" t="s">
        <v>52</v>
      </c>
      <c r="BL88" s="310" t="s">
        <v>53</v>
      </c>
      <c r="BM88" s="310" t="s">
        <v>51</v>
      </c>
      <c r="BN88" s="311" t="s">
        <v>51</v>
      </c>
      <c r="BO88" s="309" t="s">
        <v>52</v>
      </c>
      <c r="BP88" s="310" t="s">
        <v>53</v>
      </c>
      <c r="BQ88" s="310" t="s">
        <v>51</v>
      </c>
      <c r="BR88" s="311" t="s">
        <v>51</v>
      </c>
      <c r="BS88" s="309" t="s">
        <v>52</v>
      </c>
      <c r="BT88" s="310" t="s">
        <v>53</v>
      </c>
      <c r="BU88" s="310" t="s">
        <v>51</v>
      </c>
      <c r="BV88" s="311" t="s">
        <v>51</v>
      </c>
      <c r="BW88" s="309" t="s">
        <v>52</v>
      </c>
      <c r="BX88" s="310" t="s">
        <v>53</v>
      </c>
      <c r="BY88" s="310" t="s">
        <v>51</v>
      </c>
      <c r="BZ88" s="311" t="s">
        <v>51</v>
      </c>
      <c r="CA88" s="309" t="s">
        <v>52</v>
      </c>
      <c r="CB88" s="310" t="s">
        <v>53</v>
      </c>
      <c r="CC88" s="310" t="s">
        <v>51</v>
      </c>
      <c r="CD88" s="311" t="s">
        <v>51</v>
      </c>
    </row>
    <row r="89" spans="1:82">
      <c r="A89" s="377">
        <v>2020</v>
      </c>
      <c r="B89" s="135" t="s">
        <v>13</v>
      </c>
      <c r="C89" s="143">
        <v>1236846.5829999996</v>
      </c>
      <c r="D89" s="144">
        <v>1118200.3900000008</v>
      </c>
      <c r="E89" s="144">
        <v>111734.71499999997</v>
      </c>
      <c r="F89" s="312">
        <f t="shared" ref="F89:F105" si="560">IF(AND(ISNUMBER(C89),ISNUMBER(E89)), IF(C89=0, 0, E89/C89), "")</f>
        <v>9.0338378692840685E-2</v>
      </c>
      <c r="G89" s="143">
        <v>0</v>
      </c>
      <c r="H89" s="144">
        <v>0</v>
      </c>
      <c r="I89" s="144">
        <v>0</v>
      </c>
      <c r="J89" s="312">
        <f t="shared" ref="J89:J105" si="561">IF(AND(ISNUMBER(G89),ISNUMBER(I89)), IF(G89=0, 0, I89/G89), "")</f>
        <v>0</v>
      </c>
      <c r="K89" s="143">
        <v>28315.0625</v>
      </c>
      <c r="L89" s="144">
        <v>24261.69</v>
      </c>
      <c r="M89" s="144">
        <v>4305.2195000000002</v>
      </c>
      <c r="N89" s="312">
        <f t="shared" ref="N89:N105" si="562">IF(AND(ISNUMBER(K89),ISNUMBER(M89)), IF(K89=0, 0, M89/K89), "")</f>
        <v>0.1520469714661587</v>
      </c>
      <c r="O89" s="143">
        <v>103913.28079174993</v>
      </c>
      <c r="P89" s="144">
        <v>103913.28079174993</v>
      </c>
      <c r="Q89" s="144">
        <v>0</v>
      </c>
      <c r="R89" s="312">
        <f t="shared" ref="R89:R105" si="563">IF(AND(ISNUMBER(O89),ISNUMBER(Q89)), IF(O89=0, 0, Q89/O89), "")</f>
        <v>0</v>
      </c>
      <c r="S89" s="143">
        <v>130556.52945350006</v>
      </c>
      <c r="T89" s="144">
        <v>130556.52945350006</v>
      </c>
      <c r="U89" s="144">
        <v>0</v>
      </c>
      <c r="V89" s="312">
        <f t="shared" ref="V89:V105" si="564">IF(AND(ISNUMBER(S89),ISNUMBER(U89)), IF(S89=0, 0, U89/S89), "")</f>
        <v>0</v>
      </c>
      <c r="W89" s="315">
        <f t="shared" ref="W89:Y91" si="565">IF(COUNT(C89,G89,K89,O89,S89)&lt;5,"",SUM(C89,G89,K89,O89,S89))</f>
        <v>1499631.4557452495</v>
      </c>
      <c r="X89" s="147">
        <f t="shared" si="565"/>
        <v>1376931.8902452509</v>
      </c>
      <c r="Y89" s="147">
        <f t="shared" si="565"/>
        <v>116039.93449999997</v>
      </c>
      <c r="Z89" s="312">
        <f t="shared" ref="Z89:Z105" si="566">IF(AND(ISNUMBER(W89),ISNUMBER(Y89)), IF(W89=0, 0, Y89/W89), "")</f>
        <v>7.7378968049408733E-2</v>
      </c>
      <c r="AC89" s="377">
        <v>2020</v>
      </c>
      <c r="AD89" s="135" t="s">
        <v>13</v>
      </c>
      <c r="AE89" s="143">
        <v>389146.81300000055</v>
      </c>
      <c r="AF89" s="144">
        <v>338733.92100000021</v>
      </c>
      <c r="AG89" s="144">
        <v>47899.011999999988</v>
      </c>
      <c r="AH89" s="312">
        <f t="shared" ref="AH89:AH105" si="567">IF(AND(ISNUMBER(AE89),ISNUMBER(AG89)), IF(AE89=0, 0, AG89/AE89), "")</f>
        <v>0.12308725241956413</v>
      </c>
      <c r="AI89" s="143">
        <v>2820.8259999999996</v>
      </c>
      <c r="AJ89" s="144">
        <v>2754.1389999999997</v>
      </c>
      <c r="AK89" s="144">
        <v>41.84</v>
      </c>
      <c r="AL89" s="312">
        <f t="shared" ref="AL89:AL105" si="568">IF(AND(ISNUMBER(AI89),ISNUMBER(AK89)), IF(AI89=0, 0, AK89/AI89), "")</f>
        <v>1.4832534867446632E-2</v>
      </c>
      <c r="AM89" s="143">
        <v>0</v>
      </c>
      <c r="AN89" s="144">
        <v>0</v>
      </c>
      <c r="AO89" s="144">
        <v>0</v>
      </c>
      <c r="AP89" s="312">
        <f t="shared" ref="AP89:AP105" si="569">IF(AND(ISNUMBER(AM89),ISNUMBER(AO89)), IF(AM89=0, 0, AO89/AM89), "")</f>
        <v>0</v>
      </c>
      <c r="AQ89" s="143">
        <v>2027.9</v>
      </c>
      <c r="AR89" s="144">
        <v>2027.9</v>
      </c>
      <c r="AS89" s="144">
        <v>0</v>
      </c>
      <c r="AT89" s="312">
        <f t="shared" ref="AT89:AT105" si="570">IF(AND(ISNUMBER(AQ89),ISNUMBER(AS89)), IF(AQ89=0, 0, AS89/AQ89), "")</f>
        <v>0</v>
      </c>
      <c r="AU89" s="143">
        <v>23050.3</v>
      </c>
      <c r="AV89" s="144">
        <v>23050.3</v>
      </c>
      <c r="AW89" s="144">
        <v>0</v>
      </c>
      <c r="AX89" s="312">
        <f t="shared" ref="AX89:AX105" si="571">IF(AND(ISNUMBER(AU89),ISNUMBER(AW89)), IF(AU89=0, 0, AW89/AU89), "")</f>
        <v>0</v>
      </c>
      <c r="AY89" s="315">
        <f t="shared" ref="AY89:BA91" si="572">IF(COUNT(AE89,AI89,AM89,AQ89,AU89)&lt;5,"",SUM(AE89,AI89,AM89,AQ89,AU89))</f>
        <v>417045.83900000056</v>
      </c>
      <c r="AZ89" s="147">
        <f t="shared" si="572"/>
        <v>366566.26000000024</v>
      </c>
      <c r="BA89" s="147">
        <f t="shared" si="572"/>
        <v>47940.851999999984</v>
      </c>
      <c r="BB89" s="312">
        <f t="shared" ref="BB89:BB105" si="573">IF(AND(ISNUMBER(AY89),ISNUMBER(BA89)), IF(AY89=0, 0, BA89/AY89), "")</f>
        <v>0.11495343561022778</v>
      </c>
      <c r="BE89" s="377">
        <v>2020</v>
      </c>
      <c r="BF89" s="135" t="s">
        <v>13</v>
      </c>
      <c r="BG89" s="316">
        <f t="shared" ref="BG89:BI91" si="574">IF(COUNT(C89, AE89)&lt;2, "", C89+AE89)</f>
        <v>1625993.3960000002</v>
      </c>
      <c r="BH89" s="317">
        <f t="shared" si="574"/>
        <v>1456934.3110000012</v>
      </c>
      <c r="BI89" s="317">
        <f t="shared" si="574"/>
        <v>159633.72699999996</v>
      </c>
      <c r="BJ89" s="312">
        <f t="shared" ref="BJ89:BJ105" si="575">IF(AND(ISNUMBER(BG89),ISNUMBER(BI89)), IF(BG89=0, 0, BI89/BG89), "")</f>
        <v>9.8176122604620927E-2</v>
      </c>
      <c r="BK89" s="316">
        <f t="shared" ref="BK89:BM91" si="576">IF(COUNT(G89, AI89)&lt;2, "", G89+AI89)</f>
        <v>2820.8259999999996</v>
      </c>
      <c r="BL89" s="317">
        <f t="shared" si="576"/>
        <v>2754.1389999999997</v>
      </c>
      <c r="BM89" s="317">
        <f t="shared" si="576"/>
        <v>41.84</v>
      </c>
      <c r="BN89" s="312">
        <f t="shared" ref="BN89:BN105" si="577">IF(AND(ISNUMBER(BK89),ISNUMBER(BM89)), IF(BK89=0, 0, BM89/BK89), "")</f>
        <v>1.4832534867446632E-2</v>
      </c>
      <c r="BO89" s="316">
        <f t="shared" ref="BO89:BQ91" si="578">IF(COUNT(K89, AM89)&lt;2, "", K89+AM89)</f>
        <v>28315.0625</v>
      </c>
      <c r="BP89" s="317">
        <f t="shared" si="578"/>
        <v>24261.69</v>
      </c>
      <c r="BQ89" s="317">
        <f t="shared" si="578"/>
        <v>4305.2195000000002</v>
      </c>
      <c r="BR89" s="312">
        <f t="shared" ref="BR89:BR105" si="579">IF(AND(ISNUMBER(BO89),ISNUMBER(BQ89)), IF(BO89=0, 0, BQ89/BO89), "")</f>
        <v>0.1520469714661587</v>
      </c>
      <c r="BS89" s="316">
        <f t="shared" ref="BS89:BU91" si="580">IF(COUNT(O89, AQ89)&lt;2, "", O89+AQ89)</f>
        <v>105941.18079174992</v>
      </c>
      <c r="BT89" s="317">
        <f t="shared" si="580"/>
        <v>105941.18079174992</v>
      </c>
      <c r="BU89" s="317">
        <f t="shared" si="580"/>
        <v>0</v>
      </c>
      <c r="BV89" s="312">
        <f t="shared" ref="BV89:BV105" si="581">IF(AND(ISNUMBER(BS89),ISNUMBER(BU89)), IF(BS89=0, 0, BU89/BS89), "")</f>
        <v>0</v>
      </c>
      <c r="BW89" s="316">
        <f t="shared" ref="BW89:BY91" si="582">IF(COUNT(S89, AU89)&lt;2, "", S89+AU89)</f>
        <v>153606.82945350005</v>
      </c>
      <c r="BX89" s="317">
        <f t="shared" si="582"/>
        <v>153606.82945350005</v>
      </c>
      <c r="BY89" s="317">
        <f t="shared" si="582"/>
        <v>0</v>
      </c>
      <c r="BZ89" s="312">
        <f t="shared" ref="BZ89:BZ105" si="583">IF(AND(ISNUMBER(BW89),ISNUMBER(BY89)), IF(BW89=0, 0, BY89/BW89), "")</f>
        <v>0</v>
      </c>
      <c r="CA89" s="315">
        <f t="shared" ref="CA89:CC91" si="584">IF(COUNT(BG89,BK89,BO89,BS89,BW89)&lt;5,"",SUM(BG89,BK89,BO89,BS89,BW89))</f>
        <v>1916677.2947452499</v>
      </c>
      <c r="CB89" s="147">
        <f t="shared" si="584"/>
        <v>1743498.1502452509</v>
      </c>
      <c r="CC89" s="147">
        <f t="shared" si="584"/>
        <v>163980.78649999996</v>
      </c>
      <c r="CD89" s="312">
        <f t="shared" ref="CD89:CD105" si="585">IF(AND(ISNUMBER(CA89),ISNUMBER(CC89)), IF(CA89=0, 0, CC89/CA89), "")</f>
        <v>8.5554718548379857E-2</v>
      </c>
    </row>
    <row r="90" spans="1:82">
      <c r="A90" s="378"/>
      <c r="B90" s="131" t="s">
        <v>14</v>
      </c>
      <c r="C90" s="150">
        <v>1689098.9039999973</v>
      </c>
      <c r="D90" s="151">
        <v>1468638.956</v>
      </c>
      <c r="E90" s="151">
        <v>208466.88799999986</v>
      </c>
      <c r="F90" s="318">
        <f t="shared" si="560"/>
        <v>0.12341899429709191</v>
      </c>
      <c r="G90" s="150">
        <v>0</v>
      </c>
      <c r="H90" s="151">
        <v>0</v>
      </c>
      <c r="I90" s="151">
        <v>0</v>
      </c>
      <c r="J90" s="318">
        <f t="shared" si="561"/>
        <v>0</v>
      </c>
      <c r="K90" s="150">
        <v>26951.406500000001</v>
      </c>
      <c r="L90" s="151">
        <v>22395.571</v>
      </c>
      <c r="M90" s="151">
        <v>4535.6584999999995</v>
      </c>
      <c r="N90" s="318">
        <f t="shared" si="562"/>
        <v>0.16829023375830124</v>
      </c>
      <c r="O90" s="150">
        <v>115074.45042824998</v>
      </c>
      <c r="P90" s="151">
        <v>115074.45042824998</v>
      </c>
      <c r="Q90" s="151">
        <v>0</v>
      </c>
      <c r="R90" s="318">
        <f t="shared" si="563"/>
        <v>0</v>
      </c>
      <c r="S90" s="150">
        <v>108288.34871325003</v>
      </c>
      <c r="T90" s="151">
        <v>108288.34871325003</v>
      </c>
      <c r="U90" s="151">
        <v>0</v>
      </c>
      <c r="V90" s="318">
        <f t="shared" si="564"/>
        <v>0</v>
      </c>
      <c r="W90" s="321">
        <f t="shared" si="565"/>
        <v>1939413.1096414975</v>
      </c>
      <c r="X90" s="154">
        <f t="shared" si="565"/>
        <v>1714397.3261415001</v>
      </c>
      <c r="Y90" s="154">
        <f t="shared" si="565"/>
        <v>213002.54649999985</v>
      </c>
      <c r="Z90" s="318">
        <f t="shared" si="566"/>
        <v>0.10982835242326149</v>
      </c>
      <c r="AC90" s="378"/>
      <c r="AD90" s="131" t="s">
        <v>14</v>
      </c>
      <c r="AE90" s="150">
        <v>438469.59499999986</v>
      </c>
      <c r="AF90" s="151">
        <v>358761.22699999972</v>
      </c>
      <c r="AG90" s="151">
        <v>76509.69799999996</v>
      </c>
      <c r="AH90" s="318">
        <f t="shared" si="567"/>
        <v>0.17449259623121641</v>
      </c>
      <c r="AI90" s="150">
        <v>6273.9659999999958</v>
      </c>
      <c r="AJ90" s="151">
        <v>5303.6059999999998</v>
      </c>
      <c r="AK90" s="151">
        <v>864.73800000000006</v>
      </c>
      <c r="AL90" s="318">
        <f t="shared" si="568"/>
        <v>0.13782956426604809</v>
      </c>
      <c r="AM90" s="150">
        <v>0</v>
      </c>
      <c r="AN90" s="151">
        <v>0</v>
      </c>
      <c r="AO90" s="151">
        <v>0</v>
      </c>
      <c r="AP90" s="318">
        <f t="shared" si="569"/>
        <v>0</v>
      </c>
      <c r="AQ90" s="150">
        <v>2429.3586209999999</v>
      </c>
      <c r="AR90" s="151">
        <v>2429.3586209999999</v>
      </c>
      <c r="AS90" s="151">
        <v>0</v>
      </c>
      <c r="AT90" s="318">
        <f t="shared" si="570"/>
        <v>0</v>
      </c>
      <c r="AU90" s="150">
        <v>26444.2</v>
      </c>
      <c r="AV90" s="151">
        <v>26444.2</v>
      </c>
      <c r="AW90" s="151">
        <v>0</v>
      </c>
      <c r="AX90" s="318">
        <f t="shared" si="571"/>
        <v>0</v>
      </c>
      <c r="AY90" s="321">
        <f t="shared" si="572"/>
        <v>473617.1196209999</v>
      </c>
      <c r="AZ90" s="154">
        <f t="shared" si="572"/>
        <v>392938.39162099978</v>
      </c>
      <c r="BA90" s="154">
        <f t="shared" si="572"/>
        <v>77374.435999999958</v>
      </c>
      <c r="BB90" s="318">
        <f t="shared" si="573"/>
        <v>0.16336917056950326</v>
      </c>
      <c r="BE90" s="378"/>
      <c r="BF90" s="131" t="s">
        <v>14</v>
      </c>
      <c r="BG90" s="322">
        <f t="shared" si="574"/>
        <v>2127568.498999997</v>
      </c>
      <c r="BH90" s="323">
        <f t="shared" si="574"/>
        <v>1827400.1829999997</v>
      </c>
      <c r="BI90" s="323">
        <f t="shared" si="574"/>
        <v>284976.58599999984</v>
      </c>
      <c r="BJ90" s="318">
        <f t="shared" si="575"/>
        <v>0.13394472898707843</v>
      </c>
      <c r="BK90" s="322">
        <f t="shared" si="576"/>
        <v>6273.9659999999958</v>
      </c>
      <c r="BL90" s="323">
        <f t="shared" si="576"/>
        <v>5303.6059999999998</v>
      </c>
      <c r="BM90" s="323">
        <f t="shared" si="576"/>
        <v>864.73800000000006</v>
      </c>
      <c r="BN90" s="318">
        <f t="shared" si="577"/>
        <v>0.13782956426604809</v>
      </c>
      <c r="BO90" s="322">
        <f t="shared" si="578"/>
        <v>26951.406500000001</v>
      </c>
      <c r="BP90" s="323">
        <f t="shared" si="578"/>
        <v>22395.571</v>
      </c>
      <c r="BQ90" s="323">
        <f t="shared" si="578"/>
        <v>4535.6584999999995</v>
      </c>
      <c r="BR90" s="318">
        <f t="shared" si="579"/>
        <v>0.16829023375830124</v>
      </c>
      <c r="BS90" s="322">
        <f t="shared" si="580"/>
        <v>117503.80904924999</v>
      </c>
      <c r="BT90" s="323">
        <f t="shared" si="580"/>
        <v>117503.80904924999</v>
      </c>
      <c r="BU90" s="323">
        <f t="shared" si="580"/>
        <v>0</v>
      </c>
      <c r="BV90" s="318">
        <f t="shared" si="581"/>
        <v>0</v>
      </c>
      <c r="BW90" s="322">
        <f t="shared" si="582"/>
        <v>134732.54871325003</v>
      </c>
      <c r="BX90" s="323">
        <f t="shared" si="582"/>
        <v>134732.54871325003</v>
      </c>
      <c r="BY90" s="323">
        <f t="shared" si="582"/>
        <v>0</v>
      </c>
      <c r="BZ90" s="318">
        <f t="shared" si="583"/>
        <v>0</v>
      </c>
      <c r="CA90" s="321">
        <f t="shared" si="584"/>
        <v>2413030.2292624973</v>
      </c>
      <c r="CB90" s="154">
        <f t="shared" si="584"/>
        <v>2107335.7177624996</v>
      </c>
      <c r="CC90" s="154">
        <f t="shared" si="584"/>
        <v>290376.98249999987</v>
      </c>
      <c r="CD90" s="318">
        <f t="shared" si="585"/>
        <v>0.12033706788196714</v>
      </c>
    </row>
    <row r="91" spans="1:82">
      <c r="A91" s="378"/>
      <c r="B91" s="132" t="s">
        <v>15</v>
      </c>
      <c r="C91" s="157">
        <v>1267773.9170000004</v>
      </c>
      <c r="D91" s="158">
        <v>1125646.8149999974</v>
      </c>
      <c r="E91" s="158">
        <v>135452.36000000007</v>
      </c>
      <c r="F91" s="324">
        <f t="shared" si="560"/>
        <v>0.10684267769171972</v>
      </c>
      <c r="G91" s="157">
        <v>0</v>
      </c>
      <c r="H91" s="158">
        <v>0</v>
      </c>
      <c r="I91" s="158">
        <v>0</v>
      </c>
      <c r="J91" s="324">
        <f t="shared" si="561"/>
        <v>0</v>
      </c>
      <c r="K91" s="157">
        <v>28923.156500000001</v>
      </c>
      <c r="L91" s="158">
        <v>25388.666000000001</v>
      </c>
      <c r="M91" s="158">
        <v>3740.8694999999998</v>
      </c>
      <c r="N91" s="324">
        <f t="shared" si="562"/>
        <v>0.12933821728620801</v>
      </c>
      <c r="O91" s="157">
        <v>124904.99524499987</v>
      </c>
      <c r="P91" s="158">
        <v>124904.99524499987</v>
      </c>
      <c r="Q91" s="158">
        <v>0</v>
      </c>
      <c r="R91" s="324">
        <f t="shared" si="563"/>
        <v>0</v>
      </c>
      <c r="S91" s="157">
        <v>107022.73135275005</v>
      </c>
      <c r="T91" s="158">
        <v>107022.73135275005</v>
      </c>
      <c r="U91" s="158">
        <v>0</v>
      </c>
      <c r="V91" s="324">
        <f t="shared" si="564"/>
        <v>0</v>
      </c>
      <c r="W91" s="327">
        <f t="shared" si="565"/>
        <v>1528624.8000977503</v>
      </c>
      <c r="X91" s="161">
        <f t="shared" si="565"/>
        <v>1382963.2075977472</v>
      </c>
      <c r="Y91" s="161">
        <f t="shared" si="565"/>
        <v>139193.22950000007</v>
      </c>
      <c r="Z91" s="324">
        <f t="shared" si="566"/>
        <v>9.1057811891511339E-2</v>
      </c>
      <c r="AC91" s="378"/>
      <c r="AD91" s="132" t="s">
        <v>15</v>
      </c>
      <c r="AE91" s="157">
        <v>315301.47399999911</v>
      </c>
      <c r="AF91" s="158">
        <v>266997.38499999995</v>
      </c>
      <c r="AG91" s="158">
        <v>45787.541000000034</v>
      </c>
      <c r="AH91" s="324">
        <f t="shared" si="567"/>
        <v>0.14521829035280742</v>
      </c>
      <c r="AI91" s="157">
        <v>12692.307000000003</v>
      </c>
      <c r="AJ91" s="158">
        <v>11613.628000000004</v>
      </c>
      <c r="AK91" s="158">
        <v>1018.4159999999999</v>
      </c>
      <c r="AL91" s="324">
        <f t="shared" si="568"/>
        <v>8.0238840740300382E-2</v>
      </c>
      <c r="AM91" s="157">
        <v>0</v>
      </c>
      <c r="AN91" s="158">
        <v>0</v>
      </c>
      <c r="AO91" s="158">
        <v>0</v>
      </c>
      <c r="AP91" s="324">
        <f t="shared" si="569"/>
        <v>0</v>
      </c>
      <c r="AQ91" s="157">
        <v>2124.9558010000005</v>
      </c>
      <c r="AR91" s="158">
        <v>2124.9558010000005</v>
      </c>
      <c r="AS91" s="158">
        <v>0</v>
      </c>
      <c r="AT91" s="324">
        <f t="shared" si="570"/>
        <v>0</v>
      </c>
      <c r="AU91" s="157">
        <v>31772.2</v>
      </c>
      <c r="AV91" s="158">
        <v>31772.2</v>
      </c>
      <c r="AW91" s="158">
        <v>0</v>
      </c>
      <c r="AX91" s="324">
        <f t="shared" si="571"/>
        <v>0</v>
      </c>
      <c r="AY91" s="327">
        <f t="shared" si="572"/>
        <v>361890.93680099916</v>
      </c>
      <c r="AZ91" s="161">
        <f t="shared" si="572"/>
        <v>312508.16880099999</v>
      </c>
      <c r="BA91" s="161">
        <f t="shared" si="572"/>
        <v>46805.957000000031</v>
      </c>
      <c r="BB91" s="324">
        <f t="shared" si="573"/>
        <v>0.12933719040810973</v>
      </c>
      <c r="BE91" s="378"/>
      <c r="BF91" s="132" t="s">
        <v>15</v>
      </c>
      <c r="BG91" s="328">
        <f t="shared" si="574"/>
        <v>1583075.3909999994</v>
      </c>
      <c r="BH91" s="329">
        <f t="shared" si="574"/>
        <v>1392644.1999999974</v>
      </c>
      <c r="BI91" s="329">
        <f t="shared" si="574"/>
        <v>181239.9010000001</v>
      </c>
      <c r="BJ91" s="324">
        <f t="shared" si="575"/>
        <v>0.11448595691043761</v>
      </c>
      <c r="BK91" s="328">
        <f t="shared" si="576"/>
        <v>12692.307000000003</v>
      </c>
      <c r="BL91" s="329">
        <f t="shared" si="576"/>
        <v>11613.628000000004</v>
      </c>
      <c r="BM91" s="329">
        <f t="shared" si="576"/>
        <v>1018.4159999999999</v>
      </c>
      <c r="BN91" s="324">
        <f t="shared" si="577"/>
        <v>8.0238840740300382E-2</v>
      </c>
      <c r="BO91" s="328">
        <f t="shared" si="578"/>
        <v>28923.156500000001</v>
      </c>
      <c r="BP91" s="329">
        <f t="shared" si="578"/>
        <v>25388.666000000001</v>
      </c>
      <c r="BQ91" s="329">
        <f t="shared" si="578"/>
        <v>3740.8694999999998</v>
      </c>
      <c r="BR91" s="324">
        <f t="shared" si="579"/>
        <v>0.12933821728620801</v>
      </c>
      <c r="BS91" s="328">
        <f t="shared" si="580"/>
        <v>127029.95104599987</v>
      </c>
      <c r="BT91" s="329">
        <f t="shared" si="580"/>
        <v>127029.95104599987</v>
      </c>
      <c r="BU91" s="329">
        <f t="shared" si="580"/>
        <v>0</v>
      </c>
      <c r="BV91" s="324">
        <f t="shared" si="581"/>
        <v>0</v>
      </c>
      <c r="BW91" s="328">
        <f t="shared" si="582"/>
        <v>138794.93135275005</v>
      </c>
      <c r="BX91" s="329">
        <f t="shared" si="582"/>
        <v>138794.93135275005</v>
      </c>
      <c r="BY91" s="329">
        <f t="shared" si="582"/>
        <v>0</v>
      </c>
      <c r="BZ91" s="324">
        <f t="shared" si="583"/>
        <v>0</v>
      </c>
      <c r="CA91" s="327">
        <f t="shared" si="584"/>
        <v>1890515.7368987491</v>
      </c>
      <c r="CB91" s="161">
        <f t="shared" si="584"/>
        <v>1695471.3763987473</v>
      </c>
      <c r="CC91" s="161">
        <f t="shared" si="584"/>
        <v>185999.1865000001</v>
      </c>
      <c r="CD91" s="324">
        <f t="shared" si="585"/>
        <v>9.8385420903778331E-2</v>
      </c>
    </row>
    <row r="92" spans="1:82">
      <c r="A92" s="378"/>
      <c r="B92" s="133" t="s">
        <v>16</v>
      </c>
      <c r="C92" s="330">
        <f t="shared" ref="C92:E92" si="586">IF(COUNT(C89:C91)=0,"",SUM(C89:C91))</f>
        <v>4193719.4039999973</v>
      </c>
      <c r="D92" s="168">
        <f t="shared" si="586"/>
        <v>3712486.1609999985</v>
      </c>
      <c r="E92" s="168">
        <f t="shared" si="586"/>
        <v>455653.96299999987</v>
      </c>
      <c r="F92" s="331">
        <f t="shared" si="560"/>
        <v>0.10865151411069469</v>
      </c>
      <c r="G92" s="330">
        <f t="shared" ref="G92:I92" si="587">IF(COUNT(G89:G91)=0,"",SUM(G89:G91))</f>
        <v>0</v>
      </c>
      <c r="H92" s="168">
        <f t="shared" si="587"/>
        <v>0</v>
      </c>
      <c r="I92" s="168">
        <f t="shared" si="587"/>
        <v>0</v>
      </c>
      <c r="J92" s="331">
        <f t="shared" si="561"/>
        <v>0</v>
      </c>
      <c r="K92" s="330">
        <f t="shared" ref="K92:M92" si="588">IF(COUNT(K89:K91)=0,"",SUM(K89:K91))</f>
        <v>84189.625499999995</v>
      </c>
      <c r="L92" s="168">
        <f t="shared" si="588"/>
        <v>72045.926999999996</v>
      </c>
      <c r="M92" s="168">
        <f t="shared" si="588"/>
        <v>12581.747500000001</v>
      </c>
      <c r="N92" s="331">
        <f t="shared" si="562"/>
        <v>0.14944534347643584</v>
      </c>
      <c r="O92" s="330">
        <f t="shared" ref="O92:Q92" si="589">IF(COUNT(O89:O91)=0,"",SUM(O89:O91))</f>
        <v>343892.72646499978</v>
      </c>
      <c r="P92" s="168">
        <f t="shared" si="589"/>
        <v>343892.72646499978</v>
      </c>
      <c r="Q92" s="168">
        <f t="shared" si="589"/>
        <v>0</v>
      </c>
      <c r="R92" s="331">
        <f t="shared" si="563"/>
        <v>0</v>
      </c>
      <c r="S92" s="330">
        <f t="shared" ref="S92:U92" si="590">IF(COUNT(S89:S91)=0,"",SUM(S89:S91))</f>
        <v>345867.60951950011</v>
      </c>
      <c r="T92" s="168">
        <f t="shared" si="590"/>
        <v>345867.60951950011</v>
      </c>
      <c r="U92" s="168">
        <f t="shared" si="590"/>
        <v>0</v>
      </c>
      <c r="V92" s="331">
        <f t="shared" si="564"/>
        <v>0</v>
      </c>
      <c r="W92" s="332">
        <f t="shared" ref="W92:Y92" si="591">IF(COUNT(W89:W91)=0,"",SUM(W89:W91))</f>
        <v>4967669.3654844975</v>
      </c>
      <c r="X92" s="167">
        <f t="shared" si="591"/>
        <v>4474292.4239844987</v>
      </c>
      <c r="Y92" s="167">
        <f t="shared" si="591"/>
        <v>468235.71049999987</v>
      </c>
      <c r="Z92" s="331">
        <f t="shared" si="566"/>
        <v>9.4256617349237126E-2</v>
      </c>
      <c r="AC92" s="378"/>
      <c r="AD92" s="133" t="s">
        <v>16</v>
      </c>
      <c r="AE92" s="330">
        <f t="shared" ref="AE92:AG92" si="592">IF(COUNT(AE89:AE91)=0,"",SUM(AE89:AE91))</f>
        <v>1142917.8819999995</v>
      </c>
      <c r="AF92" s="168">
        <f t="shared" si="592"/>
        <v>964492.53299999982</v>
      </c>
      <c r="AG92" s="168">
        <f t="shared" si="592"/>
        <v>170196.25099999999</v>
      </c>
      <c r="AH92" s="331">
        <f t="shared" si="567"/>
        <v>0.14891380534021609</v>
      </c>
      <c r="AI92" s="330">
        <f t="shared" ref="AI92:AK92" si="593">IF(COUNT(AI89:AI91)=0,"",SUM(AI89:AI91))</f>
        <v>21787.098999999998</v>
      </c>
      <c r="AJ92" s="168">
        <f t="shared" si="593"/>
        <v>19671.373000000003</v>
      </c>
      <c r="AK92" s="168">
        <f t="shared" si="593"/>
        <v>1924.9940000000001</v>
      </c>
      <c r="AL92" s="331">
        <f t="shared" si="568"/>
        <v>8.8354764441103434E-2</v>
      </c>
      <c r="AM92" s="330">
        <f t="shared" ref="AM92:AO92" si="594">IF(COUNT(AM89:AM91)=0,"",SUM(AM89:AM91))</f>
        <v>0</v>
      </c>
      <c r="AN92" s="168">
        <f t="shared" si="594"/>
        <v>0</v>
      </c>
      <c r="AO92" s="168">
        <f t="shared" si="594"/>
        <v>0</v>
      </c>
      <c r="AP92" s="331">
        <f t="shared" si="569"/>
        <v>0</v>
      </c>
      <c r="AQ92" s="330">
        <f t="shared" ref="AQ92:AS92" si="595">IF(COUNT(AQ89:AQ91)=0,"",SUM(AQ89:AQ91))</f>
        <v>6582.2144220000009</v>
      </c>
      <c r="AR92" s="168">
        <f t="shared" si="595"/>
        <v>6582.2144220000009</v>
      </c>
      <c r="AS92" s="168">
        <f t="shared" si="595"/>
        <v>0</v>
      </c>
      <c r="AT92" s="331">
        <f t="shared" si="570"/>
        <v>0</v>
      </c>
      <c r="AU92" s="330">
        <f t="shared" ref="AU92:AW92" si="596">IF(COUNT(AU89:AU91)=0,"",SUM(AU89:AU91))</f>
        <v>81266.7</v>
      </c>
      <c r="AV92" s="168">
        <f t="shared" si="596"/>
        <v>81266.7</v>
      </c>
      <c r="AW92" s="168">
        <f t="shared" si="596"/>
        <v>0</v>
      </c>
      <c r="AX92" s="331">
        <f t="shared" si="571"/>
        <v>0</v>
      </c>
      <c r="AY92" s="332">
        <f t="shared" ref="AY92:BA92" si="597">IF(COUNT(AY89:AY91)=0,"",SUM(AY89:AY91))</f>
        <v>1252553.8954219995</v>
      </c>
      <c r="AZ92" s="167">
        <f t="shared" si="597"/>
        <v>1072012.820422</v>
      </c>
      <c r="BA92" s="167">
        <f t="shared" si="597"/>
        <v>172121.24499999997</v>
      </c>
      <c r="BB92" s="331">
        <f t="shared" si="573"/>
        <v>0.13741623863778762</v>
      </c>
      <c r="BE92" s="378"/>
      <c r="BF92" s="133" t="s">
        <v>16</v>
      </c>
      <c r="BG92" s="330">
        <f t="shared" ref="BG92:BI92" si="598">IF(COUNT(BG89:BG91)=0,"",SUM(BG89:BG91))</f>
        <v>5336637.2859999966</v>
      </c>
      <c r="BH92" s="168">
        <f t="shared" si="598"/>
        <v>4676978.6939999983</v>
      </c>
      <c r="BI92" s="168">
        <f t="shared" si="598"/>
        <v>625850.21399999992</v>
      </c>
      <c r="BJ92" s="331">
        <f t="shared" si="575"/>
        <v>0.11727426475879109</v>
      </c>
      <c r="BK92" s="330">
        <f t="shared" ref="BK92:BM92" si="599">IF(COUNT(BK89:BK91)=0,"",SUM(BK89:BK91))</f>
        <v>21787.098999999998</v>
      </c>
      <c r="BL92" s="168">
        <f t="shared" si="599"/>
        <v>19671.373000000003</v>
      </c>
      <c r="BM92" s="168">
        <f t="shared" si="599"/>
        <v>1924.9940000000001</v>
      </c>
      <c r="BN92" s="331">
        <f t="shared" si="577"/>
        <v>8.8354764441103434E-2</v>
      </c>
      <c r="BO92" s="330">
        <f t="shared" ref="BO92:BQ92" si="600">IF(COUNT(BO89:BO91)=0,"",SUM(BO89:BO91))</f>
        <v>84189.625499999995</v>
      </c>
      <c r="BP92" s="168">
        <f t="shared" si="600"/>
        <v>72045.926999999996</v>
      </c>
      <c r="BQ92" s="168">
        <f t="shared" si="600"/>
        <v>12581.747500000001</v>
      </c>
      <c r="BR92" s="331">
        <f t="shared" si="579"/>
        <v>0.14944534347643584</v>
      </c>
      <c r="BS92" s="330">
        <f t="shared" ref="BS92:BU92" si="601">IF(COUNT(BS89:BS91)=0,"",SUM(BS89:BS91))</f>
        <v>350474.94088699977</v>
      </c>
      <c r="BT92" s="168">
        <f t="shared" si="601"/>
        <v>350474.94088699977</v>
      </c>
      <c r="BU92" s="168">
        <f t="shared" si="601"/>
        <v>0</v>
      </c>
      <c r="BV92" s="331">
        <f t="shared" si="581"/>
        <v>0</v>
      </c>
      <c r="BW92" s="330">
        <f t="shared" ref="BW92:BY92" si="602">IF(COUNT(BW89:BW91)=0,"",SUM(BW89:BW91))</f>
        <v>427134.30951950012</v>
      </c>
      <c r="BX92" s="168">
        <f t="shared" si="602"/>
        <v>427134.30951950012</v>
      </c>
      <c r="BY92" s="168">
        <f t="shared" si="602"/>
        <v>0</v>
      </c>
      <c r="BZ92" s="331">
        <f t="shared" si="583"/>
        <v>0</v>
      </c>
      <c r="CA92" s="332">
        <f t="shared" ref="CA92:CC92" si="603">IF(COUNT(CA89:CA91)=0,"",SUM(CA89:CA91))</f>
        <v>6220223.2609064961</v>
      </c>
      <c r="CB92" s="167">
        <f t="shared" si="603"/>
        <v>5546305.2444064971</v>
      </c>
      <c r="CC92" s="167">
        <f t="shared" si="603"/>
        <v>640356.95549999992</v>
      </c>
      <c r="CD92" s="331">
        <f t="shared" si="585"/>
        <v>0.10294758381497039</v>
      </c>
    </row>
    <row r="93" spans="1:82">
      <c r="A93" s="378"/>
      <c r="B93" s="130" t="s">
        <v>17</v>
      </c>
      <c r="C93" s="171">
        <v>621936.38600000087</v>
      </c>
      <c r="D93" s="172">
        <v>562357.64300000167</v>
      </c>
      <c r="E93" s="172">
        <v>55767.882000000085</v>
      </c>
      <c r="F93" s="333">
        <f t="shared" si="560"/>
        <v>8.9668144934681476E-2</v>
      </c>
      <c r="G93" s="171">
        <v>0</v>
      </c>
      <c r="H93" s="172">
        <v>0</v>
      </c>
      <c r="I93" s="172">
        <v>0</v>
      </c>
      <c r="J93" s="333">
        <f t="shared" si="561"/>
        <v>0</v>
      </c>
      <c r="K93" s="171">
        <v>26942.531500000001</v>
      </c>
      <c r="L93" s="172">
        <v>24827.21</v>
      </c>
      <c r="M93" s="172">
        <v>2036.585</v>
      </c>
      <c r="N93" s="333">
        <f t="shared" si="562"/>
        <v>7.5589964513913629E-2</v>
      </c>
      <c r="O93" s="171">
        <v>33096.687141000009</v>
      </c>
      <c r="P93" s="172">
        <v>33096.687141000009</v>
      </c>
      <c r="Q93" s="172">
        <v>0</v>
      </c>
      <c r="R93" s="333">
        <f t="shared" si="563"/>
        <v>0</v>
      </c>
      <c r="S93" s="171">
        <v>61672.799155000037</v>
      </c>
      <c r="T93" s="172">
        <v>61672.799155000037</v>
      </c>
      <c r="U93" s="172">
        <v>0</v>
      </c>
      <c r="V93" s="333">
        <f t="shared" si="564"/>
        <v>0</v>
      </c>
      <c r="W93" s="336">
        <f t="shared" ref="W93:Y95" si="604">IF(COUNT(C93,G93,K93,O93,S93)&lt;5,"",SUM(C93,G93,K93,O93,S93))</f>
        <v>743648.40379600099</v>
      </c>
      <c r="X93" s="175">
        <f t="shared" si="604"/>
        <v>681954.33929600171</v>
      </c>
      <c r="Y93" s="175">
        <f t="shared" si="604"/>
        <v>57804.467000000084</v>
      </c>
      <c r="Z93" s="333">
        <f t="shared" si="566"/>
        <v>7.7730909802177311E-2</v>
      </c>
      <c r="AC93" s="378"/>
      <c r="AD93" s="130" t="s">
        <v>17</v>
      </c>
      <c r="AE93" s="171">
        <v>172898.53299999994</v>
      </c>
      <c r="AF93" s="172">
        <v>134036.0360000002</v>
      </c>
      <c r="AG93" s="172">
        <v>37694.548000000024</v>
      </c>
      <c r="AH93" s="333">
        <f t="shared" si="567"/>
        <v>0.21801542989378653</v>
      </c>
      <c r="AI93" s="171">
        <v>20372.816999999999</v>
      </c>
      <c r="AJ93" s="172">
        <v>18297.854999999996</v>
      </c>
      <c r="AK93" s="172">
        <v>2019.4520000000002</v>
      </c>
      <c r="AL93" s="333">
        <f t="shared" si="568"/>
        <v>9.9124828932591905E-2</v>
      </c>
      <c r="AM93" s="171">
        <v>0</v>
      </c>
      <c r="AN93" s="172">
        <v>0</v>
      </c>
      <c r="AO93" s="172">
        <v>0</v>
      </c>
      <c r="AP93" s="333">
        <f t="shared" si="569"/>
        <v>0</v>
      </c>
      <c r="AQ93" s="171">
        <v>266.89761299999998</v>
      </c>
      <c r="AR93" s="172">
        <v>266.89761299999998</v>
      </c>
      <c r="AS93" s="172">
        <v>0</v>
      </c>
      <c r="AT93" s="333">
        <f t="shared" si="570"/>
        <v>0</v>
      </c>
      <c r="AU93" s="171">
        <v>29099.5</v>
      </c>
      <c r="AV93" s="172">
        <v>29099.5</v>
      </c>
      <c r="AW93" s="172">
        <v>0</v>
      </c>
      <c r="AX93" s="333">
        <f t="shared" si="571"/>
        <v>0</v>
      </c>
      <c r="AY93" s="336">
        <f t="shared" ref="AY93:BA95" si="605">IF(COUNT(AE93,AI93,AM93,AQ93,AU93)&lt;5,"",SUM(AE93,AI93,AM93,AQ93,AU93))</f>
        <v>222637.74761299996</v>
      </c>
      <c r="AZ93" s="175">
        <f t="shared" si="605"/>
        <v>181700.28861300019</v>
      </c>
      <c r="BA93" s="175">
        <f t="shared" si="605"/>
        <v>39714.000000000022</v>
      </c>
      <c r="BB93" s="333">
        <f t="shared" si="573"/>
        <v>0.17837945463333055</v>
      </c>
      <c r="BE93" s="378"/>
      <c r="BF93" s="130" t="s">
        <v>17</v>
      </c>
      <c r="BG93" s="337">
        <f t="shared" ref="BG93:BI95" si="606">IF(COUNT(C93, AE93)&lt;2, "", C93+AE93)</f>
        <v>794834.91900000081</v>
      </c>
      <c r="BH93" s="338">
        <f t="shared" si="606"/>
        <v>696393.67900000187</v>
      </c>
      <c r="BI93" s="338">
        <f t="shared" si="606"/>
        <v>93462.430000000109</v>
      </c>
      <c r="BJ93" s="333">
        <f t="shared" si="575"/>
        <v>0.11758722190714424</v>
      </c>
      <c r="BK93" s="337">
        <f t="shared" ref="BK93:BM95" si="607">IF(COUNT(G93, AI93)&lt;2, "", G93+AI93)</f>
        <v>20372.816999999999</v>
      </c>
      <c r="BL93" s="338">
        <f t="shared" si="607"/>
        <v>18297.854999999996</v>
      </c>
      <c r="BM93" s="338">
        <f t="shared" si="607"/>
        <v>2019.4520000000002</v>
      </c>
      <c r="BN93" s="333">
        <f t="shared" si="577"/>
        <v>9.9124828932591905E-2</v>
      </c>
      <c r="BO93" s="337">
        <f t="shared" ref="BO93:BQ95" si="608">IF(COUNT(K93, AM93)&lt;2, "", K93+AM93)</f>
        <v>26942.531500000001</v>
      </c>
      <c r="BP93" s="338">
        <f t="shared" si="608"/>
        <v>24827.21</v>
      </c>
      <c r="BQ93" s="338">
        <f t="shared" si="608"/>
        <v>2036.585</v>
      </c>
      <c r="BR93" s="333">
        <f t="shared" si="579"/>
        <v>7.5589964513913629E-2</v>
      </c>
      <c r="BS93" s="337">
        <f t="shared" ref="BS93:BU95" si="609">IF(COUNT(O93, AQ93)&lt;2, "", O93+AQ93)</f>
        <v>33363.58475400001</v>
      </c>
      <c r="BT93" s="338">
        <f t="shared" si="609"/>
        <v>33363.58475400001</v>
      </c>
      <c r="BU93" s="338">
        <f t="shared" si="609"/>
        <v>0</v>
      </c>
      <c r="BV93" s="333">
        <f t="shared" si="581"/>
        <v>0</v>
      </c>
      <c r="BW93" s="337">
        <f t="shared" ref="BW93:BY95" si="610">IF(COUNT(S93, AU93)&lt;2, "", S93+AU93)</f>
        <v>90772.299155000044</v>
      </c>
      <c r="BX93" s="338">
        <f t="shared" si="610"/>
        <v>90772.299155000044</v>
      </c>
      <c r="BY93" s="338">
        <f t="shared" si="610"/>
        <v>0</v>
      </c>
      <c r="BZ93" s="333">
        <f t="shared" si="583"/>
        <v>0</v>
      </c>
      <c r="CA93" s="336">
        <f t="shared" ref="CA93:CC95" si="611">IF(COUNT(BG93,BK93,BO93,BS93,BW93)&lt;5,"",SUM(BG93,BK93,BO93,BS93,BW93))</f>
        <v>966286.15140900097</v>
      </c>
      <c r="CB93" s="175">
        <f t="shared" si="611"/>
        <v>863654.62790900178</v>
      </c>
      <c r="CC93" s="175">
        <f t="shared" si="611"/>
        <v>97518.467000000121</v>
      </c>
      <c r="CD93" s="333">
        <f t="shared" si="585"/>
        <v>0.10092089890536304</v>
      </c>
    </row>
    <row r="94" spans="1:82">
      <c r="A94" s="378"/>
      <c r="B94" s="131" t="s">
        <v>18</v>
      </c>
      <c r="C94" s="150">
        <v>865542.47500000137</v>
      </c>
      <c r="D94" s="151">
        <v>751719.0250000013</v>
      </c>
      <c r="E94" s="151">
        <v>109328.33699999998</v>
      </c>
      <c r="F94" s="318">
        <f t="shared" si="560"/>
        <v>0.12631192593985618</v>
      </c>
      <c r="G94" s="150">
        <v>0</v>
      </c>
      <c r="H94" s="151">
        <v>0</v>
      </c>
      <c r="I94" s="151">
        <v>0</v>
      </c>
      <c r="J94" s="318">
        <f t="shared" si="561"/>
        <v>0</v>
      </c>
      <c r="K94" s="150">
        <v>27311.506000000001</v>
      </c>
      <c r="L94" s="151">
        <v>23659.428500000002</v>
      </c>
      <c r="M94" s="151">
        <v>3355.1554999999998</v>
      </c>
      <c r="N94" s="318">
        <f t="shared" si="562"/>
        <v>0.12284769283685783</v>
      </c>
      <c r="O94" s="150">
        <v>9167.6131612499921</v>
      </c>
      <c r="P94" s="151">
        <v>9167.6131612499921</v>
      </c>
      <c r="Q94" s="151">
        <v>0</v>
      </c>
      <c r="R94" s="318">
        <f t="shared" si="563"/>
        <v>0</v>
      </c>
      <c r="S94" s="150">
        <v>47346.642522999988</v>
      </c>
      <c r="T94" s="151">
        <v>47346.642522999988</v>
      </c>
      <c r="U94" s="151">
        <v>0</v>
      </c>
      <c r="V94" s="318">
        <f t="shared" si="564"/>
        <v>0</v>
      </c>
      <c r="W94" s="321">
        <f t="shared" si="604"/>
        <v>949368.23668425146</v>
      </c>
      <c r="X94" s="154">
        <f t="shared" si="604"/>
        <v>831892.70918425138</v>
      </c>
      <c r="Y94" s="154">
        <f t="shared" si="604"/>
        <v>112683.49249999998</v>
      </c>
      <c r="Z94" s="318">
        <f t="shared" si="566"/>
        <v>0.11869313523017851</v>
      </c>
      <c r="AC94" s="378"/>
      <c r="AD94" s="131" t="s">
        <v>18</v>
      </c>
      <c r="AE94" s="150">
        <v>181949.92400000009</v>
      </c>
      <c r="AF94" s="151">
        <v>145110.19199999986</v>
      </c>
      <c r="AG94" s="151">
        <v>36036.231000000051</v>
      </c>
      <c r="AH94" s="318">
        <f t="shared" si="567"/>
        <v>0.19805576285923612</v>
      </c>
      <c r="AI94" s="150">
        <v>21619.550999999992</v>
      </c>
      <c r="AJ94" s="151">
        <v>20077.990999999984</v>
      </c>
      <c r="AK94" s="151">
        <v>1452.8099999999997</v>
      </c>
      <c r="AL94" s="318">
        <f t="shared" si="568"/>
        <v>6.7198897886454736E-2</v>
      </c>
      <c r="AM94" s="150">
        <v>0</v>
      </c>
      <c r="AN94" s="151">
        <v>0</v>
      </c>
      <c r="AO94" s="151">
        <v>0</v>
      </c>
      <c r="AP94" s="318">
        <f t="shared" si="569"/>
        <v>0</v>
      </c>
      <c r="AQ94" s="150">
        <v>117.98783499999996</v>
      </c>
      <c r="AR94" s="151">
        <v>117.98783499999996</v>
      </c>
      <c r="AS94" s="151">
        <v>0</v>
      </c>
      <c r="AT94" s="318">
        <f t="shared" si="570"/>
        <v>0</v>
      </c>
      <c r="AU94" s="150">
        <v>30278.9</v>
      </c>
      <c r="AV94" s="151">
        <v>30278.9</v>
      </c>
      <c r="AW94" s="151">
        <v>0</v>
      </c>
      <c r="AX94" s="318">
        <f t="shared" si="571"/>
        <v>0</v>
      </c>
      <c r="AY94" s="321">
        <f t="shared" si="605"/>
        <v>233966.36283500009</v>
      </c>
      <c r="AZ94" s="154">
        <f t="shared" si="605"/>
        <v>195585.07083499985</v>
      </c>
      <c r="BA94" s="154">
        <f t="shared" si="605"/>
        <v>37489.041000000048</v>
      </c>
      <c r="BB94" s="318">
        <f t="shared" si="573"/>
        <v>0.16023261013139062</v>
      </c>
      <c r="BE94" s="378"/>
      <c r="BF94" s="131" t="s">
        <v>18</v>
      </c>
      <c r="BG94" s="322">
        <f t="shared" si="606"/>
        <v>1047492.3990000015</v>
      </c>
      <c r="BH94" s="323">
        <f t="shared" si="606"/>
        <v>896829.21700000111</v>
      </c>
      <c r="BI94" s="323">
        <f t="shared" si="606"/>
        <v>145364.56800000003</v>
      </c>
      <c r="BJ94" s="318">
        <f t="shared" si="575"/>
        <v>0.13877386426743879</v>
      </c>
      <c r="BK94" s="322">
        <f t="shared" si="607"/>
        <v>21619.550999999992</v>
      </c>
      <c r="BL94" s="323">
        <f t="shared" si="607"/>
        <v>20077.990999999984</v>
      </c>
      <c r="BM94" s="323">
        <f t="shared" si="607"/>
        <v>1452.8099999999997</v>
      </c>
      <c r="BN94" s="318">
        <f t="shared" si="577"/>
        <v>6.7198897886454736E-2</v>
      </c>
      <c r="BO94" s="322">
        <f t="shared" si="608"/>
        <v>27311.506000000001</v>
      </c>
      <c r="BP94" s="323">
        <f t="shared" si="608"/>
        <v>23659.428500000002</v>
      </c>
      <c r="BQ94" s="323">
        <f t="shared" si="608"/>
        <v>3355.1554999999998</v>
      </c>
      <c r="BR94" s="318">
        <f t="shared" si="579"/>
        <v>0.12284769283685783</v>
      </c>
      <c r="BS94" s="322">
        <f t="shared" si="609"/>
        <v>9285.600996249992</v>
      </c>
      <c r="BT94" s="323">
        <f t="shared" si="609"/>
        <v>9285.600996249992</v>
      </c>
      <c r="BU94" s="323">
        <f t="shared" si="609"/>
        <v>0</v>
      </c>
      <c r="BV94" s="318">
        <f t="shared" si="581"/>
        <v>0</v>
      </c>
      <c r="BW94" s="322">
        <f t="shared" si="610"/>
        <v>77625.542522999982</v>
      </c>
      <c r="BX94" s="323">
        <f t="shared" si="610"/>
        <v>77625.542522999982</v>
      </c>
      <c r="BY94" s="323">
        <f t="shared" si="610"/>
        <v>0</v>
      </c>
      <c r="BZ94" s="318">
        <f t="shared" si="583"/>
        <v>0</v>
      </c>
      <c r="CA94" s="321">
        <f t="shared" si="611"/>
        <v>1183334.5995192516</v>
      </c>
      <c r="CB94" s="154">
        <f t="shared" si="611"/>
        <v>1027477.7800192512</v>
      </c>
      <c r="CC94" s="154">
        <f t="shared" si="611"/>
        <v>150172.53350000002</v>
      </c>
      <c r="CD94" s="318">
        <f t="shared" si="585"/>
        <v>0.12690623054629688</v>
      </c>
    </row>
    <row r="95" spans="1:82">
      <c r="A95" s="378"/>
      <c r="B95" s="132" t="s">
        <v>19</v>
      </c>
      <c r="C95" s="157">
        <v>849722.35699999915</v>
      </c>
      <c r="D95" s="158">
        <v>713703.15400000068</v>
      </c>
      <c r="E95" s="158">
        <v>131251.23299999975</v>
      </c>
      <c r="F95" s="324">
        <f t="shared" si="560"/>
        <v>0.15446366912527862</v>
      </c>
      <c r="G95" s="157">
        <v>0</v>
      </c>
      <c r="H95" s="158">
        <v>0</v>
      </c>
      <c r="I95" s="158">
        <v>0</v>
      </c>
      <c r="J95" s="324">
        <f t="shared" si="561"/>
        <v>0</v>
      </c>
      <c r="K95" s="157">
        <v>20042.39</v>
      </c>
      <c r="L95" s="158">
        <v>17343.885999999999</v>
      </c>
      <c r="M95" s="158">
        <v>2820.6705000000002</v>
      </c>
      <c r="N95" s="324">
        <f t="shared" si="562"/>
        <v>0.14073523666588666</v>
      </c>
      <c r="O95" s="157">
        <v>10479.811863249999</v>
      </c>
      <c r="P95" s="158">
        <v>10479.811863249999</v>
      </c>
      <c r="Q95" s="158">
        <v>0</v>
      </c>
      <c r="R95" s="324">
        <f t="shared" si="563"/>
        <v>0</v>
      </c>
      <c r="S95" s="157">
        <v>47431.707992000003</v>
      </c>
      <c r="T95" s="158">
        <v>47431.707992000003</v>
      </c>
      <c r="U95" s="158">
        <v>0</v>
      </c>
      <c r="V95" s="324">
        <f t="shared" si="564"/>
        <v>0</v>
      </c>
      <c r="W95" s="327">
        <f t="shared" si="604"/>
        <v>927676.26685524918</v>
      </c>
      <c r="X95" s="161">
        <f t="shared" si="604"/>
        <v>788958.55985525076</v>
      </c>
      <c r="Y95" s="161">
        <f t="shared" si="604"/>
        <v>134071.90349999975</v>
      </c>
      <c r="Z95" s="324">
        <f t="shared" si="566"/>
        <v>0.14452445135251021</v>
      </c>
      <c r="AC95" s="378"/>
      <c r="AD95" s="132" t="s">
        <v>19</v>
      </c>
      <c r="AE95" s="157">
        <v>199377.4789999995</v>
      </c>
      <c r="AF95" s="158">
        <v>145544.97800000018</v>
      </c>
      <c r="AG95" s="158">
        <v>52141.118999999977</v>
      </c>
      <c r="AH95" s="324">
        <f t="shared" si="567"/>
        <v>0.26151960222147314</v>
      </c>
      <c r="AI95" s="157">
        <v>17346.103999999988</v>
      </c>
      <c r="AJ95" s="158">
        <v>15866.083999999997</v>
      </c>
      <c r="AK95" s="158">
        <v>1348.7309999999998</v>
      </c>
      <c r="AL95" s="324">
        <f t="shared" si="568"/>
        <v>7.7754117005178841E-2</v>
      </c>
      <c r="AM95" s="157">
        <v>0</v>
      </c>
      <c r="AN95" s="158">
        <v>0</v>
      </c>
      <c r="AO95" s="158">
        <v>0</v>
      </c>
      <c r="AP95" s="324">
        <f t="shared" si="569"/>
        <v>0</v>
      </c>
      <c r="AQ95" s="157">
        <v>595.20000000000005</v>
      </c>
      <c r="AR95" s="158">
        <v>595.20000000000005</v>
      </c>
      <c r="AS95" s="158">
        <v>0</v>
      </c>
      <c r="AT95" s="324">
        <f t="shared" si="570"/>
        <v>0</v>
      </c>
      <c r="AU95" s="157">
        <v>30790.1</v>
      </c>
      <c r="AV95" s="158">
        <v>30790.1</v>
      </c>
      <c r="AW95" s="158">
        <v>0</v>
      </c>
      <c r="AX95" s="324">
        <f t="shared" si="571"/>
        <v>0</v>
      </c>
      <c r="AY95" s="327">
        <f t="shared" si="605"/>
        <v>248108.88299999951</v>
      </c>
      <c r="AZ95" s="161">
        <f t="shared" si="605"/>
        <v>192796.3620000002</v>
      </c>
      <c r="BA95" s="161">
        <f t="shared" si="605"/>
        <v>53489.849999999977</v>
      </c>
      <c r="BB95" s="324">
        <f t="shared" si="573"/>
        <v>0.21559022536085531</v>
      </c>
      <c r="BE95" s="378"/>
      <c r="BF95" s="132" t="s">
        <v>19</v>
      </c>
      <c r="BG95" s="328">
        <f t="shared" si="606"/>
        <v>1049099.8359999987</v>
      </c>
      <c r="BH95" s="329">
        <f t="shared" si="606"/>
        <v>859248.13200000091</v>
      </c>
      <c r="BI95" s="329">
        <f t="shared" si="606"/>
        <v>183392.35199999972</v>
      </c>
      <c r="BJ95" s="324">
        <f t="shared" si="575"/>
        <v>0.17480924665781755</v>
      </c>
      <c r="BK95" s="328">
        <f t="shared" si="607"/>
        <v>17346.103999999988</v>
      </c>
      <c r="BL95" s="329">
        <f t="shared" si="607"/>
        <v>15866.083999999997</v>
      </c>
      <c r="BM95" s="329">
        <f t="shared" si="607"/>
        <v>1348.7309999999998</v>
      </c>
      <c r="BN95" s="324">
        <f t="shared" si="577"/>
        <v>7.7754117005178841E-2</v>
      </c>
      <c r="BO95" s="328">
        <f t="shared" si="608"/>
        <v>20042.39</v>
      </c>
      <c r="BP95" s="329">
        <f t="shared" si="608"/>
        <v>17343.885999999999</v>
      </c>
      <c r="BQ95" s="329">
        <f t="shared" si="608"/>
        <v>2820.6705000000002</v>
      </c>
      <c r="BR95" s="324">
        <f t="shared" si="579"/>
        <v>0.14073523666588666</v>
      </c>
      <c r="BS95" s="328">
        <f t="shared" si="609"/>
        <v>11075.01186325</v>
      </c>
      <c r="BT95" s="329">
        <f t="shared" si="609"/>
        <v>11075.01186325</v>
      </c>
      <c r="BU95" s="329">
        <f t="shared" si="609"/>
        <v>0</v>
      </c>
      <c r="BV95" s="324">
        <f t="shared" si="581"/>
        <v>0</v>
      </c>
      <c r="BW95" s="328">
        <f t="shared" si="610"/>
        <v>78221.807992000002</v>
      </c>
      <c r="BX95" s="329">
        <f t="shared" si="610"/>
        <v>78221.807992000002</v>
      </c>
      <c r="BY95" s="329">
        <f t="shared" si="610"/>
        <v>0</v>
      </c>
      <c r="BZ95" s="324">
        <f t="shared" si="583"/>
        <v>0</v>
      </c>
      <c r="CA95" s="327">
        <f t="shared" si="611"/>
        <v>1175785.1498552486</v>
      </c>
      <c r="CB95" s="161">
        <f t="shared" si="611"/>
        <v>981754.92185525096</v>
      </c>
      <c r="CC95" s="161">
        <f t="shared" si="611"/>
        <v>187561.75349999973</v>
      </c>
      <c r="CD95" s="324">
        <f t="shared" si="585"/>
        <v>0.15952043068675476</v>
      </c>
    </row>
    <row r="96" spans="1:82">
      <c r="A96" s="378"/>
      <c r="B96" s="133" t="s">
        <v>20</v>
      </c>
      <c r="C96" s="330">
        <f t="shared" ref="C96:E96" si="612">IF(COUNT(C93:C95)=0,"",SUM(C93:C95))</f>
        <v>2337201.2180000013</v>
      </c>
      <c r="D96" s="168">
        <f t="shared" si="612"/>
        <v>2027779.8220000034</v>
      </c>
      <c r="E96" s="168">
        <f t="shared" si="612"/>
        <v>296347.45199999982</v>
      </c>
      <c r="F96" s="331">
        <f t="shared" si="560"/>
        <v>0.12679586580636451</v>
      </c>
      <c r="G96" s="330">
        <f t="shared" ref="G96:I96" si="613">IF(COUNT(G93:G95)=0,"",SUM(G93:G95))</f>
        <v>0</v>
      </c>
      <c r="H96" s="168">
        <f t="shared" si="613"/>
        <v>0</v>
      </c>
      <c r="I96" s="168">
        <f t="shared" si="613"/>
        <v>0</v>
      </c>
      <c r="J96" s="331">
        <f t="shared" si="561"/>
        <v>0</v>
      </c>
      <c r="K96" s="330">
        <f t="shared" ref="K96:M96" si="614">IF(COUNT(K93:K95)=0,"",SUM(K93:K95))</f>
        <v>74296.427500000005</v>
      </c>
      <c r="L96" s="168">
        <f t="shared" si="614"/>
        <v>65830.5245</v>
      </c>
      <c r="M96" s="168">
        <f t="shared" si="614"/>
        <v>8212.4110000000001</v>
      </c>
      <c r="N96" s="331">
        <f t="shared" si="562"/>
        <v>0.11053574547712942</v>
      </c>
      <c r="O96" s="330">
        <f t="shared" ref="O96:Q96" si="615">IF(COUNT(O93:O95)=0,"",SUM(O93:O95))</f>
        <v>52744.112165500002</v>
      </c>
      <c r="P96" s="168">
        <f t="shared" si="615"/>
        <v>52744.112165500002</v>
      </c>
      <c r="Q96" s="168">
        <f t="shared" si="615"/>
        <v>0</v>
      </c>
      <c r="R96" s="331">
        <f t="shared" si="563"/>
        <v>0</v>
      </c>
      <c r="S96" s="330">
        <f t="shared" ref="S96:U96" si="616">IF(COUNT(S93:S95)=0,"",SUM(S93:S95))</f>
        <v>156451.14967000004</v>
      </c>
      <c r="T96" s="168">
        <f t="shared" si="616"/>
        <v>156451.14967000004</v>
      </c>
      <c r="U96" s="168">
        <f t="shared" si="616"/>
        <v>0</v>
      </c>
      <c r="V96" s="331">
        <f t="shared" si="564"/>
        <v>0</v>
      </c>
      <c r="W96" s="332">
        <f t="shared" ref="W96:Y96" si="617">IF(COUNT(W93:W95)=0,"",SUM(W93:W95))</f>
        <v>2620692.9073355016</v>
      </c>
      <c r="X96" s="167">
        <f t="shared" si="617"/>
        <v>2302805.6083355038</v>
      </c>
      <c r="Y96" s="167">
        <f t="shared" si="617"/>
        <v>304559.86299999978</v>
      </c>
      <c r="Z96" s="331">
        <f t="shared" si="566"/>
        <v>0.11621348771827311</v>
      </c>
      <c r="AC96" s="378"/>
      <c r="AD96" s="133" t="s">
        <v>20</v>
      </c>
      <c r="AE96" s="330">
        <f t="shared" ref="AE96:AG96" si="618">IF(COUNT(AE93:AE95)=0,"",SUM(AE93:AE95))</f>
        <v>554225.93599999952</v>
      </c>
      <c r="AF96" s="168">
        <f t="shared" si="618"/>
        <v>424691.20600000024</v>
      </c>
      <c r="AG96" s="168">
        <f t="shared" si="618"/>
        <v>125871.89800000004</v>
      </c>
      <c r="AH96" s="331">
        <f t="shared" si="567"/>
        <v>0.22711296932159478</v>
      </c>
      <c r="AI96" s="330">
        <f t="shared" ref="AI96:AK96" si="619">IF(COUNT(AI93:AI95)=0,"",SUM(AI93:AI95))</f>
        <v>59338.47199999998</v>
      </c>
      <c r="AJ96" s="168">
        <f t="shared" si="619"/>
        <v>54241.929999999971</v>
      </c>
      <c r="AK96" s="168">
        <f t="shared" si="619"/>
        <v>4820.9929999999995</v>
      </c>
      <c r="AL96" s="331">
        <f t="shared" si="568"/>
        <v>8.1245654589824981E-2</v>
      </c>
      <c r="AM96" s="330">
        <f t="shared" ref="AM96:AO96" si="620">IF(COUNT(AM93:AM95)=0,"",SUM(AM93:AM95))</f>
        <v>0</v>
      </c>
      <c r="AN96" s="168">
        <f t="shared" si="620"/>
        <v>0</v>
      </c>
      <c r="AO96" s="168">
        <f t="shared" si="620"/>
        <v>0</v>
      </c>
      <c r="AP96" s="331">
        <f t="shared" si="569"/>
        <v>0</v>
      </c>
      <c r="AQ96" s="330">
        <f t="shared" ref="AQ96:AS96" si="621">IF(COUNT(AQ93:AQ95)=0,"",SUM(AQ93:AQ95))</f>
        <v>980.08544800000004</v>
      </c>
      <c r="AR96" s="168">
        <f t="shared" si="621"/>
        <v>980.08544800000004</v>
      </c>
      <c r="AS96" s="168">
        <f t="shared" si="621"/>
        <v>0</v>
      </c>
      <c r="AT96" s="331">
        <f t="shared" si="570"/>
        <v>0</v>
      </c>
      <c r="AU96" s="330">
        <f t="shared" ref="AU96:AW96" si="622">IF(COUNT(AU93:AU95)=0,"",SUM(AU93:AU95))</f>
        <v>90168.5</v>
      </c>
      <c r="AV96" s="168">
        <f t="shared" si="622"/>
        <v>90168.5</v>
      </c>
      <c r="AW96" s="168">
        <f t="shared" si="622"/>
        <v>0</v>
      </c>
      <c r="AX96" s="331">
        <f t="shared" si="571"/>
        <v>0</v>
      </c>
      <c r="AY96" s="332">
        <f t="shared" ref="AY96:BA96" si="623">IF(COUNT(AY93:AY95)=0,"",SUM(AY93:AY95))</f>
        <v>704712.99344799947</v>
      </c>
      <c r="AZ96" s="167">
        <f t="shared" si="623"/>
        <v>570081.72144800029</v>
      </c>
      <c r="BA96" s="167">
        <f t="shared" si="623"/>
        <v>130692.89100000005</v>
      </c>
      <c r="BB96" s="331">
        <f t="shared" si="573"/>
        <v>0.18545548643930862</v>
      </c>
      <c r="BE96" s="378"/>
      <c r="BF96" s="133" t="s">
        <v>20</v>
      </c>
      <c r="BG96" s="330">
        <f t="shared" ref="BG96:BI96" si="624">IF(COUNT(BG93:BG95)=0,"",SUM(BG93:BG95))</f>
        <v>2891427.154000001</v>
      </c>
      <c r="BH96" s="168">
        <f t="shared" si="624"/>
        <v>2452471.0280000037</v>
      </c>
      <c r="BI96" s="168">
        <f t="shared" si="624"/>
        <v>422219.34999999986</v>
      </c>
      <c r="BJ96" s="331">
        <f t="shared" si="575"/>
        <v>0.14602455033871475</v>
      </c>
      <c r="BK96" s="330">
        <f t="shared" ref="BK96:BM96" si="625">IF(COUNT(BK93:BK95)=0,"",SUM(BK93:BK95))</f>
        <v>59338.47199999998</v>
      </c>
      <c r="BL96" s="168">
        <f t="shared" si="625"/>
        <v>54241.929999999971</v>
      </c>
      <c r="BM96" s="168">
        <f t="shared" si="625"/>
        <v>4820.9929999999995</v>
      </c>
      <c r="BN96" s="331">
        <f t="shared" si="577"/>
        <v>8.1245654589824981E-2</v>
      </c>
      <c r="BO96" s="330">
        <f t="shared" ref="BO96:BQ96" si="626">IF(COUNT(BO93:BO95)=0,"",SUM(BO93:BO95))</f>
        <v>74296.427500000005</v>
      </c>
      <c r="BP96" s="168">
        <f t="shared" si="626"/>
        <v>65830.5245</v>
      </c>
      <c r="BQ96" s="168">
        <f t="shared" si="626"/>
        <v>8212.4110000000001</v>
      </c>
      <c r="BR96" s="331">
        <f t="shared" si="579"/>
        <v>0.11053574547712942</v>
      </c>
      <c r="BS96" s="330">
        <f t="shared" ref="BS96:BU96" si="627">IF(COUNT(BS93:BS95)=0,"",SUM(BS93:BS95))</f>
        <v>53724.197613500008</v>
      </c>
      <c r="BT96" s="168">
        <f t="shared" si="627"/>
        <v>53724.197613500008</v>
      </c>
      <c r="BU96" s="168">
        <f t="shared" si="627"/>
        <v>0</v>
      </c>
      <c r="BV96" s="331">
        <f t="shared" si="581"/>
        <v>0</v>
      </c>
      <c r="BW96" s="330">
        <f t="shared" ref="BW96:BY96" si="628">IF(COUNT(BW93:BW95)=0,"",SUM(BW93:BW95))</f>
        <v>246619.64967000001</v>
      </c>
      <c r="BX96" s="168">
        <f t="shared" si="628"/>
        <v>246619.64967000001</v>
      </c>
      <c r="BY96" s="168">
        <f t="shared" si="628"/>
        <v>0</v>
      </c>
      <c r="BZ96" s="331">
        <f t="shared" si="583"/>
        <v>0</v>
      </c>
      <c r="CA96" s="332">
        <f t="shared" ref="CA96:CC96" si="629">IF(COUNT(CA93:CA95)=0,"",SUM(CA93:CA95))</f>
        <v>3325405.9007835011</v>
      </c>
      <c r="CB96" s="167">
        <f t="shared" si="629"/>
        <v>2872887.3297835039</v>
      </c>
      <c r="CC96" s="167">
        <f t="shared" si="629"/>
        <v>435252.75399999984</v>
      </c>
      <c r="CD96" s="331">
        <f t="shared" si="585"/>
        <v>0.13088710581088753</v>
      </c>
    </row>
    <row r="97" spans="1:82">
      <c r="A97" s="378"/>
      <c r="B97" s="130" t="s">
        <v>21</v>
      </c>
      <c r="C97" s="171">
        <v>796363.74999999767</v>
      </c>
      <c r="D97" s="172">
        <v>719705.70499999973</v>
      </c>
      <c r="E97" s="172">
        <v>73657.975999999966</v>
      </c>
      <c r="F97" s="333">
        <f t="shared" si="560"/>
        <v>9.2492879039258361E-2</v>
      </c>
      <c r="G97" s="171">
        <v>0</v>
      </c>
      <c r="H97" s="172">
        <v>0</v>
      </c>
      <c r="I97" s="172">
        <v>0</v>
      </c>
      <c r="J97" s="333">
        <f t="shared" si="561"/>
        <v>0</v>
      </c>
      <c r="K97" s="171">
        <v>28413.625</v>
      </c>
      <c r="L97" s="172">
        <v>27507.571</v>
      </c>
      <c r="M97" s="172">
        <v>1830.3225</v>
      </c>
      <c r="N97" s="333">
        <f t="shared" si="562"/>
        <v>6.4417071035462736E-2</v>
      </c>
      <c r="O97" s="171">
        <v>43975.344578750133</v>
      </c>
      <c r="P97" s="172">
        <v>43975.344578750133</v>
      </c>
      <c r="Q97" s="172">
        <v>0</v>
      </c>
      <c r="R97" s="333">
        <f t="shared" si="563"/>
        <v>0</v>
      </c>
      <c r="S97" s="171">
        <v>18281.611561249993</v>
      </c>
      <c r="T97" s="172">
        <v>18281.611561249993</v>
      </c>
      <c r="U97" s="172">
        <v>0</v>
      </c>
      <c r="V97" s="333">
        <f t="shared" si="564"/>
        <v>0</v>
      </c>
      <c r="W97" s="336">
        <f t="shared" ref="W97:Y99" si="630">IF(COUNT(C97,G97,K97,O97,S97)&lt;5,"",SUM(C97,G97,K97,O97,S97))</f>
        <v>887034.3311399977</v>
      </c>
      <c r="X97" s="175">
        <f t="shared" si="630"/>
        <v>809470.23213999975</v>
      </c>
      <c r="Y97" s="175">
        <f t="shared" si="630"/>
        <v>75488.298499999961</v>
      </c>
      <c r="Z97" s="333">
        <f t="shared" si="566"/>
        <v>8.5101890479237705E-2</v>
      </c>
      <c r="AC97" s="378"/>
      <c r="AD97" s="130" t="s">
        <v>21</v>
      </c>
      <c r="AE97" s="171">
        <v>181022.20500000013</v>
      </c>
      <c r="AF97" s="172">
        <v>157324.399</v>
      </c>
      <c r="AG97" s="172">
        <v>22507.732999999993</v>
      </c>
      <c r="AH97" s="333">
        <f t="shared" si="567"/>
        <v>0.12433686243077183</v>
      </c>
      <c r="AI97" s="171">
        <v>15777.216000000002</v>
      </c>
      <c r="AJ97" s="172">
        <v>15151.711000000008</v>
      </c>
      <c r="AK97" s="172">
        <v>571.76100000000008</v>
      </c>
      <c r="AL97" s="333">
        <f t="shared" si="568"/>
        <v>3.6239663575627031E-2</v>
      </c>
      <c r="AM97" s="171">
        <v>0</v>
      </c>
      <c r="AN97" s="172">
        <v>0</v>
      </c>
      <c r="AO97" s="172">
        <v>0</v>
      </c>
      <c r="AP97" s="333">
        <f t="shared" si="569"/>
        <v>0</v>
      </c>
      <c r="AQ97" s="171">
        <v>1346.9960100000001</v>
      </c>
      <c r="AR97" s="172">
        <v>1346.9960100000001</v>
      </c>
      <c r="AS97" s="172">
        <v>0</v>
      </c>
      <c r="AT97" s="333">
        <f t="shared" si="570"/>
        <v>0</v>
      </c>
      <c r="AU97" s="171">
        <v>30160.266298000006</v>
      </c>
      <c r="AV97" s="172">
        <v>30160.266298000006</v>
      </c>
      <c r="AW97" s="172">
        <v>0</v>
      </c>
      <c r="AX97" s="333">
        <f t="shared" si="571"/>
        <v>0</v>
      </c>
      <c r="AY97" s="336">
        <f t="shared" ref="AY97:BA99" si="631">IF(COUNT(AE97,AI97,AM97,AQ97,AU97)&lt;5,"",SUM(AE97,AI97,AM97,AQ97,AU97))</f>
        <v>228306.68330800015</v>
      </c>
      <c r="AZ97" s="175">
        <f t="shared" si="631"/>
        <v>203983.37230800002</v>
      </c>
      <c r="BA97" s="175">
        <f t="shared" si="631"/>
        <v>23079.493999999992</v>
      </c>
      <c r="BB97" s="333">
        <f t="shared" si="573"/>
        <v>0.1010898746615503</v>
      </c>
      <c r="BE97" s="378"/>
      <c r="BF97" s="130" t="s">
        <v>21</v>
      </c>
      <c r="BG97" s="337">
        <f t="shared" ref="BG97:BI99" si="632">IF(COUNT(C97, AE97)&lt;2, "", C97+AE97)</f>
        <v>977385.95499999775</v>
      </c>
      <c r="BH97" s="338">
        <f t="shared" si="632"/>
        <v>877030.1039999997</v>
      </c>
      <c r="BI97" s="338">
        <f t="shared" si="632"/>
        <v>96165.708999999959</v>
      </c>
      <c r="BJ97" s="333">
        <f t="shared" si="575"/>
        <v>9.8390721196725386E-2</v>
      </c>
      <c r="BK97" s="337">
        <f t="shared" ref="BK97:BM99" si="633">IF(COUNT(G97, AI97)&lt;2, "", G97+AI97)</f>
        <v>15777.216000000002</v>
      </c>
      <c r="BL97" s="338">
        <f t="shared" si="633"/>
        <v>15151.711000000008</v>
      </c>
      <c r="BM97" s="338">
        <f t="shared" si="633"/>
        <v>571.76100000000008</v>
      </c>
      <c r="BN97" s="333">
        <f t="shared" si="577"/>
        <v>3.6239663575627031E-2</v>
      </c>
      <c r="BO97" s="337">
        <f t="shared" ref="BO97:BQ99" si="634">IF(COUNT(K97, AM97)&lt;2, "", K97+AM97)</f>
        <v>28413.625</v>
      </c>
      <c r="BP97" s="338">
        <f t="shared" si="634"/>
        <v>27507.571</v>
      </c>
      <c r="BQ97" s="338">
        <f t="shared" si="634"/>
        <v>1830.3225</v>
      </c>
      <c r="BR97" s="333">
        <f t="shared" si="579"/>
        <v>6.4417071035462736E-2</v>
      </c>
      <c r="BS97" s="337">
        <f t="shared" ref="BS97:BU99" si="635">IF(COUNT(O97, AQ97)&lt;2, "", O97+AQ97)</f>
        <v>45322.340588750136</v>
      </c>
      <c r="BT97" s="338">
        <f t="shared" si="635"/>
        <v>45322.340588750136</v>
      </c>
      <c r="BU97" s="338">
        <f t="shared" si="635"/>
        <v>0</v>
      </c>
      <c r="BV97" s="333">
        <f t="shared" si="581"/>
        <v>0</v>
      </c>
      <c r="BW97" s="337">
        <f t="shared" ref="BW97:BY99" si="636">IF(COUNT(S97, AU97)&lt;2, "", S97+AU97)</f>
        <v>48441.877859250002</v>
      </c>
      <c r="BX97" s="338">
        <f t="shared" si="636"/>
        <v>48441.877859250002</v>
      </c>
      <c r="BY97" s="338">
        <f t="shared" si="636"/>
        <v>0</v>
      </c>
      <c r="BZ97" s="333">
        <f t="shared" si="583"/>
        <v>0</v>
      </c>
      <c r="CA97" s="336">
        <f t="shared" ref="CA97:CC99" si="637">IF(COUNT(BG97,BK97,BO97,BS97,BW97)&lt;5,"",SUM(BG97,BK97,BO97,BS97,BW97))</f>
        <v>1115341.0144479978</v>
      </c>
      <c r="CB97" s="175">
        <f t="shared" si="637"/>
        <v>1013453.6044479997</v>
      </c>
      <c r="CC97" s="175">
        <f t="shared" si="637"/>
        <v>98567.792499999952</v>
      </c>
      <c r="CD97" s="333">
        <f t="shared" si="585"/>
        <v>8.8374578916371072E-2</v>
      </c>
    </row>
    <row r="98" spans="1:82">
      <c r="A98" s="378"/>
      <c r="B98" s="131" t="s">
        <v>22</v>
      </c>
      <c r="C98" s="150">
        <v>676190.09199999983</v>
      </c>
      <c r="D98" s="151">
        <v>595690.19699999993</v>
      </c>
      <c r="E98" s="151">
        <v>77061.723000000202</v>
      </c>
      <c r="F98" s="318">
        <f t="shared" si="560"/>
        <v>0.11396458468072351</v>
      </c>
      <c r="G98" s="150">
        <v>0</v>
      </c>
      <c r="H98" s="151">
        <v>0</v>
      </c>
      <c r="I98" s="151">
        <v>0</v>
      </c>
      <c r="J98" s="318">
        <f t="shared" si="561"/>
        <v>0</v>
      </c>
      <c r="K98" s="150">
        <v>28617.75</v>
      </c>
      <c r="L98" s="151">
        <v>26647.246500000001</v>
      </c>
      <c r="M98" s="151">
        <v>2357.2649999999999</v>
      </c>
      <c r="N98" s="318">
        <f t="shared" si="562"/>
        <v>8.2370731451634038E-2</v>
      </c>
      <c r="O98" s="150">
        <v>69186.924914499978</v>
      </c>
      <c r="P98" s="151">
        <v>69186.924914499978</v>
      </c>
      <c r="Q98" s="151">
        <v>0</v>
      </c>
      <c r="R98" s="318">
        <f t="shared" si="563"/>
        <v>0</v>
      </c>
      <c r="S98" s="150">
        <v>25376.704377499984</v>
      </c>
      <c r="T98" s="151">
        <v>25376.704377499984</v>
      </c>
      <c r="U98" s="151">
        <v>0</v>
      </c>
      <c r="V98" s="318">
        <f t="shared" si="564"/>
        <v>0</v>
      </c>
      <c r="W98" s="321">
        <f t="shared" si="630"/>
        <v>799371.4712919998</v>
      </c>
      <c r="X98" s="154">
        <f t="shared" si="630"/>
        <v>716901.0727919999</v>
      </c>
      <c r="Y98" s="154">
        <f t="shared" si="630"/>
        <v>79418.988000000201</v>
      </c>
      <c r="Z98" s="318">
        <f t="shared" si="566"/>
        <v>9.9351791816685311E-2</v>
      </c>
      <c r="AC98" s="378"/>
      <c r="AD98" s="131" t="s">
        <v>22</v>
      </c>
      <c r="AE98" s="150">
        <v>148600.41799999992</v>
      </c>
      <c r="AF98" s="151">
        <v>125774.11000000007</v>
      </c>
      <c r="AG98" s="151">
        <v>21424.628000000008</v>
      </c>
      <c r="AH98" s="318">
        <f t="shared" si="567"/>
        <v>0.1441760951170408</v>
      </c>
      <c r="AI98" s="150">
        <v>14652.193999999996</v>
      </c>
      <c r="AJ98" s="151">
        <v>14538.408999999992</v>
      </c>
      <c r="AK98" s="151">
        <v>92.106999999999985</v>
      </c>
      <c r="AL98" s="318">
        <f t="shared" si="568"/>
        <v>6.2862258034530535E-3</v>
      </c>
      <c r="AM98" s="150">
        <v>0</v>
      </c>
      <c r="AN98" s="151">
        <v>0</v>
      </c>
      <c r="AO98" s="151">
        <v>0</v>
      </c>
      <c r="AP98" s="318">
        <f t="shared" si="569"/>
        <v>0</v>
      </c>
      <c r="AQ98" s="150">
        <v>1599.6004329999996</v>
      </c>
      <c r="AR98" s="151">
        <v>1599.6004329999996</v>
      </c>
      <c r="AS98" s="151">
        <v>0</v>
      </c>
      <c r="AT98" s="318">
        <f t="shared" si="570"/>
        <v>0</v>
      </c>
      <c r="AU98" s="150">
        <v>32107.784294999983</v>
      </c>
      <c r="AV98" s="151">
        <v>32107.784294999983</v>
      </c>
      <c r="AW98" s="151">
        <v>0</v>
      </c>
      <c r="AX98" s="318">
        <f t="shared" si="571"/>
        <v>0</v>
      </c>
      <c r="AY98" s="321">
        <f t="shared" si="631"/>
        <v>196959.99672799991</v>
      </c>
      <c r="AZ98" s="154">
        <f t="shared" si="631"/>
        <v>174019.90372800003</v>
      </c>
      <c r="BA98" s="154">
        <f t="shared" si="631"/>
        <v>21516.735000000008</v>
      </c>
      <c r="BB98" s="318">
        <f t="shared" si="573"/>
        <v>0.10924418845170086</v>
      </c>
      <c r="BE98" s="378"/>
      <c r="BF98" s="131" t="s">
        <v>22</v>
      </c>
      <c r="BG98" s="322">
        <f t="shared" si="632"/>
        <v>824790.50999999978</v>
      </c>
      <c r="BH98" s="323">
        <f t="shared" si="632"/>
        <v>721464.30700000003</v>
      </c>
      <c r="BI98" s="323">
        <f t="shared" si="632"/>
        <v>98486.351000000213</v>
      </c>
      <c r="BJ98" s="318">
        <f t="shared" si="575"/>
        <v>0.11940771602718882</v>
      </c>
      <c r="BK98" s="322">
        <f t="shared" si="633"/>
        <v>14652.193999999996</v>
      </c>
      <c r="BL98" s="323">
        <f t="shared" si="633"/>
        <v>14538.408999999992</v>
      </c>
      <c r="BM98" s="323">
        <f t="shared" si="633"/>
        <v>92.106999999999985</v>
      </c>
      <c r="BN98" s="318">
        <f t="shared" si="577"/>
        <v>6.2862258034530535E-3</v>
      </c>
      <c r="BO98" s="322">
        <f t="shared" si="634"/>
        <v>28617.75</v>
      </c>
      <c r="BP98" s="323">
        <f t="shared" si="634"/>
        <v>26647.246500000001</v>
      </c>
      <c r="BQ98" s="323">
        <f t="shared" si="634"/>
        <v>2357.2649999999999</v>
      </c>
      <c r="BR98" s="318">
        <f t="shared" si="579"/>
        <v>8.2370731451634038E-2</v>
      </c>
      <c r="BS98" s="322">
        <f t="shared" si="635"/>
        <v>70786.525347499977</v>
      </c>
      <c r="BT98" s="323">
        <f t="shared" si="635"/>
        <v>70786.525347499977</v>
      </c>
      <c r="BU98" s="323">
        <f t="shared" si="635"/>
        <v>0</v>
      </c>
      <c r="BV98" s="318">
        <f t="shared" si="581"/>
        <v>0</v>
      </c>
      <c r="BW98" s="322">
        <f t="shared" si="636"/>
        <v>57484.488672499967</v>
      </c>
      <c r="BX98" s="323">
        <f t="shared" si="636"/>
        <v>57484.488672499967</v>
      </c>
      <c r="BY98" s="323">
        <f t="shared" si="636"/>
        <v>0</v>
      </c>
      <c r="BZ98" s="318">
        <f t="shared" si="583"/>
        <v>0</v>
      </c>
      <c r="CA98" s="321">
        <f t="shared" si="637"/>
        <v>996331.4680199998</v>
      </c>
      <c r="CB98" s="154">
        <f t="shared" si="637"/>
        <v>890920.97652000003</v>
      </c>
      <c r="CC98" s="154">
        <f t="shared" si="637"/>
        <v>100935.72300000022</v>
      </c>
      <c r="CD98" s="318">
        <f t="shared" si="585"/>
        <v>0.10130737233522176</v>
      </c>
    </row>
    <row r="99" spans="1:82">
      <c r="A99" s="378"/>
      <c r="B99" s="132" t="s">
        <v>23</v>
      </c>
      <c r="C99" s="157">
        <v>791279.83700000052</v>
      </c>
      <c r="D99" s="158">
        <v>716926.68299999938</v>
      </c>
      <c r="E99" s="158">
        <v>71262.625000000029</v>
      </c>
      <c r="F99" s="324">
        <f t="shared" si="560"/>
        <v>9.0059953088378747E-2</v>
      </c>
      <c r="G99" s="157">
        <v>0</v>
      </c>
      <c r="H99" s="158">
        <v>0</v>
      </c>
      <c r="I99" s="158">
        <v>0</v>
      </c>
      <c r="J99" s="324">
        <f t="shared" si="561"/>
        <v>0</v>
      </c>
      <c r="K99" s="157">
        <v>28147.625</v>
      </c>
      <c r="L99" s="158">
        <v>27126.669000000002</v>
      </c>
      <c r="M99" s="158">
        <v>1387.6365000000001</v>
      </c>
      <c r="N99" s="324">
        <f t="shared" si="562"/>
        <v>4.929852873910321E-2</v>
      </c>
      <c r="O99" s="157">
        <v>58936.355661500194</v>
      </c>
      <c r="P99" s="158">
        <v>58936.355661500194</v>
      </c>
      <c r="Q99" s="158">
        <v>0</v>
      </c>
      <c r="R99" s="324">
        <f t="shared" si="563"/>
        <v>0</v>
      </c>
      <c r="S99" s="157">
        <v>47512.533224000028</v>
      </c>
      <c r="T99" s="158">
        <v>47512.533224000028</v>
      </c>
      <c r="U99" s="158">
        <v>0</v>
      </c>
      <c r="V99" s="324">
        <f t="shared" si="564"/>
        <v>0</v>
      </c>
      <c r="W99" s="327">
        <f t="shared" si="630"/>
        <v>925876.35088550078</v>
      </c>
      <c r="X99" s="161">
        <f t="shared" si="630"/>
        <v>850502.24088549963</v>
      </c>
      <c r="Y99" s="161">
        <f t="shared" si="630"/>
        <v>72650.261500000022</v>
      </c>
      <c r="Z99" s="324">
        <f t="shared" si="566"/>
        <v>7.84664835974241E-2</v>
      </c>
      <c r="AC99" s="378"/>
      <c r="AD99" s="132" t="s">
        <v>23</v>
      </c>
      <c r="AE99" s="157">
        <v>213210.8719999993</v>
      </c>
      <c r="AF99" s="158">
        <v>191883.39299999957</v>
      </c>
      <c r="AG99" s="158">
        <v>19278.788000000011</v>
      </c>
      <c r="AH99" s="324">
        <f t="shared" si="567"/>
        <v>9.0421223923328242E-2</v>
      </c>
      <c r="AI99" s="157">
        <v>13137.226999999993</v>
      </c>
      <c r="AJ99" s="158">
        <v>12311.888999999996</v>
      </c>
      <c r="AK99" s="158">
        <v>723.43799999999999</v>
      </c>
      <c r="AL99" s="324">
        <f t="shared" si="568"/>
        <v>5.5067785614117834E-2</v>
      </c>
      <c r="AM99" s="157">
        <v>0</v>
      </c>
      <c r="AN99" s="158">
        <v>0</v>
      </c>
      <c r="AO99" s="158">
        <v>0</v>
      </c>
      <c r="AP99" s="324">
        <f t="shared" si="569"/>
        <v>0</v>
      </c>
      <c r="AQ99" s="157">
        <v>1326.0622150000004</v>
      </c>
      <c r="AR99" s="158">
        <v>1326.0622150000004</v>
      </c>
      <c r="AS99" s="158">
        <v>0</v>
      </c>
      <c r="AT99" s="324">
        <f t="shared" si="570"/>
        <v>0</v>
      </c>
      <c r="AU99" s="157">
        <v>30546.861559000041</v>
      </c>
      <c r="AV99" s="158">
        <v>30546.861559000041</v>
      </c>
      <c r="AW99" s="158">
        <v>0</v>
      </c>
      <c r="AX99" s="324">
        <f t="shared" si="571"/>
        <v>0</v>
      </c>
      <c r="AY99" s="327">
        <f t="shared" si="631"/>
        <v>258221.02277399934</v>
      </c>
      <c r="AZ99" s="161">
        <f t="shared" si="631"/>
        <v>236068.20577399962</v>
      </c>
      <c r="BA99" s="161">
        <f t="shared" si="631"/>
        <v>20002.22600000001</v>
      </c>
      <c r="BB99" s="324">
        <f t="shared" si="573"/>
        <v>7.7461648107196884E-2</v>
      </c>
      <c r="BE99" s="378"/>
      <c r="BF99" s="132" t="s">
        <v>23</v>
      </c>
      <c r="BG99" s="328">
        <f t="shared" si="632"/>
        <v>1004490.7089999998</v>
      </c>
      <c r="BH99" s="329">
        <f t="shared" si="632"/>
        <v>908810.07599999895</v>
      </c>
      <c r="BI99" s="329">
        <f t="shared" si="632"/>
        <v>90541.413000000044</v>
      </c>
      <c r="BJ99" s="324">
        <f t="shared" si="575"/>
        <v>9.0136635599284629E-2</v>
      </c>
      <c r="BK99" s="328">
        <f t="shared" si="633"/>
        <v>13137.226999999993</v>
      </c>
      <c r="BL99" s="329">
        <f t="shared" si="633"/>
        <v>12311.888999999996</v>
      </c>
      <c r="BM99" s="329">
        <f t="shared" si="633"/>
        <v>723.43799999999999</v>
      </c>
      <c r="BN99" s="324">
        <f t="shared" si="577"/>
        <v>5.5067785614117834E-2</v>
      </c>
      <c r="BO99" s="328">
        <f t="shared" si="634"/>
        <v>28147.625</v>
      </c>
      <c r="BP99" s="329">
        <f t="shared" si="634"/>
        <v>27126.669000000002</v>
      </c>
      <c r="BQ99" s="329">
        <f t="shared" si="634"/>
        <v>1387.6365000000001</v>
      </c>
      <c r="BR99" s="324">
        <f t="shared" si="579"/>
        <v>4.929852873910321E-2</v>
      </c>
      <c r="BS99" s="328">
        <f t="shared" si="635"/>
        <v>60262.417876500193</v>
      </c>
      <c r="BT99" s="329">
        <f t="shared" si="635"/>
        <v>60262.417876500193</v>
      </c>
      <c r="BU99" s="329">
        <f t="shared" si="635"/>
        <v>0</v>
      </c>
      <c r="BV99" s="324">
        <f t="shared" si="581"/>
        <v>0</v>
      </c>
      <c r="BW99" s="328">
        <f t="shared" si="636"/>
        <v>78059.394783000069</v>
      </c>
      <c r="BX99" s="329">
        <f t="shared" si="636"/>
        <v>78059.394783000069</v>
      </c>
      <c r="BY99" s="329">
        <f t="shared" si="636"/>
        <v>0</v>
      </c>
      <c r="BZ99" s="324">
        <f t="shared" si="583"/>
        <v>0</v>
      </c>
      <c r="CA99" s="327">
        <f t="shared" si="637"/>
        <v>1184097.3736594999</v>
      </c>
      <c r="CB99" s="161">
        <f t="shared" si="637"/>
        <v>1086570.4466594991</v>
      </c>
      <c r="CC99" s="161">
        <f t="shared" si="637"/>
        <v>92652.487500000032</v>
      </c>
      <c r="CD99" s="324">
        <f t="shared" si="585"/>
        <v>7.8247354956673745E-2</v>
      </c>
    </row>
    <row r="100" spans="1:82">
      <c r="A100" s="378"/>
      <c r="B100" s="133" t="s">
        <v>24</v>
      </c>
      <c r="C100" s="330">
        <f t="shared" ref="C100:E100" si="638">IF(COUNT(C97:C99)=0,"",SUM(C97:C99))</f>
        <v>2263833.6789999977</v>
      </c>
      <c r="D100" s="168">
        <f t="shared" si="638"/>
        <v>2032322.584999999</v>
      </c>
      <c r="E100" s="168">
        <f t="shared" si="638"/>
        <v>221982.3240000002</v>
      </c>
      <c r="F100" s="331">
        <f t="shared" si="560"/>
        <v>9.8055933198262321E-2</v>
      </c>
      <c r="G100" s="330">
        <f t="shared" ref="G100:I100" si="639">IF(COUNT(G97:G99)=0,"",SUM(G97:G99))</f>
        <v>0</v>
      </c>
      <c r="H100" s="168">
        <f t="shared" si="639"/>
        <v>0</v>
      </c>
      <c r="I100" s="168">
        <f t="shared" si="639"/>
        <v>0</v>
      </c>
      <c r="J100" s="331">
        <f t="shared" si="561"/>
        <v>0</v>
      </c>
      <c r="K100" s="330">
        <f t="shared" ref="K100:M100" si="640">IF(COUNT(K97:K99)=0,"",SUM(K97:K99))</f>
        <v>85179</v>
      </c>
      <c r="L100" s="168">
        <f t="shared" si="640"/>
        <v>81281.486499999999</v>
      </c>
      <c r="M100" s="168">
        <f t="shared" si="640"/>
        <v>5575.2240000000002</v>
      </c>
      <c r="N100" s="331">
        <f t="shared" si="562"/>
        <v>6.545303419857007E-2</v>
      </c>
      <c r="O100" s="330">
        <f t="shared" ref="O100:Q100" si="641">IF(COUNT(O97:O99)=0,"",SUM(O97:O99))</f>
        <v>172098.62515475031</v>
      </c>
      <c r="P100" s="168">
        <f t="shared" si="641"/>
        <v>172098.62515475031</v>
      </c>
      <c r="Q100" s="168">
        <f t="shared" si="641"/>
        <v>0</v>
      </c>
      <c r="R100" s="331">
        <f t="shared" si="563"/>
        <v>0</v>
      </c>
      <c r="S100" s="330">
        <f t="shared" ref="S100:U100" si="642">IF(COUNT(S97:S99)=0,"",SUM(S97:S99))</f>
        <v>91170.849162750004</v>
      </c>
      <c r="T100" s="168">
        <f t="shared" si="642"/>
        <v>91170.849162750004</v>
      </c>
      <c r="U100" s="168">
        <f t="shared" si="642"/>
        <v>0</v>
      </c>
      <c r="V100" s="331">
        <f t="shared" si="564"/>
        <v>0</v>
      </c>
      <c r="W100" s="332">
        <f t="shared" ref="W100:Y100" si="643">IF(COUNT(W97:W99)=0,"",SUM(W97:W99))</f>
        <v>2612282.153317498</v>
      </c>
      <c r="X100" s="167">
        <f t="shared" si="643"/>
        <v>2376873.545817499</v>
      </c>
      <c r="Y100" s="167">
        <f t="shared" si="643"/>
        <v>227557.54800000018</v>
      </c>
      <c r="Z100" s="331">
        <f t="shared" si="566"/>
        <v>8.7110631487877691E-2</v>
      </c>
      <c r="AC100" s="378"/>
      <c r="AD100" s="133" t="s">
        <v>24</v>
      </c>
      <c r="AE100" s="330">
        <f t="shared" ref="AE100:AG100" si="644">IF(COUNT(AE97:AE99)=0,"",SUM(AE97:AE99))</f>
        <v>542833.4949999993</v>
      </c>
      <c r="AF100" s="168">
        <f t="shared" si="644"/>
        <v>474981.90199999965</v>
      </c>
      <c r="AG100" s="168">
        <f t="shared" si="644"/>
        <v>63211.149000000019</v>
      </c>
      <c r="AH100" s="331">
        <f t="shared" si="567"/>
        <v>0.11644666289430076</v>
      </c>
      <c r="AI100" s="330">
        <f t="shared" ref="AI100:AK100" si="645">IF(COUNT(AI97:AI99)=0,"",SUM(AI97:AI99))</f>
        <v>43566.636999999988</v>
      </c>
      <c r="AJ100" s="168">
        <f t="shared" si="645"/>
        <v>42002.008999999998</v>
      </c>
      <c r="AK100" s="168">
        <f t="shared" si="645"/>
        <v>1387.306</v>
      </c>
      <c r="AL100" s="331">
        <f t="shared" si="568"/>
        <v>3.1843311660709556E-2</v>
      </c>
      <c r="AM100" s="330">
        <f t="shared" ref="AM100:AO100" si="646">IF(COUNT(AM97:AM99)=0,"",SUM(AM97:AM99))</f>
        <v>0</v>
      </c>
      <c r="AN100" s="168">
        <f t="shared" si="646"/>
        <v>0</v>
      </c>
      <c r="AO100" s="168">
        <f t="shared" si="646"/>
        <v>0</v>
      </c>
      <c r="AP100" s="331">
        <f t="shared" si="569"/>
        <v>0</v>
      </c>
      <c r="AQ100" s="330">
        <f t="shared" ref="AQ100:AS100" si="647">IF(COUNT(AQ97:AQ99)=0,"",SUM(AQ97:AQ99))</f>
        <v>4272.6586580000003</v>
      </c>
      <c r="AR100" s="168">
        <f t="shared" si="647"/>
        <v>4272.6586580000003</v>
      </c>
      <c r="AS100" s="168">
        <f t="shared" si="647"/>
        <v>0</v>
      </c>
      <c r="AT100" s="331">
        <f t="shared" si="570"/>
        <v>0</v>
      </c>
      <c r="AU100" s="330">
        <f t="shared" ref="AU100:AW100" si="648">IF(COUNT(AU97:AU99)=0,"",SUM(AU97:AU99))</f>
        <v>92814.912152000034</v>
      </c>
      <c r="AV100" s="168">
        <f t="shared" si="648"/>
        <v>92814.912152000034</v>
      </c>
      <c r="AW100" s="168">
        <f t="shared" si="648"/>
        <v>0</v>
      </c>
      <c r="AX100" s="331">
        <f t="shared" si="571"/>
        <v>0</v>
      </c>
      <c r="AY100" s="332">
        <f t="shared" ref="AY100:BA100" si="649">IF(COUNT(AY97:AY99)=0,"",SUM(AY97:AY99))</f>
        <v>683487.70280999946</v>
      </c>
      <c r="AZ100" s="167">
        <f t="shared" si="649"/>
        <v>614071.48180999968</v>
      </c>
      <c r="BA100" s="167">
        <f t="shared" si="649"/>
        <v>64598.455000000009</v>
      </c>
      <c r="BB100" s="331">
        <f t="shared" si="573"/>
        <v>9.4512973290402452E-2</v>
      </c>
      <c r="BE100" s="378"/>
      <c r="BF100" s="133" t="s">
        <v>24</v>
      </c>
      <c r="BG100" s="330">
        <f t="shared" ref="BG100:BI100" si="650">IF(COUNT(BG97:BG99)=0,"",SUM(BG97:BG99))</f>
        <v>2806667.1739999973</v>
      </c>
      <c r="BH100" s="168">
        <f t="shared" si="650"/>
        <v>2507304.4869999988</v>
      </c>
      <c r="BI100" s="168">
        <f t="shared" si="650"/>
        <v>285193.47300000023</v>
      </c>
      <c r="BJ100" s="331">
        <f t="shared" si="575"/>
        <v>0.10161285799824604</v>
      </c>
      <c r="BK100" s="330">
        <f t="shared" ref="BK100:BM100" si="651">IF(COUNT(BK97:BK99)=0,"",SUM(BK97:BK99))</f>
        <v>43566.636999999988</v>
      </c>
      <c r="BL100" s="168">
        <f t="shared" si="651"/>
        <v>42002.008999999998</v>
      </c>
      <c r="BM100" s="168">
        <f t="shared" si="651"/>
        <v>1387.306</v>
      </c>
      <c r="BN100" s="331">
        <f t="shared" si="577"/>
        <v>3.1843311660709556E-2</v>
      </c>
      <c r="BO100" s="330">
        <f t="shared" ref="BO100:BQ100" si="652">IF(COUNT(BO97:BO99)=0,"",SUM(BO97:BO99))</f>
        <v>85179</v>
      </c>
      <c r="BP100" s="168">
        <f t="shared" si="652"/>
        <v>81281.486499999999</v>
      </c>
      <c r="BQ100" s="168">
        <f t="shared" si="652"/>
        <v>5575.2240000000002</v>
      </c>
      <c r="BR100" s="331">
        <f t="shared" si="579"/>
        <v>6.545303419857007E-2</v>
      </c>
      <c r="BS100" s="330">
        <f t="shared" ref="BS100:BU100" si="653">IF(COUNT(BS97:BS99)=0,"",SUM(BS97:BS99))</f>
        <v>176371.28381275031</v>
      </c>
      <c r="BT100" s="168">
        <f t="shared" si="653"/>
        <v>176371.28381275031</v>
      </c>
      <c r="BU100" s="168">
        <f t="shared" si="653"/>
        <v>0</v>
      </c>
      <c r="BV100" s="331">
        <f t="shared" si="581"/>
        <v>0</v>
      </c>
      <c r="BW100" s="330">
        <f t="shared" ref="BW100:BY100" si="654">IF(COUNT(BW97:BW99)=0,"",SUM(BW97:BW99))</f>
        <v>183985.76131475004</v>
      </c>
      <c r="BX100" s="168">
        <f t="shared" si="654"/>
        <v>183985.76131475004</v>
      </c>
      <c r="BY100" s="168">
        <f t="shared" si="654"/>
        <v>0</v>
      </c>
      <c r="BZ100" s="331">
        <f t="shared" si="583"/>
        <v>0</v>
      </c>
      <c r="CA100" s="332">
        <f t="shared" ref="CA100:CC100" si="655">IF(COUNT(CA97:CA99)=0,"",SUM(CA97:CA99))</f>
        <v>3295769.8561274977</v>
      </c>
      <c r="CB100" s="167">
        <f t="shared" si="655"/>
        <v>2990945.0276274988</v>
      </c>
      <c r="CC100" s="167">
        <f t="shared" si="655"/>
        <v>292156.0030000002</v>
      </c>
      <c r="CD100" s="331">
        <f t="shared" si="585"/>
        <v>8.8645753724831106E-2</v>
      </c>
    </row>
    <row r="101" spans="1:82">
      <c r="A101" s="378"/>
      <c r="B101" s="130" t="s">
        <v>25</v>
      </c>
      <c r="C101" s="171">
        <v>1303247.9689999996</v>
      </c>
      <c r="D101" s="172">
        <v>1114496.0190000001</v>
      </c>
      <c r="E101" s="172">
        <v>181097.59600000019</v>
      </c>
      <c r="F101" s="333">
        <f t="shared" si="560"/>
        <v>0.13895866351432637</v>
      </c>
      <c r="G101" s="171">
        <v>0</v>
      </c>
      <c r="H101" s="172">
        <v>0</v>
      </c>
      <c r="I101" s="172">
        <v>0</v>
      </c>
      <c r="J101" s="333">
        <f t="shared" si="561"/>
        <v>0</v>
      </c>
      <c r="K101" s="171">
        <v>19465.958500000001</v>
      </c>
      <c r="L101" s="172">
        <v>18137.84</v>
      </c>
      <c r="M101" s="172">
        <v>1441.2605000000001</v>
      </c>
      <c r="N101" s="333">
        <f t="shared" si="562"/>
        <v>7.4040047912359422E-2</v>
      </c>
      <c r="O101" s="171">
        <v>82680.814584499982</v>
      </c>
      <c r="P101" s="172">
        <v>82680.814584499982</v>
      </c>
      <c r="Q101" s="172">
        <v>0</v>
      </c>
      <c r="R101" s="333">
        <f t="shared" si="563"/>
        <v>0</v>
      </c>
      <c r="S101" s="171">
        <v>102956.83675500003</v>
      </c>
      <c r="T101" s="172">
        <v>102956.83675500003</v>
      </c>
      <c r="U101" s="172">
        <v>0</v>
      </c>
      <c r="V101" s="333">
        <f t="shared" si="564"/>
        <v>0</v>
      </c>
      <c r="W101" s="336">
        <f t="shared" ref="W101:Y103" si="656">IF(COUNT(C101,G101,K101,O101,S101)&lt;5,"",SUM(C101,G101,K101,O101,S101))</f>
        <v>1508351.5788394995</v>
      </c>
      <c r="X101" s="175">
        <f t="shared" si="656"/>
        <v>1318271.5103395001</v>
      </c>
      <c r="Y101" s="175">
        <f t="shared" si="656"/>
        <v>182538.8565000002</v>
      </c>
      <c r="Z101" s="333">
        <f t="shared" si="566"/>
        <v>0.12101877245386154</v>
      </c>
      <c r="AC101" s="378"/>
      <c r="AD101" s="130" t="s">
        <v>25</v>
      </c>
      <c r="AE101" s="171">
        <v>286173.67200000008</v>
      </c>
      <c r="AF101" s="172">
        <v>248446.04600000006</v>
      </c>
      <c r="AG101" s="172">
        <v>35470.272000000026</v>
      </c>
      <c r="AH101" s="333">
        <f t="shared" si="567"/>
        <v>0.12394666410822033</v>
      </c>
      <c r="AI101" s="171">
        <v>8079.5220000000036</v>
      </c>
      <c r="AJ101" s="172">
        <v>7560.1190000000033</v>
      </c>
      <c r="AK101" s="172">
        <v>426.26999999999981</v>
      </c>
      <c r="AL101" s="333">
        <f t="shared" si="568"/>
        <v>5.2759309275969495E-2</v>
      </c>
      <c r="AM101" s="171">
        <v>0</v>
      </c>
      <c r="AN101" s="172">
        <v>0</v>
      </c>
      <c r="AO101" s="172">
        <v>0</v>
      </c>
      <c r="AP101" s="333">
        <f t="shared" si="569"/>
        <v>0</v>
      </c>
      <c r="AQ101" s="171">
        <v>2082.6</v>
      </c>
      <c r="AR101" s="172">
        <v>2082.6</v>
      </c>
      <c r="AS101" s="172">
        <v>0</v>
      </c>
      <c r="AT101" s="333">
        <f t="shared" si="570"/>
        <v>0</v>
      </c>
      <c r="AU101" s="171">
        <v>31636</v>
      </c>
      <c r="AV101" s="172">
        <v>31636</v>
      </c>
      <c r="AW101" s="172">
        <v>0</v>
      </c>
      <c r="AX101" s="333">
        <f t="shared" si="571"/>
        <v>0</v>
      </c>
      <c r="AY101" s="336">
        <f t="shared" ref="AY101:BA103" si="657">IF(COUNT(AE101,AI101,AM101,AQ101,AU101)&lt;5,"",SUM(AE101,AI101,AM101,AQ101,AU101))</f>
        <v>327971.79400000005</v>
      </c>
      <c r="AZ101" s="175">
        <f t="shared" si="657"/>
        <v>289724.76500000007</v>
      </c>
      <c r="BA101" s="175">
        <f t="shared" si="657"/>
        <v>35896.542000000023</v>
      </c>
      <c r="BB101" s="333">
        <f t="shared" si="573"/>
        <v>0.10945008886953253</v>
      </c>
      <c r="BE101" s="378"/>
      <c r="BF101" s="130" t="s">
        <v>25</v>
      </c>
      <c r="BG101" s="337">
        <f t="shared" ref="BG101:BI103" si="658">IF(COUNT(C101, AE101)&lt;2, "", C101+AE101)</f>
        <v>1589421.6409999996</v>
      </c>
      <c r="BH101" s="338">
        <f t="shared" si="658"/>
        <v>1362942.0650000002</v>
      </c>
      <c r="BI101" s="338">
        <f t="shared" si="658"/>
        <v>216567.86800000022</v>
      </c>
      <c r="BJ101" s="333">
        <f t="shared" si="575"/>
        <v>0.13625576902535724</v>
      </c>
      <c r="BK101" s="337">
        <f t="shared" ref="BK101:BM103" si="659">IF(COUNT(G101, AI101)&lt;2, "", G101+AI101)</f>
        <v>8079.5220000000036</v>
      </c>
      <c r="BL101" s="338">
        <f t="shared" si="659"/>
        <v>7560.1190000000033</v>
      </c>
      <c r="BM101" s="338">
        <f t="shared" si="659"/>
        <v>426.26999999999981</v>
      </c>
      <c r="BN101" s="333">
        <f t="shared" si="577"/>
        <v>5.2759309275969495E-2</v>
      </c>
      <c r="BO101" s="337">
        <f t="shared" ref="BO101:BQ103" si="660">IF(COUNT(K101, AM101)&lt;2, "", K101+AM101)</f>
        <v>19465.958500000001</v>
      </c>
      <c r="BP101" s="338">
        <f t="shared" si="660"/>
        <v>18137.84</v>
      </c>
      <c r="BQ101" s="338">
        <f t="shared" si="660"/>
        <v>1441.2605000000001</v>
      </c>
      <c r="BR101" s="333">
        <f t="shared" si="579"/>
        <v>7.4040047912359422E-2</v>
      </c>
      <c r="BS101" s="337">
        <f t="shared" ref="BS101:BU103" si="661">IF(COUNT(O101, AQ101)&lt;2, "", O101+AQ101)</f>
        <v>84763.414584499988</v>
      </c>
      <c r="BT101" s="338">
        <f t="shared" si="661"/>
        <v>84763.414584499988</v>
      </c>
      <c r="BU101" s="338">
        <f t="shared" si="661"/>
        <v>0</v>
      </c>
      <c r="BV101" s="333">
        <f t="shared" si="581"/>
        <v>0</v>
      </c>
      <c r="BW101" s="337">
        <f t="shared" ref="BW101:BY103" si="662">IF(COUNT(S101, AU101)&lt;2, "", S101+AU101)</f>
        <v>134592.83675500003</v>
      </c>
      <c r="BX101" s="338">
        <f t="shared" si="662"/>
        <v>134592.83675500003</v>
      </c>
      <c r="BY101" s="338">
        <f t="shared" si="662"/>
        <v>0</v>
      </c>
      <c r="BZ101" s="333">
        <f t="shared" si="583"/>
        <v>0</v>
      </c>
      <c r="CA101" s="336">
        <f t="shared" ref="CA101:CC103" si="663">IF(COUNT(BG101,BK101,BO101,BS101,BW101)&lt;5,"",SUM(BG101,BK101,BO101,BS101,BW101))</f>
        <v>1836323.3728394997</v>
      </c>
      <c r="CB101" s="175">
        <f t="shared" si="663"/>
        <v>1607996.2753395003</v>
      </c>
      <c r="CC101" s="175">
        <f t="shared" si="663"/>
        <v>218435.39850000021</v>
      </c>
      <c r="CD101" s="333">
        <f t="shared" si="585"/>
        <v>0.11895257759652343</v>
      </c>
    </row>
    <row r="102" spans="1:82">
      <c r="A102" s="378"/>
      <c r="B102" s="131" t="s">
        <v>26</v>
      </c>
      <c r="C102" s="150">
        <v>1202825.4080000019</v>
      </c>
      <c r="D102" s="151">
        <v>1034627.3359999972</v>
      </c>
      <c r="E102" s="151">
        <v>160730.39000000022</v>
      </c>
      <c r="F102" s="318">
        <f t="shared" si="560"/>
        <v>0.13362736514458462</v>
      </c>
      <c r="G102" s="150">
        <v>0</v>
      </c>
      <c r="H102" s="151">
        <v>0</v>
      </c>
      <c r="I102" s="151">
        <v>0</v>
      </c>
      <c r="J102" s="318">
        <f t="shared" si="561"/>
        <v>0</v>
      </c>
      <c r="K102" s="150">
        <v>21583.7045</v>
      </c>
      <c r="L102" s="151">
        <v>20472.680499999999</v>
      </c>
      <c r="M102" s="151">
        <v>2242.0819999999999</v>
      </c>
      <c r="N102" s="318">
        <f t="shared" si="562"/>
        <v>0.1038784607155829</v>
      </c>
      <c r="O102" s="150">
        <v>136156.61686524985</v>
      </c>
      <c r="P102" s="151">
        <v>136156.61686524985</v>
      </c>
      <c r="Q102" s="151">
        <v>0</v>
      </c>
      <c r="R102" s="318">
        <f t="shared" si="563"/>
        <v>0</v>
      </c>
      <c r="S102" s="150">
        <v>118739.99376649987</v>
      </c>
      <c r="T102" s="151">
        <v>118739.99376649987</v>
      </c>
      <c r="U102" s="151">
        <v>0</v>
      </c>
      <c r="V102" s="318">
        <f t="shared" si="564"/>
        <v>0</v>
      </c>
      <c r="W102" s="321">
        <f t="shared" si="656"/>
        <v>1479305.7231317516</v>
      </c>
      <c r="X102" s="154">
        <f t="shared" si="656"/>
        <v>1309996.6271317468</v>
      </c>
      <c r="Y102" s="154">
        <f t="shared" si="656"/>
        <v>162972.47200000021</v>
      </c>
      <c r="Z102" s="318">
        <f t="shared" si="566"/>
        <v>0.11016821570525714</v>
      </c>
      <c r="AC102" s="378"/>
      <c r="AD102" s="131" t="s">
        <v>26</v>
      </c>
      <c r="AE102" s="150">
        <v>282657.60299999971</v>
      </c>
      <c r="AF102" s="151">
        <v>244596.22999999995</v>
      </c>
      <c r="AG102" s="151">
        <v>36257.048999999992</v>
      </c>
      <c r="AH102" s="318">
        <f t="shared" si="567"/>
        <v>0.1282719750510303</v>
      </c>
      <c r="AI102" s="150">
        <v>3355.3790000000017</v>
      </c>
      <c r="AJ102" s="151">
        <v>3247.0380000000027</v>
      </c>
      <c r="AK102" s="151">
        <v>100.50900000000001</v>
      </c>
      <c r="AL102" s="318">
        <f t="shared" si="568"/>
        <v>2.9954589332531426E-2</v>
      </c>
      <c r="AM102" s="150">
        <v>0</v>
      </c>
      <c r="AN102" s="151">
        <v>0</v>
      </c>
      <c r="AO102" s="151">
        <v>0</v>
      </c>
      <c r="AP102" s="318">
        <f t="shared" si="569"/>
        <v>0</v>
      </c>
      <c r="AQ102" s="150">
        <v>2203.1</v>
      </c>
      <c r="AR102" s="151">
        <v>2203.1</v>
      </c>
      <c r="AS102" s="151">
        <v>0</v>
      </c>
      <c r="AT102" s="318">
        <f t="shared" si="570"/>
        <v>0</v>
      </c>
      <c r="AU102" s="150">
        <v>29184</v>
      </c>
      <c r="AV102" s="151">
        <v>29184</v>
      </c>
      <c r="AW102" s="151">
        <v>0</v>
      </c>
      <c r="AX102" s="318">
        <f t="shared" si="571"/>
        <v>0</v>
      </c>
      <c r="AY102" s="321">
        <f t="shared" si="657"/>
        <v>317400.0819999997</v>
      </c>
      <c r="AZ102" s="154">
        <f t="shared" si="657"/>
        <v>279230.36799999996</v>
      </c>
      <c r="BA102" s="154">
        <f t="shared" si="657"/>
        <v>36357.55799999999</v>
      </c>
      <c r="BB102" s="318">
        <f t="shared" si="573"/>
        <v>0.11454804224026642</v>
      </c>
      <c r="BE102" s="378"/>
      <c r="BF102" s="131" t="s">
        <v>26</v>
      </c>
      <c r="BG102" s="322">
        <f t="shared" si="658"/>
        <v>1485483.0110000016</v>
      </c>
      <c r="BH102" s="323">
        <f t="shared" si="658"/>
        <v>1279223.5659999971</v>
      </c>
      <c r="BI102" s="323">
        <f t="shared" si="658"/>
        <v>196987.43900000022</v>
      </c>
      <c r="BJ102" s="318">
        <f t="shared" si="575"/>
        <v>0.13260834189371959</v>
      </c>
      <c r="BK102" s="322">
        <f t="shared" si="659"/>
        <v>3355.3790000000017</v>
      </c>
      <c r="BL102" s="323">
        <f t="shared" si="659"/>
        <v>3247.0380000000027</v>
      </c>
      <c r="BM102" s="323">
        <f t="shared" si="659"/>
        <v>100.50900000000001</v>
      </c>
      <c r="BN102" s="318">
        <f t="shared" si="577"/>
        <v>2.9954589332531426E-2</v>
      </c>
      <c r="BO102" s="322">
        <f t="shared" si="660"/>
        <v>21583.7045</v>
      </c>
      <c r="BP102" s="323">
        <f t="shared" si="660"/>
        <v>20472.680499999999</v>
      </c>
      <c r="BQ102" s="323">
        <f t="shared" si="660"/>
        <v>2242.0819999999999</v>
      </c>
      <c r="BR102" s="318">
        <f t="shared" si="579"/>
        <v>0.1038784607155829</v>
      </c>
      <c r="BS102" s="322">
        <f t="shared" si="661"/>
        <v>138359.71686524985</v>
      </c>
      <c r="BT102" s="323">
        <f t="shared" si="661"/>
        <v>138359.71686524985</v>
      </c>
      <c r="BU102" s="323">
        <f t="shared" si="661"/>
        <v>0</v>
      </c>
      <c r="BV102" s="318">
        <f t="shared" si="581"/>
        <v>0</v>
      </c>
      <c r="BW102" s="322">
        <f t="shared" si="662"/>
        <v>147923.99376649986</v>
      </c>
      <c r="BX102" s="323">
        <f t="shared" si="662"/>
        <v>147923.99376649986</v>
      </c>
      <c r="BY102" s="323">
        <f t="shared" si="662"/>
        <v>0</v>
      </c>
      <c r="BZ102" s="318">
        <f t="shared" si="583"/>
        <v>0</v>
      </c>
      <c r="CA102" s="321">
        <f t="shared" si="663"/>
        <v>1796705.8051317513</v>
      </c>
      <c r="CB102" s="154">
        <f t="shared" si="663"/>
        <v>1589226.9951317469</v>
      </c>
      <c r="CC102" s="154">
        <f t="shared" si="663"/>
        <v>199330.0300000002</v>
      </c>
      <c r="CD102" s="318">
        <f t="shared" si="585"/>
        <v>0.1109419413187589</v>
      </c>
    </row>
    <row r="103" spans="1:82">
      <c r="A103" s="378"/>
      <c r="B103" s="132" t="s">
        <v>27</v>
      </c>
      <c r="C103" s="157">
        <v>1355548.1079999995</v>
      </c>
      <c r="D103" s="158">
        <v>1216451.1069999982</v>
      </c>
      <c r="E103" s="158">
        <v>131991.41700000016</v>
      </c>
      <c r="F103" s="324">
        <f t="shared" si="560"/>
        <v>9.737125242625487E-2</v>
      </c>
      <c r="G103" s="157">
        <v>0</v>
      </c>
      <c r="H103" s="158">
        <v>0</v>
      </c>
      <c r="I103" s="158">
        <v>0</v>
      </c>
      <c r="J103" s="324">
        <f t="shared" si="561"/>
        <v>0</v>
      </c>
      <c r="K103" s="157">
        <v>20735.983499999998</v>
      </c>
      <c r="L103" s="158">
        <v>19606.728999999999</v>
      </c>
      <c r="M103" s="158">
        <v>1069.0709999999999</v>
      </c>
      <c r="N103" s="324">
        <f t="shared" si="562"/>
        <v>5.1556319959455983E-2</v>
      </c>
      <c r="O103" s="157">
        <v>135591.14574474999</v>
      </c>
      <c r="P103" s="158">
        <v>135591.14574474999</v>
      </c>
      <c r="Q103" s="158">
        <v>0</v>
      </c>
      <c r="R103" s="324">
        <f t="shared" si="563"/>
        <v>0</v>
      </c>
      <c r="S103" s="157">
        <v>78114.381221000018</v>
      </c>
      <c r="T103" s="158">
        <v>78114.381221000018</v>
      </c>
      <c r="U103" s="158">
        <v>0</v>
      </c>
      <c r="V103" s="324">
        <f t="shared" si="564"/>
        <v>0</v>
      </c>
      <c r="W103" s="327">
        <f t="shared" si="656"/>
        <v>1589989.6184657498</v>
      </c>
      <c r="X103" s="161">
        <f t="shared" si="656"/>
        <v>1449763.3629657484</v>
      </c>
      <c r="Y103" s="161">
        <f t="shared" si="656"/>
        <v>133060.48800000016</v>
      </c>
      <c r="Z103" s="324">
        <f t="shared" si="566"/>
        <v>8.3686387920190328E-2</v>
      </c>
      <c r="AC103" s="378"/>
      <c r="AD103" s="132" t="s">
        <v>27</v>
      </c>
      <c r="AE103" s="157">
        <v>304125.34599999932</v>
      </c>
      <c r="AF103" s="158">
        <v>272415.05600000027</v>
      </c>
      <c r="AG103" s="158">
        <v>29800.583000000024</v>
      </c>
      <c r="AH103" s="324">
        <f t="shared" si="567"/>
        <v>9.7987830978086554E-2</v>
      </c>
      <c r="AI103" s="157">
        <v>2166.6620000000012</v>
      </c>
      <c r="AJ103" s="158">
        <v>2129.8770000000009</v>
      </c>
      <c r="AK103" s="158">
        <v>31.442000000000007</v>
      </c>
      <c r="AL103" s="324">
        <f t="shared" si="568"/>
        <v>1.4511723563712286E-2</v>
      </c>
      <c r="AM103" s="157">
        <v>0</v>
      </c>
      <c r="AN103" s="158">
        <v>0</v>
      </c>
      <c r="AO103" s="158">
        <v>0</v>
      </c>
      <c r="AP103" s="324">
        <f t="shared" si="569"/>
        <v>0</v>
      </c>
      <c r="AQ103" s="157">
        <v>2567.4</v>
      </c>
      <c r="AR103" s="158">
        <v>2567.4</v>
      </c>
      <c r="AS103" s="158">
        <v>0</v>
      </c>
      <c r="AT103" s="324">
        <f t="shared" si="570"/>
        <v>0</v>
      </c>
      <c r="AU103" s="157">
        <v>31585</v>
      </c>
      <c r="AV103" s="158">
        <v>31585</v>
      </c>
      <c r="AW103" s="158">
        <v>0</v>
      </c>
      <c r="AX103" s="324">
        <f t="shared" si="571"/>
        <v>0</v>
      </c>
      <c r="AY103" s="327">
        <f t="shared" si="657"/>
        <v>340444.40799999936</v>
      </c>
      <c r="AZ103" s="161">
        <f t="shared" si="657"/>
        <v>308697.33300000028</v>
      </c>
      <c r="BA103" s="161">
        <f t="shared" si="657"/>
        <v>29832.025000000023</v>
      </c>
      <c r="BB103" s="324">
        <f t="shared" si="573"/>
        <v>8.7626714667611988E-2</v>
      </c>
      <c r="BE103" s="378"/>
      <c r="BF103" s="132" t="s">
        <v>27</v>
      </c>
      <c r="BG103" s="328">
        <f t="shared" si="658"/>
        <v>1659673.453999999</v>
      </c>
      <c r="BH103" s="329">
        <f t="shared" si="658"/>
        <v>1488866.1629999985</v>
      </c>
      <c r="BI103" s="329">
        <f t="shared" si="658"/>
        <v>161792.00000000017</v>
      </c>
      <c r="BJ103" s="324">
        <f t="shared" si="575"/>
        <v>9.7484236799753182E-2</v>
      </c>
      <c r="BK103" s="328">
        <f t="shared" si="659"/>
        <v>2166.6620000000012</v>
      </c>
      <c r="BL103" s="329">
        <f t="shared" si="659"/>
        <v>2129.8770000000009</v>
      </c>
      <c r="BM103" s="329">
        <f t="shared" si="659"/>
        <v>31.442000000000007</v>
      </c>
      <c r="BN103" s="324">
        <f t="shared" si="577"/>
        <v>1.4511723563712286E-2</v>
      </c>
      <c r="BO103" s="328">
        <f t="shared" si="660"/>
        <v>20735.983499999998</v>
      </c>
      <c r="BP103" s="329">
        <f t="shared" si="660"/>
        <v>19606.728999999999</v>
      </c>
      <c r="BQ103" s="329">
        <f t="shared" si="660"/>
        <v>1069.0709999999999</v>
      </c>
      <c r="BR103" s="324">
        <f t="shared" si="579"/>
        <v>5.1556319959455983E-2</v>
      </c>
      <c r="BS103" s="328">
        <f t="shared" si="661"/>
        <v>138158.54574474998</v>
      </c>
      <c r="BT103" s="329">
        <f t="shared" si="661"/>
        <v>138158.54574474998</v>
      </c>
      <c r="BU103" s="329">
        <f t="shared" si="661"/>
        <v>0</v>
      </c>
      <c r="BV103" s="324">
        <f t="shared" si="581"/>
        <v>0</v>
      </c>
      <c r="BW103" s="328">
        <f t="shared" si="662"/>
        <v>109699.38122100002</v>
      </c>
      <c r="BX103" s="329">
        <f t="shared" si="662"/>
        <v>109699.38122100002</v>
      </c>
      <c r="BY103" s="329">
        <f t="shared" si="662"/>
        <v>0</v>
      </c>
      <c r="BZ103" s="324">
        <f t="shared" si="583"/>
        <v>0</v>
      </c>
      <c r="CA103" s="327">
        <f t="shared" si="663"/>
        <v>1930434.0264657491</v>
      </c>
      <c r="CB103" s="161">
        <f t="shared" si="663"/>
        <v>1758460.6959657487</v>
      </c>
      <c r="CC103" s="161">
        <f t="shared" si="663"/>
        <v>162892.51300000018</v>
      </c>
      <c r="CD103" s="324">
        <f t="shared" si="585"/>
        <v>8.4381289786020205E-2</v>
      </c>
    </row>
    <row r="104" spans="1:82">
      <c r="A104" s="378"/>
      <c r="B104" s="133" t="s">
        <v>28</v>
      </c>
      <c r="C104" s="330">
        <f t="shared" ref="C104:E104" si="664">IF(COUNT(C101:C103)=0,"",SUM(C101:C103))</f>
        <v>3861621.4850000008</v>
      </c>
      <c r="D104" s="168">
        <f t="shared" si="664"/>
        <v>3365574.4619999956</v>
      </c>
      <c r="E104" s="168">
        <f t="shared" si="664"/>
        <v>473819.40300000052</v>
      </c>
      <c r="F104" s="331">
        <f t="shared" si="560"/>
        <v>0.12269959778308008</v>
      </c>
      <c r="G104" s="330">
        <f t="shared" ref="G104:I104" si="665">IF(COUNT(G101:G103)=0,"",SUM(G101:G103))</f>
        <v>0</v>
      </c>
      <c r="H104" s="168">
        <f t="shared" si="665"/>
        <v>0</v>
      </c>
      <c r="I104" s="168">
        <f t="shared" si="665"/>
        <v>0</v>
      </c>
      <c r="J104" s="331">
        <f t="shared" si="561"/>
        <v>0</v>
      </c>
      <c r="K104" s="330">
        <f t="shared" ref="K104:M104" si="666">IF(COUNT(K101:K103)=0,"",SUM(K101:K103))</f>
        <v>61785.646500000003</v>
      </c>
      <c r="L104" s="168">
        <f t="shared" si="666"/>
        <v>58217.249499999998</v>
      </c>
      <c r="M104" s="168">
        <f t="shared" si="666"/>
        <v>4752.4134999999997</v>
      </c>
      <c r="N104" s="331">
        <f t="shared" si="562"/>
        <v>7.6917759531738489E-2</v>
      </c>
      <c r="O104" s="330">
        <f t="shared" ref="O104:Q104" si="667">IF(COUNT(O101:O103)=0,"",SUM(O101:O103))</f>
        <v>354428.57719449978</v>
      </c>
      <c r="P104" s="168">
        <f t="shared" si="667"/>
        <v>354428.57719449978</v>
      </c>
      <c r="Q104" s="168">
        <f t="shared" si="667"/>
        <v>0</v>
      </c>
      <c r="R104" s="331">
        <f t="shared" si="563"/>
        <v>0</v>
      </c>
      <c r="S104" s="330">
        <f t="shared" ref="S104:U104" si="668">IF(COUNT(S101:S103)=0,"",SUM(S101:S103))</f>
        <v>299811.21174249996</v>
      </c>
      <c r="T104" s="168">
        <f t="shared" si="668"/>
        <v>299811.21174249996</v>
      </c>
      <c r="U104" s="168">
        <f t="shared" si="668"/>
        <v>0</v>
      </c>
      <c r="V104" s="331">
        <f t="shared" si="564"/>
        <v>0</v>
      </c>
      <c r="W104" s="332">
        <f t="shared" ref="W104:Y104" si="669">IF(COUNT(W101:W103)=0,"",SUM(W101:W103))</f>
        <v>4577646.9204370007</v>
      </c>
      <c r="X104" s="167">
        <f t="shared" si="669"/>
        <v>4078031.5004369952</v>
      </c>
      <c r="Y104" s="167">
        <f t="shared" si="669"/>
        <v>478571.81650000054</v>
      </c>
      <c r="Z104" s="331">
        <f t="shared" si="566"/>
        <v>0.10454537556477032</v>
      </c>
      <c r="AC104" s="378"/>
      <c r="AD104" s="133" t="s">
        <v>28</v>
      </c>
      <c r="AE104" s="330">
        <f t="shared" ref="AE104:AG104" si="670">IF(COUNT(AE101:AE103)=0,"",SUM(AE101:AE103))</f>
        <v>872956.62099999911</v>
      </c>
      <c r="AF104" s="168">
        <f t="shared" si="670"/>
        <v>765457.33200000029</v>
      </c>
      <c r="AG104" s="168">
        <f t="shared" si="670"/>
        <v>101527.90400000005</v>
      </c>
      <c r="AH104" s="331">
        <f t="shared" si="567"/>
        <v>0.11630349270241706</v>
      </c>
      <c r="AI104" s="330">
        <f t="shared" ref="AI104:AK104" si="671">IF(COUNT(AI101:AI103)=0,"",SUM(AI101:AI103))</f>
        <v>13601.563000000006</v>
      </c>
      <c r="AJ104" s="168">
        <f t="shared" si="671"/>
        <v>12937.034000000007</v>
      </c>
      <c r="AK104" s="168">
        <f t="shared" si="671"/>
        <v>558.22099999999978</v>
      </c>
      <c r="AL104" s="331">
        <f t="shared" si="568"/>
        <v>4.104094507373892E-2</v>
      </c>
      <c r="AM104" s="330">
        <f t="shared" ref="AM104:AO104" si="672">IF(COUNT(AM101:AM103)=0,"",SUM(AM101:AM103))</f>
        <v>0</v>
      </c>
      <c r="AN104" s="168">
        <f t="shared" si="672"/>
        <v>0</v>
      </c>
      <c r="AO104" s="168">
        <f t="shared" si="672"/>
        <v>0</v>
      </c>
      <c r="AP104" s="331">
        <f t="shared" si="569"/>
        <v>0</v>
      </c>
      <c r="AQ104" s="330">
        <f t="shared" ref="AQ104:AS104" si="673">IF(COUNT(AQ101:AQ103)=0,"",SUM(AQ101:AQ103))</f>
        <v>6853.1</v>
      </c>
      <c r="AR104" s="168">
        <f t="shared" si="673"/>
        <v>6853.1</v>
      </c>
      <c r="AS104" s="168">
        <f t="shared" si="673"/>
        <v>0</v>
      </c>
      <c r="AT104" s="331">
        <f t="shared" si="570"/>
        <v>0</v>
      </c>
      <c r="AU104" s="330">
        <f t="shared" ref="AU104:AW104" si="674">IF(COUNT(AU101:AU103)=0,"",SUM(AU101:AU103))</f>
        <v>92405</v>
      </c>
      <c r="AV104" s="168">
        <f t="shared" si="674"/>
        <v>92405</v>
      </c>
      <c r="AW104" s="168">
        <f t="shared" si="674"/>
        <v>0</v>
      </c>
      <c r="AX104" s="331">
        <f t="shared" si="571"/>
        <v>0</v>
      </c>
      <c r="AY104" s="332">
        <f t="shared" ref="AY104:BA104" si="675">IF(COUNT(AY101:AY103)=0,"",SUM(AY101:AY103))</f>
        <v>985816.28399999905</v>
      </c>
      <c r="AZ104" s="167">
        <f t="shared" si="675"/>
        <v>877652.46600000025</v>
      </c>
      <c r="BA104" s="167">
        <f t="shared" si="675"/>
        <v>102086.12500000003</v>
      </c>
      <c r="BB104" s="331">
        <f t="shared" si="573"/>
        <v>0.10355491855519007</v>
      </c>
      <c r="BE104" s="378"/>
      <c r="BF104" s="133" t="s">
        <v>28</v>
      </c>
      <c r="BG104" s="330">
        <f t="shared" ref="BG104:BI104" si="676">IF(COUNT(BG101:BG103)=0,"",SUM(BG101:BG103))</f>
        <v>4734578.1060000006</v>
      </c>
      <c r="BH104" s="168">
        <f t="shared" si="676"/>
        <v>4131031.793999996</v>
      </c>
      <c r="BI104" s="168">
        <f t="shared" si="676"/>
        <v>575347.30700000061</v>
      </c>
      <c r="BJ104" s="331">
        <f t="shared" si="575"/>
        <v>0.12152029053462626</v>
      </c>
      <c r="BK104" s="330">
        <f t="shared" ref="BK104:BM104" si="677">IF(COUNT(BK101:BK103)=0,"",SUM(BK101:BK103))</f>
        <v>13601.563000000006</v>
      </c>
      <c r="BL104" s="168">
        <f t="shared" si="677"/>
        <v>12937.034000000007</v>
      </c>
      <c r="BM104" s="168">
        <f t="shared" si="677"/>
        <v>558.22099999999978</v>
      </c>
      <c r="BN104" s="331">
        <f t="shared" si="577"/>
        <v>4.104094507373892E-2</v>
      </c>
      <c r="BO104" s="330">
        <f t="shared" ref="BO104:BQ104" si="678">IF(COUNT(BO101:BO103)=0,"",SUM(BO101:BO103))</f>
        <v>61785.646500000003</v>
      </c>
      <c r="BP104" s="168">
        <f t="shared" si="678"/>
        <v>58217.249499999998</v>
      </c>
      <c r="BQ104" s="168">
        <f t="shared" si="678"/>
        <v>4752.4134999999997</v>
      </c>
      <c r="BR104" s="331">
        <f t="shared" si="579"/>
        <v>7.6917759531738489E-2</v>
      </c>
      <c r="BS104" s="330">
        <f t="shared" ref="BS104:BU104" si="679">IF(COUNT(BS101:BS103)=0,"",SUM(BS101:BS103))</f>
        <v>361281.67719449982</v>
      </c>
      <c r="BT104" s="168">
        <f t="shared" si="679"/>
        <v>361281.67719449982</v>
      </c>
      <c r="BU104" s="168">
        <f t="shared" si="679"/>
        <v>0</v>
      </c>
      <c r="BV104" s="331">
        <f t="shared" si="581"/>
        <v>0</v>
      </c>
      <c r="BW104" s="330">
        <f t="shared" ref="BW104:BY104" si="680">IF(COUNT(BW101:BW103)=0,"",SUM(BW101:BW103))</f>
        <v>392216.21174249984</v>
      </c>
      <c r="BX104" s="168">
        <f t="shared" si="680"/>
        <v>392216.21174249984</v>
      </c>
      <c r="BY104" s="168">
        <f t="shared" si="680"/>
        <v>0</v>
      </c>
      <c r="BZ104" s="331">
        <f t="shared" si="583"/>
        <v>0</v>
      </c>
      <c r="CA104" s="332">
        <f t="shared" ref="CA104:CC104" si="681">IF(COUNT(CA101:CA103)=0,"",SUM(CA101:CA103))</f>
        <v>5563463.2044370007</v>
      </c>
      <c r="CB104" s="167">
        <f t="shared" si="681"/>
        <v>4955683.9664369952</v>
      </c>
      <c r="CC104" s="167">
        <f t="shared" si="681"/>
        <v>580657.94150000054</v>
      </c>
      <c r="CD104" s="331">
        <f t="shared" si="585"/>
        <v>0.10436987181597811</v>
      </c>
    </row>
    <row r="105" spans="1:82" ht="14.5" thickBot="1">
      <c r="A105" s="379"/>
      <c r="B105" s="134" t="s">
        <v>55</v>
      </c>
      <c r="C105" s="339">
        <f t="shared" ref="C105:E105" si="682">SUM(C104,C100,C96,C92)</f>
        <v>12656375.785999997</v>
      </c>
      <c r="D105" s="181">
        <f t="shared" si="682"/>
        <v>11138163.029999997</v>
      </c>
      <c r="E105" s="181">
        <f t="shared" si="682"/>
        <v>1447803.1420000005</v>
      </c>
      <c r="F105" s="340">
        <f t="shared" si="560"/>
        <v>0.11439318541738508</v>
      </c>
      <c r="G105" s="339">
        <f t="shared" ref="G105:I105" si="683">SUM(G104,G100,G96,G92)</f>
        <v>0</v>
      </c>
      <c r="H105" s="181">
        <f t="shared" si="683"/>
        <v>0</v>
      </c>
      <c r="I105" s="181">
        <f t="shared" si="683"/>
        <v>0</v>
      </c>
      <c r="J105" s="340">
        <f t="shared" si="561"/>
        <v>0</v>
      </c>
      <c r="K105" s="339">
        <f t="shared" ref="K105:M105" si="684">SUM(K104,K100,K96,K92)</f>
        <v>305450.69949999999</v>
      </c>
      <c r="L105" s="181">
        <f t="shared" si="684"/>
        <v>277375.1875</v>
      </c>
      <c r="M105" s="181">
        <f t="shared" si="684"/>
        <v>31121.796000000002</v>
      </c>
      <c r="N105" s="340">
        <f t="shared" si="562"/>
        <v>0.10188811500822903</v>
      </c>
      <c r="O105" s="339">
        <f t="shared" ref="O105:Q105" si="685">SUM(O104,O100,O96,O92)</f>
        <v>923164.04097974999</v>
      </c>
      <c r="P105" s="181">
        <f t="shared" si="685"/>
        <v>923164.04097974999</v>
      </c>
      <c r="Q105" s="181">
        <f t="shared" si="685"/>
        <v>0</v>
      </c>
      <c r="R105" s="340">
        <f t="shared" si="563"/>
        <v>0</v>
      </c>
      <c r="S105" s="339">
        <f t="shared" ref="S105:U105" si="686">SUM(S104,S100,S96,S92)</f>
        <v>893300.82009475003</v>
      </c>
      <c r="T105" s="181">
        <f t="shared" si="686"/>
        <v>893300.82009475003</v>
      </c>
      <c r="U105" s="181">
        <f t="shared" si="686"/>
        <v>0</v>
      </c>
      <c r="V105" s="340">
        <f t="shared" si="564"/>
        <v>0</v>
      </c>
      <c r="W105" s="339">
        <f t="shared" ref="W105:Y105" si="687">SUM(W104,W100,W96,W92)</f>
        <v>14778291.346574496</v>
      </c>
      <c r="X105" s="181">
        <f t="shared" si="687"/>
        <v>13232003.078574497</v>
      </c>
      <c r="Y105" s="181">
        <f t="shared" si="687"/>
        <v>1478924.9380000003</v>
      </c>
      <c r="Z105" s="340">
        <f t="shared" si="566"/>
        <v>0.10007414952898494</v>
      </c>
      <c r="AC105" s="379"/>
      <c r="AD105" s="134" t="s">
        <v>55</v>
      </c>
      <c r="AE105" s="339">
        <f t="shared" ref="AE105:AG105" si="688">SUM(AE104,AE100,AE96,AE92)</f>
        <v>3112933.9339999976</v>
      </c>
      <c r="AF105" s="181">
        <f t="shared" si="688"/>
        <v>2629622.9730000002</v>
      </c>
      <c r="AG105" s="181">
        <f t="shared" si="688"/>
        <v>460807.20200000011</v>
      </c>
      <c r="AH105" s="340">
        <f t="shared" si="567"/>
        <v>0.14802986885361907</v>
      </c>
      <c r="AI105" s="339">
        <f t="shared" ref="AI105:AK105" si="689">SUM(AI104,AI100,AI96,AI92)</f>
        <v>138293.77099999998</v>
      </c>
      <c r="AJ105" s="181">
        <f t="shared" si="689"/>
        <v>128852.34599999998</v>
      </c>
      <c r="AK105" s="181">
        <f t="shared" si="689"/>
        <v>8691.5139999999992</v>
      </c>
      <c r="AL105" s="340">
        <f t="shared" si="568"/>
        <v>6.2848195816426186E-2</v>
      </c>
      <c r="AM105" s="339">
        <f t="shared" ref="AM105:AO105" si="690">SUM(AM104,AM100,AM96,AM92)</f>
        <v>0</v>
      </c>
      <c r="AN105" s="181">
        <f t="shared" si="690"/>
        <v>0</v>
      </c>
      <c r="AO105" s="181">
        <f t="shared" si="690"/>
        <v>0</v>
      </c>
      <c r="AP105" s="340">
        <f t="shared" si="569"/>
        <v>0</v>
      </c>
      <c r="AQ105" s="339">
        <f t="shared" ref="AQ105:AS105" si="691">SUM(AQ104,AQ100,AQ96,AQ92)</f>
        <v>18688.058528000001</v>
      </c>
      <c r="AR105" s="181">
        <f t="shared" si="691"/>
        <v>18688.058528000001</v>
      </c>
      <c r="AS105" s="181">
        <f t="shared" si="691"/>
        <v>0</v>
      </c>
      <c r="AT105" s="340">
        <f t="shared" si="570"/>
        <v>0</v>
      </c>
      <c r="AU105" s="339">
        <f t="shared" ref="AU105:AW105" si="692">SUM(AU104,AU100,AU96,AU92)</f>
        <v>356655.11215200002</v>
      </c>
      <c r="AV105" s="181">
        <f t="shared" si="692"/>
        <v>356655.11215200002</v>
      </c>
      <c r="AW105" s="181">
        <f t="shared" si="692"/>
        <v>0</v>
      </c>
      <c r="AX105" s="340">
        <f t="shared" si="571"/>
        <v>0</v>
      </c>
      <c r="AY105" s="339">
        <f t="shared" ref="AY105:BA105" si="693">SUM(AY104,AY100,AY96,AY92)</f>
        <v>3626570.8756799977</v>
      </c>
      <c r="AZ105" s="181">
        <f t="shared" si="693"/>
        <v>3133818.4896800001</v>
      </c>
      <c r="BA105" s="181">
        <f t="shared" si="693"/>
        <v>469498.71600000001</v>
      </c>
      <c r="BB105" s="340">
        <f t="shared" si="573"/>
        <v>0.12946078598614649</v>
      </c>
      <c r="BE105" s="379"/>
      <c r="BF105" s="134" t="s">
        <v>55</v>
      </c>
      <c r="BG105" s="339">
        <f t="shared" ref="BG105:BI105" si="694">SUM(BG104,BG100,BG96,BG92)</f>
        <v>15769309.719999995</v>
      </c>
      <c r="BH105" s="181">
        <f t="shared" si="694"/>
        <v>13767786.002999997</v>
      </c>
      <c r="BI105" s="181">
        <f t="shared" si="694"/>
        <v>1908610.3440000007</v>
      </c>
      <c r="BJ105" s="340">
        <f t="shared" si="575"/>
        <v>0.12103322072362729</v>
      </c>
      <c r="BK105" s="339">
        <f t="shared" ref="BK105:BM105" si="695">SUM(BK104,BK100,BK96,BK92)</f>
        <v>138293.77099999998</v>
      </c>
      <c r="BL105" s="181">
        <f t="shared" si="695"/>
        <v>128852.34599999998</v>
      </c>
      <c r="BM105" s="181">
        <f t="shared" si="695"/>
        <v>8691.5139999999992</v>
      </c>
      <c r="BN105" s="340">
        <f t="shared" si="577"/>
        <v>6.2848195816426186E-2</v>
      </c>
      <c r="BO105" s="339">
        <f t="shared" ref="BO105:BQ105" si="696">SUM(BO104,BO100,BO96,BO92)</f>
        <v>305450.69949999999</v>
      </c>
      <c r="BP105" s="181">
        <f t="shared" si="696"/>
        <v>277375.1875</v>
      </c>
      <c r="BQ105" s="181">
        <f t="shared" si="696"/>
        <v>31121.796000000002</v>
      </c>
      <c r="BR105" s="340">
        <f t="shared" si="579"/>
        <v>0.10188811500822903</v>
      </c>
      <c r="BS105" s="339">
        <f t="shared" ref="BS105:BU105" si="697">SUM(BS104,BS100,BS96,BS92)</f>
        <v>941852.09950775001</v>
      </c>
      <c r="BT105" s="181">
        <f t="shared" si="697"/>
        <v>941852.09950775001</v>
      </c>
      <c r="BU105" s="181">
        <f t="shared" si="697"/>
        <v>0</v>
      </c>
      <c r="BV105" s="340">
        <f t="shared" si="581"/>
        <v>0</v>
      </c>
      <c r="BW105" s="339">
        <f t="shared" ref="BW105:BY105" si="698">SUM(BW104,BW100,BW96,BW92)</f>
        <v>1249955.9322467502</v>
      </c>
      <c r="BX105" s="181">
        <f t="shared" si="698"/>
        <v>1249955.9322467502</v>
      </c>
      <c r="BY105" s="181">
        <f t="shared" si="698"/>
        <v>0</v>
      </c>
      <c r="BZ105" s="340">
        <f t="shared" si="583"/>
        <v>0</v>
      </c>
      <c r="CA105" s="339">
        <f t="shared" ref="CA105:CC105" si="699">SUM(CA104,CA100,CA96,CA92)</f>
        <v>18404862.222254496</v>
      </c>
      <c r="CB105" s="181">
        <f t="shared" si="699"/>
        <v>16365821.568254495</v>
      </c>
      <c r="CC105" s="181">
        <f t="shared" si="699"/>
        <v>1948423.6540000003</v>
      </c>
      <c r="CD105" s="340">
        <f t="shared" si="585"/>
        <v>0.10586461503873888</v>
      </c>
    </row>
    <row r="106" spans="1:82">
      <c r="A106" t="s">
        <v>403</v>
      </c>
    </row>
    <row r="107" spans="1:82" ht="14.5" thickBot="1"/>
    <row r="108" spans="1:82" ht="19" thickBot="1">
      <c r="A108" s="406" t="s">
        <v>395</v>
      </c>
      <c r="B108" s="407"/>
      <c r="C108" s="403" t="s">
        <v>0</v>
      </c>
      <c r="D108" s="404"/>
      <c r="E108" s="404"/>
      <c r="F108" s="405"/>
      <c r="G108" s="403" t="s">
        <v>9</v>
      </c>
      <c r="H108" s="404"/>
      <c r="I108" s="404"/>
      <c r="J108" s="405"/>
      <c r="K108" s="403" t="s">
        <v>396</v>
      </c>
      <c r="L108" s="404"/>
      <c r="M108" s="404"/>
      <c r="N108" s="405"/>
      <c r="O108" s="403" t="s">
        <v>378</v>
      </c>
      <c r="P108" s="404"/>
      <c r="Q108" s="404"/>
      <c r="R108" s="405"/>
      <c r="S108" s="403" t="s">
        <v>380</v>
      </c>
      <c r="T108" s="404"/>
      <c r="U108" s="404"/>
      <c r="V108" s="405"/>
      <c r="W108" s="403" t="s">
        <v>379</v>
      </c>
      <c r="X108" s="404"/>
      <c r="Y108" s="404"/>
      <c r="Z108" s="405"/>
      <c r="AC108" s="406" t="s">
        <v>397</v>
      </c>
      <c r="AD108" s="407"/>
      <c r="AE108" s="403" t="s">
        <v>0</v>
      </c>
      <c r="AF108" s="404"/>
      <c r="AG108" s="404"/>
      <c r="AH108" s="405"/>
      <c r="AI108" s="403" t="s">
        <v>9</v>
      </c>
      <c r="AJ108" s="404"/>
      <c r="AK108" s="404"/>
      <c r="AL108" s="405"/>
      <c r="AM108" s="403" t="s">
        <v>396</v>
      </c>
      <c r="AN108" s="404"/>
      <c r="AO108" s="404"/>
      <c r="AP108" s="405"/>
      <c r="AQ108" s="403" t="s">
        <v>378</v>
      </c>
      <c r="AR108" s="404"/>
      <c r="AS108" s="404"/>
      <c r="AT108" s="405"/>
      <c r="AU108" s="403" t="s">
        <v>380</v>
      </c>
      <c r="AV108" s="404"/>
      <c r="AW108" s="404"/>
      <c r="AX108" s="405"/>
      <c r="AY108" s="403" t="s">
        <v>379</v>
      </c>
      <c r="AZ108" s="404"/>
      <c r="BA108" s="404"/>
      <c r="BB108" s="405"/>
      <c r="BE108" s="406" t="s">
        <v>398</v>
      </c>
      <c r="BF108" s="407"/>
      <c r="BG108" s="403" t="s">
        <v>0</v>
      </c>
      <c r="BH108" s="404"/>
      <c r="BI108" s="404"/>
      <c r="BJ108" s="405"/>
      <c r="BK108" s="403" t="s">
        <v>9</v>
      </c>
      <c r="BL108" s="404"/>
      <c r="BM108" s="404"/>
      <c r="BN108" s="405"/>
      <c r="BO108" s="403" t="s">
        <v>396</v>
      </c>
      <c r="BP108" s="404"/>
      <c r="BQ108" s="404"/>
      <c r="BR108" s="405"/>
      <c r="BS108" s="403" t="s">
        <v>378</v>
      </c>
      <c r="BT108" s="404"/>
      <c r="BU108" s="404"/>
      <c r="BV108" s="405"/>
      <c r="BW108" s="403" t="s">
        <v>380</v>
      </c>
      <c r="BX108" s="404"/>
      <c r="BY108" s="404"/>
      <c r="BZ108" s="405"/>
      <c r="CA108" s="403" t="s">
        <v>379</v>
      </c>
      <c r="CB108" s="404"/>
      <c r="CC108" s="404"/>
      <c r="CD108" s="405"/>
    </row>
    <row r="109" spans="1:82" ht="74.5" thickBot="1">
      <c r="A109" s="408"/>
      <c r="B109" s="409"/>
      <c r="C109" s="309" t="s">
        <v>52</v>
      </c>
      <c r="D109" s="310" t="s">
        <v>53</v>
      </c>
      <c r="E109" s="310" t="s">
        <v>51</v>
      </c>
      <c r="F109" s="311" t="s">
        <v>51</v>
      </c>
      <c r="G109" s="309" t="s">
        <v>52</v>
      </c>
      <c r="H109" s="310" t="s">
        <v>53</v>
      </c>
      <c r="I109" s="310" t="s">
        <v>51</v>
      </c>
      <c r="J109" s="311" t="s">
        <v>51</v>
      </c>
      <c r="K109" s="309" t="s">
        <v>52</v>
      </c>
      <c r="L109" s="310" t="s">
        <v>53</v>
      </c>
      <c r="M109" s="310" t="s">
        <v>51</v>
      </c>
      <c r="N109" s="311" t="s">
        <v>51</v>
      </c>
      <c r="O109" s="309" t="s">
        <v>52</v>
      </c>
      <c r="P109" s="310" t="s">
        <v>53</v>
      </c>
      <c r="Q109" s="310" t="s">
        <v>51</v>
      </c>
      <c r="R109" s="311" t="s">
        <v>51</v>
      </c>
      <c r="S109" s="309" t="s">
        <v>52</v>
      </c>
      <c r="T109" s="310" t="s">
        <v>53</v>
      </c>
      <c r="U109" s="310" t="s">
        <v>51</v>
      </c>
      <c r="V109" s="311" t="s">
        <v>51</v>
      </c>
      <c r="W109" s="309" t="s">
        <v>52</v>
      </c>
      <c r="X109" s="310" t="s">
        <v>53</v>
      </c>
      <c r="Y109" s="310" t="s">
        <v>51</v>
      </c>
      <c r="Z109" s="311" t="s">
        <v>51</v>
      </c>
      <c r="AC109" s="408"/>
      <c r="AD109" s="409"/>
      <c r="AE109" s="309" t="s">
        <v>52</v>
      </c>
      <c r="AF109" s="310" t="s">
        <v>53</v>
      </c>
      <c r="AG109" s="310" t="s">
        <v>51</v>
      </c>
      <c r="AH109" s="311" t="s">
        <v>51</v>
      </c>
      <c r="AI109" s="309" t="s">
        <v>52</v>
      </c>
      <c r="AJ109" s="310" t="s">
        <v>53</v>
      </c>
      <c r="AK109" s="310" t="s">
        <v>51</v>
      </c>
      <c r="AL109" s="311" t="s">
        <v>51</v>
      </c>
      <c r="AM109" s="309" t="s">
        <v>52</v>
      </c>
      <c r="AN109" s="310" t="s">
        <v>53</v>
      </c>
      <c r="AO109" s="310" t="s">
        <v>51</v>
      </c>
      <c r="AP109" s="311" t="s">
        <v>51</v>
      </c>
      <c r="AQ109" s="309" t="s">
        <v>52</v>
      </c>
      <c r="AR109" s="310" t="s">
        <v>53</v>
      </c>
      <c r="AS109" s="310" t="s">
        <v>51</v>
      </c>
      <c r="AT109" s="311" t="s">
        <v>51</v>
      </c>
      <c r="AU109" s="309" t="s">
        <v>52</v>
      </c>
      <c r="AV109" s="310" t="s">
        <v>53</v>
      </c>
      <c r="AW109" s="310" t="s">
        <v>51</v>
      </c>
      <c r="AX109" s="311" t="s">
        <v>51</v>
      </c>
      <c r="AY109" s="309" t="s">
        <v>52</v>
      </c>
      <c r="AZ109" s="310" t="s">
        <v>53</v>
      </c>
      <c r="BA109" s="310" t="s">
        <v>51</v>
      </c>
      <c r="BB109" s="311" t="s">
        <v>51</v>
      </c>
      <c r="BE109" s="408"/>
      <c r="BF109" s="409"/>
      <c r="BG109" s="309" t="s">
        <v>52</v>
      </c>
      <c r="BH109" s="310" t="s">
        <v>53</v>
      </c>
      <c r="BI109" s="310" t="s">
        <v>51</v>
      </c>
      <c r="BJ109" s="311" t="s">
        <v>51</v>
      </c>
      <c r="BK109" s="309" t="s">
        <v>52</v>
      </c>
      <c r="BL109" s="310" t="s">
        <v>53</v>
      </c>
      <c r="BM109" s="310" t="s">
        <v>51</v>
      </c>
      <c r="BN109" s="311" t="s">
        <v>51</v>
      </c>
      <c r="BO109" s="309" t="s">
        <v>52</v>
      </c>
      <c r="BP109" s="310" t="s">
        <v>53</v>
      </c>
      <c r="BQ109" s="310" t="s">
        <v>51</v>
      </c>
      <c r="BR109" s="311" t="s">
        <v>51</v>
      </c>
      <c r="BS109" s="309" t="s">
        <v>52</v>
      </c>
      <c r="BT109" s="310" t="s">
        <v>53</v>
      </c>
      <c r="BU109" s="310" t="s">
        <v>51</v>
      </c>
      <c r="BV109" s="311" t="s">
        <v>51</v>
      </c>
      <c r="BW109" s="309" t="s">
        <v>52</v>
      </c>
      <c r="BX109" s="310" t="s">
        <v>53</v>
      </c>
      <c r="BY109" s="310" t="s">
        <v>51</v>
      </c>
      <c r="BZ109" s="311" t="s">
        <v>51</v>
      </c>
      <c r="CA109" s="309" t="s">
        <v>52</v>
      </c>
      <c r="CB109" s="310" t="s">
        <v>53</v>
      </c>
      <c r="CC109" s="310" t="s">
        <v>51</v>
      </c>
      <c r="CD109" s="311" t="s">
        <v>51</v>
      </c>
    </row>
    <row r="110" spans="1:82">
      <c r="A110" s="377">
        <v>2021</v>
      </c>
      <c r="B110" s="135" t="s">
        <v>13</v>
      </c>
      <c r="C110" s="143">
        <v>980524.56700003531</v>
      </c>
      <c r="D110" s="144">
        <v>924528.20500004734</v>
      </c>
      <c r="E110" s="144">
        <v>52027.404999999642</v>
      </c>
      <c r="F110" s="312">
        <f t="shared" ref="F110:F126" si="700">IF(AND(ISNUMBER(C110),ISNUMBER(E110)), IF(C110=0, 0, E110/C110), "")</f>
        <v>5.3060786798213661E-2</v>
      </c>
      <c r="G110" s="143">
        <v>0</v>
      </c>
      <c r="H110" s="144">
        <v>0</v>
      </c>
      <c r="I110" s="144">
        <v>0</v>
      </c>
      <c r="J110" s="312">
        <f t="shared" ref="J110:J126" si="701">IF(AND(ISNUMBER(G110),ISNUMBER(I110)), IF(G110=0, 0, I110/G110), "")</f>
        <v>0</v>
      </c>
      <c r="K110" s="143">
        <v>27842.125</v>
      </c>
      <c r="L110" s="144">
        <v>27012.0105</v>
      </c>
      <c r="M110" s="144">
        <v>1612.5295000000001</v>
      </c>
      <c r="N110" s="312">
        <f t="shared" ref="N110:N126" si="702">IF(AND(ISNUMBER(K110),ISNUMBER(M110)), IF(K110=0, 0, M110/K110), "")</f>
        <v>5.7916897506925212E-2</v>
      </c>
      <c r="O110" s="143">
        <v>130694.70841124978</v>
      </c>
      <c r="P110" s="144">
        <v>130694.70841124978</v>
      </c>
      <c r="Q110" s="144">
        <v>0</v>
      </c>
      <c r="R110" s="312">
        <f t="shared" ref="R110:R126" si="703">IF(AND(ISNUMBER(O110),ISNUMBER(Q110)), IF(O110=0, 0, Q110/O110), "")</f>
        <v>0</v>
      </c>
      <c r="S110" s="143">
        <v>47770.431288249951</v>
      </c>
      <c r="T110" s="144">
        <v>47770.431288249951</v>
      </c>
      <c r="U110" s="144">
        <v>0</v>
      </c>
      <c r="V110" s="312">
        <f t="shared" ref="V110:V126" si="704">IF(AND(ISNUMBER(S110),ISNUMBER(U110)), IF(S110=0, 0, U110/S110), "")</f>
        <v>0</v>
      </c>
      <c r="W110" s="315">
        <f t="shared" ref="W110:Y112" si="705">IF(COUNT(C110,G110,K110,O110,S110)&lt;5,"",SUM(C110,G110,K110,O110,S110))</f>
        <v>1186831.831699535</v>
      </c>
      <c r="X110" s="147">
        <f t="shared" si="705"/>
        <v>1130005.355199547</v>
      </c>
      <c r="Y110" s="147">
        <f t="shared" si="705"/>
        <v>53639.934499999639</v>
      </c>
      <c r="Z110" s="312">
        <f t="shared" ref="Z110:Z126" si="706">IF(AND(ISNUMBER(W110),ISNUMBER(Y110)), IF(W110=0, 0, Y110/W110), "")</f>
        <v>4.519590144729066E-2</v>
      </c>
      <c r="AC110" s="377">
        <v>2021</v>
      </c>
      <c r="AD110" s="135" t="s">
        <v>13</v>
      </c>
      <c r="AE110" s="143">
        <v>214369.09100000016</v>
      </c>
      <c r="AF110" s="144">
        <v>202067.05999999953</v>
      </c>
      <c r="AG110" s="144">
        <v>11107.85299999999</v>
      </c>
      <c r="AH110" s="312">
        <f t="shared" ref="AH110:AH126" si="707">IF(AND(ISNUMBER(AE110),ISNUMBER(AG110)), IF(AE110=0, 0, AG110/AE110), "")</f>
        <v>5.1816485987711644E-2</v>
      </c>
      <c r="AI110" s="143">
        <v>3336.5839999999966</v>
      </c>
      <c r="AJ110" s="144">
        <v>3217.6829999999936</v>
      </c>
      <c r="AK110" s="144">
        <v>115.59800000000004</v>
      </c>
      <c r="AL110" s="312">
        <f t="shared" ref="AL110:AL126" si="708">IF(AND(ISNUMBER(AI110),ISNUMBER(AK110)), IF(AI110=0, 0, AK110/AI110), "")</f>
        <v>3.4645613597619647E-2</v>
      </c>
      <c r="AM110" s="143">
        <v>0</v>
      </c>
      <c r="AN110" s="144">
        <v>0</v>
      </c>
      <c r="AO110" s="144">
        <v>0</v>
      </c>
      <c r="AP110" s="312">
        <f t="shared" ref="AP110:AP126" si="709">IF(AND(ISNUMBER(AM110),ISNUMBER(AO110)), IF(AM110=0, 0, AO110/AM110), "")</f>
        <v>0</v>
      </c>
      <c r="AQ110" s="143">
        <v>2520</v>
      </c>
      <c r="AR110" s="144">
        <v>2520</v>
      </c>
      <c r="AS110" s="144">
        <v>0</v>
      </c>
      <c r="AT110" s="312">
        <f t="shared" ref="AT110:AT126" si="710">IF(AND(ISNUMBER(AQ110),ISNUMBER(AS110)), IF(AQ110=0, 0, AS110/AQ110), "")</f>
        <v>0</v>
      </c>
      <c r="AU110" s="143">
        <v>30445</v>
      </c>
      <c r="AV110" s="144">
        <v>30445</v>
      </c>
      <c r="AW110" s="144">
        <v>0</v>
      </c>
      <c r="AX110" s="312">
        <f t="shared" ref="AX110:AX126" si="711">IF(AND(ISNUMBER(AU110),ISNUMBER(AW110)), IF(AU110=0, 0, AW110/AU110), "")</f>
        <v>0</v>
      </c>
      <c r="AY110" s="315">
        <f t="shared" ref="AY110:BA112" si="712">IF(COUNT(AE110,AI110,AM110,AQ110,AU110)&lt;5,"",SUM(AE110,AI110,AM110,AQ110,AU110))</f>
        <v>250670.67500000016</v>
      </c>
      <c r="AZ110" s="147">
        <f t="shared" si="712"/>
        <v>238249.74299999952</v>
      </c>
      <c r="BA110" s="147">
        <f t="shared" si="712"/>
        <v>11223.45099999999</v>
      </c>
      <c r="BB110" s="312">
        <f t="shared" ref="BB110:BB126" si="713">IF(AND(ISNUMBER(AY110),ISNUMBER(BA110)), IF(AY110=0, 0, BA110/AY110), "")</f>
        <v>4.4773689622848716E-2</v>
      </c>
      <c r="BE110" s="377">
        <v>2021</v>
      </c>
      <c r="BF110" s="135" t="s">
        <v>13</v>
      </c>
      <c r="BG110" s="316">
        <f t="shared" ref="BG110:BI112" si="714">IF(COUNT(C110, AE110)&lt;2, "", C110+AE110)</f>
        <v>1194893.6580000354</v>
      </c>
      <c r="BH110" s="317">
        <f t="shared" si="714"/>
        <v>1126595.2650000469</v>
      </c>
      <c r="BI110" s="317">
        <f t="shared" si="714"/>
        <v>63135.257999999631</v>
      </c>
      <c r="BJ110" s="312">
        <f t="shared" ref="BJ110:BJ126" si="715">IF(AND(ISNUMBER(BG110),ISNUMBER(BI110)), IF(BG110=0, 0, BI110/BG110), "")</f>
        <v>5.2837553850334153E-2</v>
      </c>
      <c r="BK110" s="316">
        <f t="shared" ref="BK110:BM112" si="716">IF(COUNT(G110, AI110)&lt;2, "", G110+AI110)</f>
        <v>3336.5839999999966</v>
      </c>
      <c r="BL110" s="317">
        <f t="shared" si="716"/>
        <v>3217.6829999999936</v>
      </c>
      <c r="BM110" s="317">
        <f t="shared" si="716"/>
        <v>115.59800000000004</v>
      </c>
      <c r="BN110" s="312">
        <f t="shared" ref="BN110:BN126" si="717">IF(AND(ISNUMBER(BK110),ISNUMBER(BM110)), IF(BK110=0, 0, BM110/BK110), "")</f>
        <v>3.4645613597619647E-2</v>
      </c>
      <c r="BO110" s="316">
        <f t="shared" ref="BO110:BQ112" si="718">IF(COUNT(K110, AM110)&lt;2, "", K110+AM110)</f>
        <v>27842.125</v>
      </c>
      <c r="BP110" s="317">
        <f t="shared" si="718"/>
        <v>27012.0105</v>
      </c>
      <c r="BQ110" s="317">
        <f t="shared" si="718"/>
        <v>1612.5295000000001</v>
      </c>
      <c r="BR110" s="312">
        <f t="shared" ref="BR110:BR126" si="719">IF(AND(ISNUMBER(BO110),ISNUMBER(BQ110)), IF(BO110=0, 0, BQ110/BO110), "")</f>
        <v>5.7916897506925212E-2</v>
      </c>
      <c r="BS110" s="316">
        <f t="shared" ref="BS110:BU112" si="720">IF(COUNT(O110, AQ110)&lt;2, "", O110+AQ110)</f>
        <v>133214.7084112498</v>
      </c>
      <c r="BT110" s="317">
        <f t="shared" si="720"/>
        <v>133214.7084112498</v>
      </c>
      <c r="BU110" s="317">
        <f t="shared" si="720"/>
        <v>0</v>
      </c>
      <c r="BV110" s="312">
        <f t="shared" ref="BV110:BV126" si="721">IF(AND(ISNUMBER(BS110),ISNUMBER(BU110)), IF(BS110=0, 0, BU110/BS110), "")</f>
        <v>0</v>
      </c>
      <c r="BW110" s="316">
        <f t="shared" ref="BW110:BY112" si="722">IF(COUNT(S110, AU110)&lt;2, "", S110+AU110)</f>
        <v>78215.431288249951</v>
      </c>
      <c r="BX110" s="317">
        <f t="shared" si="722"/>
        <v>78215.431288249951</v>
      </c>
      <c r="BY110" s="317">
        <f t="shared" si="722"/>
        <v>0</v>
      </c>
      <c r="BZ110" s="312">
        <f t="shared" ref="BZ110:BZ126" si="723">IF(AND(ISNUMBER(BW110),ISNUMBER(BY110)), IF(BW110=0, 0, BY110/BW110), "")</f>
        <v>0</v>
      </c>
      <c r="CA110" s="315">
        <f t="shared" ref="CA110:CC112" si="724">IF(COUNT(BG110,BK110,BO110,BS110,BW110)&lt;5,"",SUM(BG110,BK110,BO110,BS110,BW110))</f>
        <v>1437502.5066995353</v>
      </c>
      <c r="CB110" s="147">
        <f t="shared" si="724"/>
        <v>1368255.0981995468</v>
      </c>
      <c r="CC110" s="147">
        <f t="shared" si="724"/>
        <v>64863.385499999626</v>
      </c>
      <c r="CD110" s="312">
        <f t="shared" ref="CD110:CD126" si="725">IF(AND(ISNUMBER(CA110),ISNUMBER(CC110)), IF(CA110=0, 0, CC110/CA110), "")</f>
        <v>4.512227644661581E-2</v>
      </c>
    </row>
    <row r="111" spans="1:82">
      <c r="A111" s="378"/>
      <c r="B111" s="131" t="s">
        <v>14</v>
      </c>
      <c r="C111" s="150">
        <v>1484260.806000025</v>
      </c>
      <c r="D111" s="151">
        <v>1325242.0150000176</v>
      </c>
      <c r="E111" s="151">
        <v>151256.2149999949</v>
      </c>
      <c r="F111" s="318">
        <f t="shared" si="700"/>
        <v>0.10190676354758663</v>
      </c>
      <c r="G111" s="150">
        <v>0</v>
      </c>
      <c r="H111" s="151">
        <v>0</v>
      </c>
      <c r="I111" s="151">
        <v>0</v>
      </c>
      <c r="J111" s="318">
        <f t="shared" si="701"/>
        <v>0</v>
      </c>
      <c r="K111" s="150">
        <v>23470.367999999999</v>
      </c>
      <c r="L111" s="151">
        <v>20785.450499999999</v>
      </c>
      <c r="M111" s="151">
        <v>2702.078</v>
      </c>
      <c r="N111" s="318">
        <f t="shared" si="702"/>
        <v>0.11512721061723447</v>
      </c>
      <c r="O111" s="150">
        <v>124107.38277525014</v>
      </c>
      <c r="P111" s="151">
        <v>124107.38277525014</v>
      </c>
      <c r="Q111" s="151">
        <v>0</v>
      </c>
      <c r="R111" s="318">
        <f t="shared" si="703"/>
        <v>0</v>
      </c>
      <c r="S111" s="150">
        <v>41384.564782000038</v>
      </c>
      <c r="T111" s="151">
        <v>41384.564782000038</v>
      </c>
      <c r="U111" s="151">
        <v>0</v>
      </c>
      <c r="V111" s="318">
        <f t="shared" si="704"/>
        <v>0</v>
      </c>
      <c r="W111" s="321">
        <f t="shared" si="705"/>
        <v>1673223.1215572753</v>
      </c>
      <c r="X111" s="154">
        <f t="shared" si="705"/>
        <v>1511519.4130572679</v>
      </c>
      <c r="Y111" s="154">
        <f t="shared" si="705"/>
        <v>153958.29299999491</v>
      </c>
      <c r="Z111" s="318">
        <f t="shared" si="706"/>
        <v>9.2013008316969305E-2</v>
      </c>
      <c r="AC111" s="378"/>
      <c r="AD111" s="131" t="s">
        <v>14</v>
      </c>
      <c r="AE111" s="150">
        <v>367265.63199999882</v>
      </c>
      <c r="AF111" s="151">
        <v>320163.84699999663</v>
      </c>
      <c r="AG111" s="151">
        <v>42363.634000000086</v>
      </c>
      <c r="AH111" s="318">
        <f t="shared" si="707"/>
        <v>0.11534875661875223</v>
      </c>
      <c r="AI111" s="150">
        <v>5664.5439999999808</v>
      </c>
      <c r="AJ111" s="151">
        <v>5087.1810000000105</v>
      </c>
      <c r="AK111" s="151">
        <v>448.43000000000012</v>
      </c>
      <c r="AL111" s="318">
        <f t="shared" si="708"/>
        <v>7.9164359920233934E-2</v>
      </c>
      <c r="AM111" s="150">
        <v>0</v>
      </c>
      <c r="AN111" s="151">
        <v>0</v>
      </c>
      <c r="AO111" s="151">
        <v>0</v>
      </c>
      <c r="AP111" s="318">
        <f t="shared" si="709"/>
        <v>0</v>
      </c>
      <c r="AQ111" s="150">
        <v>2135.6</v>
      </c>
      <c r="AR111" s="151">
        <v>2135.6</v>
      </c>
      <c r="AS111" s="151">
        <v>0</v>
      </c>
      <c r="AT111" s="318">
        <f t="shared" si="710"/>
        <v>0</v>
      </c>
      <c r="AU111" s="150">
        <v>27277</v>
      </c>
      <c r="AV111" s="151">
        <v>27277</v>
      </c>
      <c r="AW111" s="151">
        <v>0</v>
      </c>
      <c r="AX111" s="318">
        <f t="shared" si="711"/>
        <v>0</v>
      </c>
      <c r="AY111" s="321">
        <f t="shared" si="712"/>
        <v>402342.77599999879</v>
      </c>
      <c r="AZ111" s="154">
        <f t="shared" si="712"/>
        <v>354663.62799999659</v>
      </c>
      <c r="BA111" s="154">
        <f t="shared" si="712"/>
        <v>42812.064000000086</v>
      </c>
      <c r="BB111" s="318">
        <f t="shared" si="713"/>
        <v>0.10640694093138189</v>
      </c>
      <c r="BE111" s="378"/>
      <c r="BF111" s="131" t="s">
        <v>14</v>
      </c>
      <c r="BG111" s="322">
        <f t="shared" si="714"/>
        <v>1851526.4380000238</v>
      </c>
      <c r="BH111" s="323">
        <f t="shared" si="714"/>
        <v>1645405.8620000142</v>
      </c>
      <c r="BI111" s="323">
        <f t="shared" si="714"/>
        <v>193619.84899999498</v>
      </c>
      <c r="BJ111" s="318">
        <f t="shared" si="715"/>
        <v>0.1045730944080597</v>
      </c>
      <c r="BK111" s="322">
        <f t="shared" si="716"/>
        <v>5664.5439999999808</v>
      </c>
      <c r="BL111" s="323">
        <f t="shared" si="716"/>
        <v>5087.1810000000105</v>
      </c>
      <c r="BM111" s="323">
        <f t="shared" si="716"/>
        <v>448.43000000000012</v>
      </c>
      <c r="BN111" s="318">
        <f t="shared" si="717"/>
        <v>7.9164359920233934E-2</v>
      </c>
      <c r="BO111" s="322">
        <f t="shared" si="718"/>
        <v>23470.367999999999</v>
      </c>
      <c r="BP111" s="323">
        <f t="shared" si="718"/>
        <v>20785.450499999999</v>
      </c>
      <c r="BQ111" s="323">
        <f t="shared" si="718"/>
        <v>2702.078</v>
      </c>
      <c r="BR111" s="318">
        <f t="shared" si="719"/>
        <v>0.11512721061723447</v>
      </c>
      <c r="BS111" s="322">
        <f t="shared" si="720"/>
        <v>126242.98277525014</v>
      </c>
      <c r="BT111" s="323">
        <f t="shared" si="720"/>
        <v>126242.98277525014</v>
      </c>
      <c r="BU111" s="323">
        <f t="shared" si="720"/>
        <v>0</v>
      </c>
      <c r="BV111" s="318">
        <f t="shared" si="721"/>
        <v>0</v>
      </c>
      <c r="BW111" s="322">
        <f t="shared" si="722"/>
        <v>68661.56478200003</v>
      </c>
      <c r="BX111" s="323">
        <f t="shared" si="722"/>
        <v>68661.56478200003</v>
      </c>
      <c r="BY111" s="323">
        <f t="shared" si="722"/>
        <v>0</v>
      </c>
      <c r="BZ111" s="318">
        <f t="shared" si="723"/>
        <v>0</v>
      </c>
      <c r="CA111" s="321">
        <f t="shared" si="724"/>
        <v>2075565.897557274</v>
      </c>
      <c r="CB111" s="154">
        <f t="shared" si="724"/>
        <v>1866183.0410572644</v>
      </c>
      <c r="CC111" s="154">
        <f t="shared" si="724"/>
        <v>196770.35699999498</v>
      </c>
      <c r="CD111" s="318">
        <f t="shared" si="725"/>
        <v>9.480323281066301E-2</v>
      </c>
    </row>
    <row r="112" spans="1:82">
      <c r="A112" s="378"/>
      <c r="B112" s="132" t="s">
        <v>15</v>
      </c>
      <c r="C112" s="157">
        <v>1092630.9360000403</v>
      </c>
      <c r="D112" s="158">
        <v>945512.64800003113</v>
      </c>
      <c r="E112" s="158">
        <v>140162.75400000074</v>
      </c>
      <c r="F112" s="324">
        <f t="shared" si="700"/>
        <v>0.12828005265265122</v>
      </c>
      <c r="G112" s="157">
        <v>0</v>
      </c>
      <c r="H112" s="158">
        <v>0</v>
      </c>
      <c r="I112" s="158">
        <v>0</v>
      </c>
      <c r="J112" s="324">
        <f t="shared" si="701"/>
        <v>0</v>
      </c>
      <c r="K112" s="157">
        <v>27720.479500000001</v>
      </c>
      <c r="L112" s="158">
        <v>27562.181</v>
      </c>
      <c r="M112" s="158">
        <v>1487.5225</v>
      </c>
      <c r="N112" s="324">
        <f t="shared" si="702"/>
        <v>5.3661499614391588E-2</v>
      </c>
      <c r="O112" s="157">
        <v>87292.304845999868</v>
      </c>
      <c r="P112" s="158">
        <v>87292.304845999868</v>
      </c>
      <c r="Q112" s="158">
        <v>0</v>
      </c>
      <c r="R112" s="324">
        <f t="shared" si="703"/>
        <v>0</v>
      </c>
      <c r="S112" s="157">
        <v>50702.760865249933</v>
      </c>
      <c r="T112" s="158">
        <v>50702.760865249933</v>
      </c>
      <c r="U112" s="158">
        <v>0</v>
      </c>
      <c r="V112" s="324">
        <f t="shared" si="704"/>
        <v>0</v>
      </c>
      <c r="W112" s="327">
        <f t="shared" si="705"/>
        <v>1258346.48121129</v>
      </c>
      <c r="X112" s="161">
        <f t="shared" si="705"/>
        <v>1111069.8947112809</v>
      </c>
      <c r="Y112" s="161">
        <f t="shared" si="705"/>
        <v>141650.27650000073</v>
      </c>
      <c r="Z112" s="324">
        <f t="shared" si="706"/>
        <v>0.1125685799698407</v>
      </c>
      <c r="AC112" s="378"/>
      <c r="AD112" s="132" t="s">
        <v>15</v>
      </c>
      <c r="AE112" s="157">
        <v>274025.03399999579</v>
      </c>
      <c r="AF112" s="158">
        <v>245169.69799999965</v>
      </c>
      <c r="AG112" s="158">
        <v>26761.129000000088</v>
      </c>
      <c r="AH112" s="324">
        <f t="shared" si="707"/>
        <v>9.765943136421798E-2</v>
      </c>
      <c r="AI112" s="157">
        <v>10145.042000000043</v>
      </c>
      <c r="AJ112" s="158">
        <v>9445.2580000000235</v>
      </c>
      <c r="AK112" s="158">
        <v>655.57299999999941</v>
      </c>
      <c r="AL112" s="324">
        <f t="shared" si="708"/>
        <v>6.4620038044198996E-2</v>
      </c>
      <c r="AM112" s="157">
        <v>0</v>
      </c>
      <c r="AN112" s="158">
        <v>0</v>
      </c>
      <c r="AO112" s="158">
        <v>0</v>
      </c>
      <c r="AP112" s="324">
        <f t="shared" si="709"/>
        <v>0</v>
      </c>
      <c r="AQ112" s="157">
        <v>1769.2</v>
      </c>
      <c r="AR112" s="158">
        <v>1769.2</v>
      </c>
      <c r="AS112" s="158">
        <v>0</v>
      </c>
      <c r="AT112" s="324">
        <f t="shared" si="710"/>
        <v>0</v>
      </c>
      <c r="AU112" s="157">
        <v>27803</v>
      </c>
      <c r="AV112" s="158">
        <v>27803</v>
      </c>
      <c r="AW112" s="158">
        <v>0</v>
      </c>
      <c r="AX112" s="324">
        <f t="shared" si="711"/>
        <v>0</v>
      </c>
      <c r="AY112" s="327">
        <f t="shared" si="712"/>
        <v>313742.27599999582</v>
      </c>
      <c r="AZ112" s="161">
        <f t="shared" si="712"/>
        <v>284187.15599999973</v>
      </c>
      <c r="BA112" s="161">
        <f t="shared" si="712"/>
        <v>27416.702000000088</v>
      </c>
      <c r="BB112" s="324">
        <f t="shared" si="713"/>
        <v>8.738606205559768E-2</v>
      </c>
      <c r="BE112" s="378"/>
      <c r="BF112" s="132" t="s">
        <v>15</v>
      </c>
      <c r="BG112" s="328">
        <f t="shared" si="714"/>
        <v>1366655.9700000361</v>
      </c>
      <c r="BH112" s="329">
        <f t="shared" si="714"/>
        <v>1190682.3460000309</v>
      </c>
      <c r="BI112" s="329">
        <f t="shared" si="714"/>
        <v>166923.88300000085</v>
      </c>
      <c r="BJ112" s="324">
        <f t="shared" si="715"/>
        <v>0.12214038255728429</v>
      </c>
      <c r="BK112" s="328">
        <f t="shared" si="716"/>
        <v>10145.042000000043</v>
      </c>
      <c r="BL112" s="329">
        <f t="shared" si="716"/>
        <v>9445.2580000000235</v>
      </c>
      <c r="BM112" s="329">
        <f t="shared" si="716"/>
        <v>655.57299999999941</v>
      </c>
      <c r="BN112" s="324">
        <f t="shared" si="717"/>
        <v>6.4620038044198996E-2</v>
      </c>
      <c r="BO112" s="328">
        <f t="shared" si="718"/>
        <v>27720.479500000001</v>
      </c>
      <c r="BP112" s="329">
        <f t="shared" si="718"/>
        <v>27562.181</v>
      </c>
      <c r="BQ112" s="329">
        <f t="shared" si="718"/>
        <v>1487.5225</v>
      </c>
      <c r="BR112" s="324">
        <f t="shared" si="719"/>
        <v>5.3661499614391588E-2</v>
      </c>
      <c r="BS112" s="328">
        <f t="shared" si="720"/>
        <v>89061.504845999865</v>
      </c>
      <c r="BT112" s="329">
        <f t="shared" si="720"/>
        <v>89061.504845999865</v>
      </c>
      <c r="BU112" s="329">
        <f t="shared" si="720"/>
        <v>0</v>
      </c>
      <c r="BV112" s="324">
        <f t="shared" si="721"/>
        <v>0</v>
      </c>
      <c r="BW112" s="328">
        <f t="shared" si="722"/>
        <v>78505.760865249933</v>
      </c>
      <c r="BX112" s="329">
        <f t="shared" si="722"/>
        <v>78505.760865249933</v>
      </c>
      <c r="BY112" s="329">
        <f t="shared" si="722"/>
        <v>0</v>
      </c>
      <c r="BZ112" s="324">
        <f t="shared" si="723"/>
        <v>0</v>
      </c>
      <c r="CA112" s="327">
        <f t="shared" si="724"/>
        <v>1572088.7572112859</v>
      </c>
      <c r="CB112" s="161">
        <f t="shared" si="724"/>
        <v>1395257.0507112807</v>
      </c>
      <c r="CC112" s="161">
        <f t="shared" si="724"/>
        <v>169066.97850000084</v>
      </c>
      <c r="CD112" s="324">
        <f t="shared" si="725"/>
        <v>0.1075428964964467</v>
      </c>
    </row>
    <row r="113" spans="1:82">
      <c r="A113" s="378"/>
      <c r="B113" s="133" t="s">
        <v>16</v>
      </c>
      <c r="C113" s="330">
        <f t="shared" ref="C113:E113" si="726">IF(COUNT(C110:C112)=0,"",SUM(C110:C112))</f>
        <v>3557416.3090001005</v>
      </c>
      <c r="D113" s="168">
        <f t="shared" si="726"/>
        <v>3195282.8680000962</v>
      </c>
      <c r="E113" s="168">
        <f t="shared" si="726"/>
        <v>343446.3739999953</v>
      </c>
      <c r="F113" s="331">
        <f t="shared" si="700"/>
        <v>9.6543767770753089E-2</v>
      </c>
      <c r="G113" s="330">
        <f t="shared" ref="G113:I113" si="727">IF(COUNT(G110:G112)=0,"",SUM(G110:G112))</f>
        <v>0</v>
      </c>
      <c r="H113" s="168">
        <f t="shared" si="727"/>
        <v>0</v>
      </c>
      <c r="I113" s="168">
        <f t="shared" si="727"/>
        <v>0</v>
      </c>
      <c r="J113" s="331">
        <f t="shared" si="701"/>
        <v>0</v>
      </c>
      <c r="K113" s="330">
        <f t="shared" ref="K113:M113" si="728">IF(COUNT(K110:K112)=0,"",SUM(K110:K112))</f>
        <v>79032.972500000003</v>
      </c>
      <c r="L113" s="168">
        <f t="shared" si="728"/>
        <v>75359.641999999993</v>
      </c>
      <c r="M113" s="168">
        <f t="shared" si="728"/>
        <v>5802.13</v>
      </c>
      <c r="N113" s="331">
        <f t="shared" si="702"/>
        <v>7.3414042474487462E-2</v>
      </c>
      <c r="O113" s="330">
        <f t="shared" ref="O113:Q113" si="729">IF(COUNT(O110:O112)=0,"",SUM(O110:O112))</f>
        <v>342094.39603249979</v>
      </c>
      <c r="P113" s="168">
        <f t="shared" si="729"/>
        <v>342094.39603249979</v>
      </c>
      <c r="Q113" s="168">
        <f t="shared" si="729"/>
        <v>0</v>
      </c>
      <c r="R113" s="331">
        <f t="shared" si="703"/>
        <v>0</v>
      </c>
      <c r="S113" s="330">
        <f t="shared" ref="S113:U113" si="730">IF(COUNT(S110:S112)=0,"",SUM(S110:S112))</f>
        <v>139857.75693549993</v>
      </c>
      <c r="T113" s="168">
        <f t="shared" si="730"/>
        <v>139857.75693549993</v>
      </c>
      <c r="U113" s="168">
        <f t="shared" si="730"/>
        <v>0</v>
      </c>
      <c r="V113" s="331">
        <f t="shared" si="704"/>
        <v>0</v>
      </c>
      <c r="W113" s="332">
        <f t="shared" ref="W113:Y113" si="731">IF(COUNT(W110:W112)=0,"",SUM(W110:W112))</f>
        <v>4118401.4344680998</v>
      </c>
      <c r="X113" s="167">
        <f t="shared" si="731"/>
        <v>3752594.6629680963</v>
      </c>
      <c r="Y113" s="167">
        <f t="shared" si="731"/>
        <v>349248.5039999953</v>
      </c>
      <c r="Z113" s="331">
        <f t="shared" si="706"/>
        <v>8.4801957642359233E-2</v>
      </c>
      <c r="AC113" s="378"/>
      <c r="AD113" s="133" t="s">
        <v>16</v>
      </c>
      <c r="AE113" s="330">
        <f t="shared" ref="AE113:AG113" si="732">IF(COUNT(AE110:AE112)=0,"",SUM(AE110:AE112))</f>
        <v>855659.75699999474</v>
      </c>
      <c r="AF113" s="168">
        <f t="shared" si="732"/>
        <v>767400.60499999579</v>
      </c>
      <c r="AG113" s="168">
        <f t="shared" si="732"/>
        <v>80232.616000000155</v>
      </c>
      <c r="AH113" s="331">
        <f t="shared" si="707"/>
        <v>9.376696209402384E-2</v>
      </c>
      <c r="AI113" s="330">
        <f t="shared" ref="AI113:AK113" si="733">IF(COUNT(AI110:AI112)=0,"",SUM(AI110:AI112))</f>
        <v>19146.17000000002</v>
      </c>
      <c r="AJ113" s="168">
        <f t="shared" si="733"/>
        <v>17750.122000000028</v>
      </c>
      <c r="AK113" s="168">
        <f t="shared" si="733"/>
        <v>1219.6009999999997</v>
      </c>
      <c r="AL113" s="331">
        <f t="shared" si="708"/>
        <v>6.3699476187665652E-2</v>
      </c>
      <c r="AM113" s="330">
        <f t="shared" ref="AM113:AO113" si="734">IF(COUNT(AM110:AM112)=0,"",SUM(AM110:AM112))</f>
        <v>0</v>
      </c>
      <c r="AN113" s="168">
        <f t="shared" si="734"/>
        <v>0</v>
      </c>
      <c r="AO113" s="168">
        <f t="shared" si="734"/>
        <v>0</v>
      </c>
      <c r="AP113" s="331">
        <f t="shared" si="709"/>
        <v>0</v>
      </c>
      <c r="AQ113" s="330">
        <f t="shared" ref="AQ113:AS113" si="735">IF(COUNT(AQ110:AQ112)=0,"",SUM(AQ110:AQ112))</f>
        <v>6424.8</v>
      </c>
      <c r="AR113" s="168">
        <f t="shared" si="735"/>
        <v>6424.8</v>
      </c>
      <c r="AS113" s="168">
        <f t="shared" si="735"/>
        <v>0</v>
      </c>
      <c r="AT113" s="331">
        <f t="shared" si="710"/>
        <v>0</v>
      </c>
      <c r="AU113" s="330">
        <f t="shared" ref="AU113:AW113" si="736">IF(COUNT(AU110:AU112)=0,"",SUM(AU110:AU112))</f>
        <v>85525</v>
      </c>
      <c r="AV113" s="168">
        <f t="shared" si="736"/>
        <v>85525</v>
      </c>
      <c r="AW113" s="168">
        <f t="shared" si="736"/>
        <v>0</v>
      </c>
      <c r="AX113" s="331">
        <f t="shared" si="711"/>
        <v>0</v>
      </c>
      <c r="AY113" s="332">
        <f t="shared" ref="AY113:BA113" si="737">IF(COUNT(AY110:AY112)=0,"",SUM(AY110:AY112))</f>
        <v>966755.72699999483</v>
      </c>
      <c r="AZ113" s="167">
        <f t="shared" si="737"/>
        <v>877100.52699999581</v>
      </c>
      <c r="BA113" s="167">
        <f t="shared" si="737"/>
        <v>81452.217000000164</v>
      </c>
      <c r="BB113" s="331">
        <f t="shared" si="713"/>
        <v>8.4253151778847027E-2</v>
      </c>
      <c r="BE113" s="378"/>
      <c r="BF113" s="133" t="s">
        <v>16</v>
      </c>
      <c r="BG113" s="330">
        <f t="shared" ref="BG113:BI113" si="738">IF(COUNT(BG110:BG112)=0,"",SUM(BG110:BG112))</f>
        <v>4413076.0660000956</v>
      </c>
      <c r="BH113" s="168">
        <f t="shared" si="738"/>
        <v>3962683.4730000915</v>
      </c>
      <c r="BI113" s="168">
        <f t="shared" si="738"/>
        <v>423678.98999999545</v>
      </c>
      <c r="BJ113" s="331">
        <f t="shared" si="715"/>
        <v>9.6005367608360245E-2</v>
      </c>
      <c r="BK113" s="330">
        <f t="shared" ref="BK113:BM113" si="739">IF(COUNT(BK110:BK112)=0,"",SUM(BK110:BK112))</f>
        <v>19146.17000000002</v>
      </c>
      <c r="BL113" s="168">
        <f t="shared" si="739"/>
        <v>17750.122000000028</v>
      </c>
      <c r="BM113" s="168">
        <f t="shared" si="739"/>
        <v>1219.6009999999997</v>
      </c>
      <c r="BN113" s="331">
        <f t="shared" si="717"/>
        <v>6.3699476187665652E-2</v>
      </c>
      <c r="BO113" s="330">
        <f t="shared" ref="BO113:BQ113" si="740">IF(COUNT(BO110:BO112)=0,"",SUM(BO110:BO112))</f>
        <v>79032.972500000003</v>
      </c>
      <c r="BP113" s="168">
        <f t="shared" si="740"/>
        <v>75359.641999999993</v>
      </c>
      <c r="BQ113" s="168">
        <f t="shared" si="740"/>
        <v>5802.13</v>
      </c>
      <c r="BR113" s="331">
        <f t="shared" si="719"/>
        <v>7.3414042474487462E-2</v>
      </c>
      <c r="BS113" s="330">
        <f t="shared" ref="BS113:BU113" si="741">IF(COUNT(BS110:BS112)=0,"",SUM(BS110:BS112))</f>
        <v>348519.19603249984</v>
      </c>
      <c r="BT113" s="168">
        <f t="shared" si="741"/>
        <v>348519.19603249984</v>
      </c>
      <c r="BU113" s="168">
        <f t="shared" si="741"/>
        <v>0</v>
      </c>
      <c r="BV113" s="331">
        <f t="shared" si="721"/>
        <v>0</v>
      </c>
      <c r="BW113" s="330">
        <f t="shared" ref="BW113:BY113" si="742">IF(COUNT(BW110:BW112)=0,"",SUM(BW110:BW112))</f>
        <v>225382.75693549993</v>
      </c>
      <c r="BX113" s="168">
        <f t="shared" si="742"/>
        <v>225382.75693549993</v>
      </c>
      <c r="BY113" s="168">
        <f t="shared" si="742"/>
        <v>0</v>
      </c>
      <c r="BZ113" s="331">
        <f t="shared" si="723"/>
        <v>0</v>
      </c>
      <c r="CA113" s="332">
        <f t="shared" ref="CA113:CC113" si="743">IF(COUNT(CA110:CA112)=0,"",SUM(CA110:CA112))</f>
        <v>5085157.1614680951</v>
      </c>
      <c r="CB113" s="167">
        <f t="shared" si="743"/>
        <v>4629695.1899680924</v>
      </c>
      <c r="CC113" s="167">
        <f t="shared" si="743"/>
        <v>430700.72099999548</v>
      </c>
      <c r="CD113" s="331">
        <f t="shared" si="725"/>
        <v>8.4697622379020301E-2</v>
      </c>
    </row>
    <row r="114" spans="1:82">
      <c r="A114" s="378"/>
      <c r="B114" s="130" t="s">
        <v>17</v>
      </c>
      <c r="C114" s="171">
        <v>649783.56899999443</v>
      </c>
      <c r="D114" s="172">
        <v>634763.30199999432</v>
      </c>
      <c r="E114" s="172">
        <v>13584.113000000018</v>
      </c>
      <c r="F114" s="333">
        <f t="shared" si="700"/>
        <v>2.0905596337109186E-2</v>
      </c>
      <c r="G114" s="171">
        <v>0</v>
      </c>
      <c r="H114" s="172">
        <v>0</v>
      </c>
      <c r="I114" s="172">
        <v>0</v>
      </c>
      <c r="J114" s="333">
        <f t="shared" si="701"/>
        <v>0</v>
      </c>
      <c r="K114" s="171">
        <v>27347</v>
      </c>
      <c r="L114" s="172">
        <v>27700.032999999999</v>
      </c>
      <c r="M114" s="172">
        <v>397.85149999999999</v>
      </c>
      <c r="N114" s="333">
        <f t="shared" si="702"/>
        <v>1.4548268548652503E-2</v>
      </c>
      <c r="O114" s="171">
        <v>44060.536733499976</v>
      </c>
      <c r="P114" s="172">
        <v>44060.536733499976</v>
      </c>
      <c r="Q114" s="172">
        <v>0</v>
      </c>
      <c r="R114" s="333">
        <f t="shared" si="703"/>
        <v>0</v>
      </c>
      <c r="S114" s="171">
        <v>49479.792716249969</v>
      </c>
      <c r="T114" s="172">
        <v>49479.792716249969</v>
      </c>
      <c r="U114" s="172">
        <v>0</v>
      </c>
      <c r="V114" s="333">
        <f t="shared" si="704"/>
        <v>0</v>
      </c>
      <c r="W114" s="336">
        <f t="shared" ref="W114:Y116" si="744">IF(COUNT(C114,G114,K114,O114,S114)&lt;5,"",SUM(C114,G114,K114,O114,S114))</f>
        <v>770670.89844974433</v>
      </c>
      <c r="X114" s="175">
        <f t="shared" si="744"/>
        <v>756003.66444974428</v>
      </c>
      <c r="Y114" s="175">
        <f t="shared" si="744"/>
        <v>13981.964500000018</v>
      </c>
      <c r="Z114" s="333">
        <f t="shared" si="706"/>
        <v>1.8142587877816158E-2</v>
      </c>
      <c r="AC114" s="378"/>
      <c r="AD114" s="130" t="s">
        <v>17</v>
      </c>
      <c r="AE114" s="171">
        <v>135755.79499999914</v>
      </c>
      <c r="AF114" s="172">
        <v>128685.52999999825</v>
      </c>
      <c r="AG114" s="172">
        <v>6429.6599999999935</v>
      </c>
      <c r="AH114" s="333">
        <f t="shared" si="707"/>
        <v>4.7361956077087056E-2</v>
      </c>
      <c r="AI114" s="171">
        <v>20229.865999999984</v>
      </c>
      <c r="AJ114" s="172">
        <v>19604.048999999999</v>
      </c>
      <c r="AK114" s="172">
        <v>590.12099999999998</v>
      </c>
      <c r="AL114" s="333">
        <f t="shared" si="708"/>
        <v>2.9170781457474829E-2</v>
      </c>
      <c r="AM114" s="171">
        <v>0</v>
      </c>
      <c r="AN114" s="172">
        <v>0</v>
      </c>
      <c r="AO114" s="172">
        <v>0</v>
      </c>
      <c r="AP114" s="333">
        <f t="shared" si="709"/>
        <v>0</v>
      </c>
      <c r="AQ114" s="171">
        <v>629.79999999999995</v>
      </c>
      <c r="AR114" s="172">
        <v>629.79999999999995</v>
      </c>
      <c r="AS114" s="172">
        <v>0</v>
      </c>
      <c r="AT114" s="333">
        <f t="shared" si="710"/>
        <v>0</v>
      </c>
      <c r="AU114" s="171">
        <v>31467</v>
      </c>
      <c r="AV114" s="172">
        <v>31467</v>
      </c>
      <c r="AW114" s="172">
        <v>0</v>
      </c>
      <c r="AX114" s="333">
        <f t="shared" si="711"/>
        <v>0</v>
      </c>
      <c r="AY114" s="336">
        <f t="shared" ref="AY114:BA116" si="745">IF(COUNT(AE114,AI114,AM114,AQ114,AU114)&lt;5,"",SUM(AE114,AI114,AM114,AQ114,AU114))</f>
        <v>188082.46099999911</v>
      </c>
      <c r="AZ114" s="175">
        <f t="shared" si="745"/>
        <v>180386.37899999824</v>
      </c>
      <c r="BA114" s="175">
        <f t="shared" si="745"/>
        <v>7019.7809999999936</v>
      </c>
      <c r="BB114" s="333">
        <f t="shared" si="713"/>
        <v>3.7322889984941376E-2</v>
      </c>
      <c r="BE114" s="378"/>
      <c r="BF114" s="130" t="s">
        <v>17</v>
      </c>
      <c r="BG114" s="337">
        <f t="shared" ref="BG114:BI116" si="746">IF(COUNT(C114, AE114)&lt;2, "", C114+AE114)</f>
        <v>785539.36399999354</v>
      </c>
      <c r="BH114" s="338">
        <f t="shared" si="746"/>
        <v>763448.8319999926</v>
      </c>
      <c r="BI114" s="338">
        <f t="shared" si="746"/>
        <v>20013.773000000012</v>
      </c>
      <c r="BJ114" s="333">
        <f t="shared" si="715"/>
        <v>2.5477746777817969E-2</v>
      </c>
      <c r="BK114" s="337">
        <f t="shared" ref="BK114:BM116" si="747">IF(COUNT(G114, AI114)&lt;2, "", G114+AI114)</f>
        <v>20229.865999999984</v>
      </c>
      <c r="BL114" s="338">
        <f t="shared" si="747"/>
        <v>19604.048999999999</v>
      </c>
      <c r="BM114" s="338">
        <f t="shared" si="747"/>
        <v>590.12099999999998</v>
      </c>
      <c r="BN114" s="333">
        <f t="shared" si="717"/>
        <v>2.9170781457474829E-2</v>
      </c>
      <c r="BO114" s="337">
        <f t="shared" ref="BO114:BQ116" si="748">IF(COUNT(K114, AM114)&lt;2, "", K114+AM114)</f>
        <v>27347</v>
      </c>
      <c r="BP114" s="338">
        <f t="shared" si="748"/>
        <v>27700.032999999999</v>
      </c>
      <c r="BQ114" s="338">
        <f t="shared" si="748"/>
        <v>397.85149999999999</v>
      </c>
      <c r="BR114" s="333">
        <f t="shared" si="719"/>
        <v>1.4548268548652503E-2</v>
      </c>
      <c r="BS114" s="337">
        <f t="shared" ref="BS114:BU116" si="749">IF(COUNT(O114, AQ114)&lt;2, "", O114+AQ114)</f>
        <v>44690.336733499978</v>
      </c>
      <c r="BT114" s="338">
        <f t="shared" si="749"/>
        <v>44690.336733499978</v>
      </c>
      <c r="BU114" s="338">
        <f t="shared" si="749"/>
        <v>0</v>
      </c>
      <c r="BV114" s="333">
        <f t="shared" si="721"/>
        <v>0</v>
      </c>
      <c r="BW114" s="337">
        <f t="shared" ref="BW114:BY116" si="750">IF(COUNT(S114, AU114)&lt;2, "", S114+AU114)</f>
        <v>80946.792716249969</v>
      </c>
      <c r="BX114" s="338">
        <f t="shared" si="750"/>
        <v>80946.792716249969</v>
      </c>
      <c r="BY114" s="338">
        <f t="shared" si="750"/>
        <v>0</v>
      </c>
      <c r="BZ114" s="333">
        <f t="shared" si="723"/>
        <v>0</v>
      </c>
      <c r="CA114" s="336">
        <f t="shared" ref="CA114:CC116" si="751">IF(COUNT(BG114,BK114,BO114,BS114,BW114)&lt;5,"",SUM(BG114,BK114,BO114,BS114,BW114))</f>
        <v>958753.35944974353</v>
      </c>
      <c r="CB114" s="175">
        <f t="shared" si="751"/>
        <v>936390.0434497426</v>
      </c>
      <c r="CC114" s="175">
        <f t="shared" si="751"/>
        <v>21001.745500000012</v>
      </c>
      <c r="CD114" s="333">
        <f t="shared" si="725"/>
        <v>2.1905264052533308E-2</v>
      </c>
    </row>
    <row r="115" spans="1:82">
      <c r="A115" s="378"/>
      <c r="B115" s="131" t="s">
        <v>18</v>
      </c>
      <c r="C115" s="150">
        <v>828705.92300002929</v>
      </c>
      <c r="D115" s="151">
        <v>726068.35800002865</v>
      </c>
      <c r="E115" s="151">
        <v>98000.467999999499</v>
      </c>
      <c r="F115" s="318">
        <f t="shared" si="700"/>
        <v>0.11825723128081955</v>
      </c>
      <c r="G115" s="150">
        <v>0</v>
      </c>
      <c r="H115" s="151">
        <v>0</v>
      </c>
      <c r="I115" s="151">
        <v>0</v>
      </c>
      <c r="J115" s="318">
        <f t="shared" si="701"/>
        <v>0</v>
      </c>
      <c r="K115" s="150">
        <v>27933.5625</v>
      </c>
      <c r="L115" s="151">
        <v>27257.720499999999</v>
      </c>
      <c r="M115" s="151">
        <v>1495.652</v>
      </c>
      <c r="N115" s="318">
        <f t="shared" si="702"/>
        <v>5.3543188413579544E-2</v>
      </c>
      <c r="O115" s="150">
        <v>39127.977730999977</v>
      </c>
      <c r="P115" s="151">
        <v>39127.977730999977</v>
      </c>
      <c r="Q115" s="151">
        <v>0</v>
      </c>
      <c r="R115" s="318">
        <f t="shared" si="703"/>
        <v>0</v>
      </c>
      <c r="S115" s="150">
        <v>55967.653108249986</v>
      </c>
      <c r="T115" s="151">
        <v>55967.653108249986</v>
      </c>
      <c r="U115" s="151">
        <v>0</v>
      </c>
      <c r="V115" s="318">
        <f t="shared" si="704"/>
        <v>0</v>
      </c>
      <c r="W115" s="321">
        <f t="shared" si="744"/>
        <v>951735.11633927922</v>
      </c>
      <c r="X115" s="154">
        <f t="shared" si="744"/>
        <v>848421.70933927863</v>
      </c>
      <c r="Y115" s="154">
        <f t="shared" si="744"/>
        <v>99496.119999999501</v>
      </c>
      <c r="Z115" s="318">
        <f t="shared" si="706"/>
        <v>0.10454181871810921</v>
      </c>
      <c r="AC115" s="378"/>
      <c r="AD115" s="131" t="s">
        <v>18</v>
      </c>
      <c r="AE115" s="150">
        <v>176010.82399999973</v>
      </c>
      <c r="AF115" s="151">
        <v>156861.51999999941</v>
      </c>
      <c r="AG115" s="151">
        <v>17711.551999999931</v>
      </c>
      <c r="AH115" s="318">
        <f t="shared" si="707"/>
        <v>0.1006276295825986</v>
      </c>
      <c r="AI115" s="150">
        <v>20996.837000000069</v>
      </c>
      <c r="AJ115" s="151">
        <v>20230.597000000049</v>
      </c>
      <c r="AK115" s="151">
        <v>613.71300000000008</v>
      </c>
      <c r="AL115" s="318">
        <f t="shared" si="708"/>
        <v>2.922883099011523E-2</v>
      </c>
      <c r="AM115" s="150">
        <v>0</v>
      </c>
      <c r="AN115" s="151">
        <v>0</v>
      </c>
      <c r="AO115" s="151">
        <v>0</v>
      </c>
      <c r="AP115" s="318">
        <f t="shared" si="709"/>
        <v>0</v>
      </c>
      <c r="AQ115" s="150">
        <v>723.5</v>
      </c>
      <c r="AR115" s="151">
        <v>723.5</v>
      </c>
      <c r="AS115" s="151">
        <v>0</v>
      </c>
      <c r="AT115" s="318">
        <f t="shared" si="710"/>
        <v>0</v>
      </c>
      <c r="AU115" s="150">
        <v>31080</v>
      </c>
      <c r="AV115" s="151">
        <v>31080</v>
      </c>
      <c r="AW115" s="151">
        <v>0</v>
      </c>
      <c r="AX115" s="318">
        <f t="shared" si="711"/>
        <v>0</v>
      </c>
      <c r="AY115" s="321">
        <f t="shared" si="745"/>
        <v>228811.16099999979</v>
      </c>
      <c r="AZ115" s="154">
        <f t="shared" si="745"/>
        <v>208895.61699999945</v>
      </c>
      <c r="BA115" s="154">
        <f t="shared" si="745"/>
        <v>18325.26499999993</v>
      </c>
      <c r="BB115" s="318">
        <f t="shared" si="713"/>
        <v>8.0089034642850956E-2</v>
      </c>
      <c r="BE115" s="378"/>
      <c r="BF115" s="131" t="s">
        <v>18</v>
      </c>
      <c r="BG115" s="322">
        <f t="shared" si="746"/>
        <v>1004716.7470000291</v>
      </c>
      <c r="BH115" s="323">
        <f t="shared" si="746"/>
        <v>882929.87800002808</v>
      </c>
      <c r="BI115" s="323">
        <f t="shared" si="746"/>
        <v>115712.01999999944</v>
      </c>
      <c r="BJ115" s="318">
        <f t="shared" si="715"/>
        <v>0.11516879791792312</v>
      </c>
      <c r="BK115" s="322">
        <f t="shared" si="747"/>
        <v>20996.837000000069</v>
      </c>
      <c r="BL115" s="323">
        <f t="shared" si="747"/>
        <v>20230.597000000049</v>
      </c>
      <c r="BM115" s="323">
        <f t="shared" si="747"/>
        <v>613.71300000000008</v>
      </c>
      <c r="BN115" s="318">
        <f t="shared" si="717"/>
        <v>2.922883099011523E-2</v>
      </c>
      <c r="BO115" s="322">
        <f t="shared" si="748"/>
        <v>27933.5625</v>
      </c>
      <c r="BP115" s="323">
        <f t="shared" si="748"/>
        <v>27257.720499999999</v>
      </c>
      <c r="BQ115" s="323">
        <f t="shared" si="748"/>
        <v>1495.652</v>
      </c>
      <c r="BR115" s="318">
        <f t="shared" si="719"/>
        <v>5.3543188413579544E-2</v>
      </c>
      <c r="BS115" s="322">
        <f t="shared" si="749"/>
        <v>39851.477730999977</v>
      </c>
      <c r="BT115" s="323">
        <f t="shared" si="749"/>
        <v>39851.477730999977</v>
      </c>
      <c r="BU115" s="323">
        <f t="shared" si="749"/>
        <v>0</v>
      </c>
      <c r="BV115" s="318">
        <f t="shared" si="721"/>
        <v>0</v>
      </c>
      <c r="BW115" s="322">
        <f t="shared" si="750"/>
        <v>87047.653108249986</v>
      </c>
      <c r="BX115" s="323">
        <f t="shared" si="750"/>
        <v>87047.653108249986</v>
      </c>
      <c r="BY115" s="323">
        <f t="shared" si="750"/>
        <v>0</v>
      </c>
      <c r="BZ115" s="318">
        <f t="shared" si="723"/>
        <v>0</v>
      </c>
      <c r="CA115" s="321">
        <f t="shared" si="751"/>
        <v>1180546.277339279</v>
      </c>
      <c r="CB115" s="154">
        <f t="shared" si="751"/>
        <v>1057317.3263392781</v>
      </c>
      <c r="CC115" s="154">
        <f t="shared" si="751"/>
        <v>117821.38499999944</v>
      </c>
      <c r="CD115" s="318">
        <f t="shared" si="725"/>
        <v>9.980242813144595E-2</v>
      </c>
    </row>
    <row r="116" spans="1:82">
      <c r="A116" s="378"/>
      <c r="B116" s="132" t="s">
        <v>19</v>
      </c>
      <c r="C116" s="157">
        <v>596137.38800002844</v>
      </c>
      <c r="D116" s="158">
        <v>580543.10000002221</v>
      </c>
      <c r="E116" s="158">
        <v>14528.871000000043</v>
      </c>
      <c r="F116" s="324">
        <f t="shared" si="700"/>
        <v>2.4371682253889013E-2</v>
      </c>
      <c r="G116" s="157">
        <v>0</v>
      </c>
      <c r="H116" s="158">
        <v>0</v>
      </c>
      <c r="I116" s="158">
        <v>0</v>
      </c>
      <c r="J116" s="324">
        <f t="shared" si="701"/>
        <v>0</v>
      </c>
      <c r="K116" s="157">
        <v>12695.625</v>
      </c>
      <c r="L116" s="158">
        <v>12625.5525</v>
      </c>
      <c r="M116" s="158">
        <v>296.541</v>
      </c>
      <c r="N116" s="324">
        <f t="shared" si="702"/>
        <v>2.3357731501993797E-2</v>
      </c>
      <c r="O116" s="157">
        <v>14218.758753749991</v>
      </c>
      <c r="P116" s="158">
        <v>14218.758753749991</v>
      </c>
      <c r="Q116" s="158">
        <v>0</v>
      </c>
      <c r="R116" s="324">
        <f t="shared" si="703"/>
        <v>0</v>
      </c>
      <c r="S116" s="157">
        <v>51342.217793249991</v>
      </c>
      <c r="T116" s="158">
        <v>51342.217793249991</v>
      </c>
      <c r="U116" s="158">
        <v>0</v>
      </c>
      <c r="V116" s="324">
        <f t="shared" si="704"/>
        <v>0</v>
      </c>
      <c r="W116" s="327">
        <f t="shared" si="744"/>
        <v>674393.98954702844</v>
      </c>
      <c r="X116" s="161">
        <f t="shared" si="744"/>
        <v>658729.6290470222</v>
      </c>
      <c r="Y116" s="161">
        <f t="shared" si="744"/>
        <v>14825.412000000042</v>
      </c>
      <c r="Z116" s="324">
        <f t="shared" si="706"/>
        <v>2.1983309800785528E-2</v>
      </c>
      <c r="AC116" s="378"/>
      <c r="AD116" s="132" t="s">
        <v>19</v>
      </c>
      <c r="AE116" s="157">
        <v>143911.84099999897</v>
      </c>
      <c r="AF116" s="158">
        <v>140128.16600000064</v>
      </c>
      <c r="AG116" s="158">
        <v>2985.0480000000048</v>
      </c>
      <c r="AH116" s="324">
        <f t="shared" si="707"/>
        <v>2.0742198690933474E-2</v>
      </c>
      <c r="AI116" s="157">
        <v>19789.195000000102</v>
      </c>
      <c r="AJ116" s="158">
        <v>19066.308000000037</v>
      </c>
      <c r="AK116" s="158">
        <v>637.62499999999977</v>
      </c>
      <c r="AL116" s="324">
        <f t="shared" si="708"/>
        <v>3.2220865982673701E-2</v>
      </c>
      <c r="AM116" s="157">
        <v>0</v>
      </c>
      <c r="AN116" s="158">
        <v>0</v>
      </c>
      <c r="AO116" s="158">
        <v>0</v>
      </c>
      <c r="AP116" s="324">
        <f t="shared" si="709"/>
        <v>0</v>
      </c>
      <c r="AQ116" s="157">
        <v>342.6</v>
      </c>
      <c r="AR116" s="158">
        <v>342.6</v>
      </c>
      <c r="AS116" s="158">
        <v>0</v>
      </c>
      <c r="AT116" s="324">
        <f t="shared" si="710"/>
        <v>0</v>
      </c>
      <c r="AU116" s="157">
        <v>29402</v>
      </c>
      <c r="AV116" s="158">
        <v>29402</v>
      </c>
      <c r="AW116" s="158">
        <v>0</v>
      </c>
      <c r="AX116" s="324">
        <f t="shared" si="711"/>
        <v>0</v>
      </c>
      <c r="AY116" s="327">
        <f t="shared" si="745"/>
        <v>193445.63599999907</v>
      </c>
      <c r="AZ116" s="161">
        <f t="shared" si="745"/>
        <v>188939.07400000069</v>
      </c>
      <c r="BA116" s="161">
        <f t="shared" si="745"/>
        <v>3622.6730000000043</v>
      </c>
      <c r="BB116" s="324">
        <f t="shared" si="713"/>
        <v>1.8727085681064532E-2</v>
      </c>
      <c r="BE116" s="378"/>
      <c r="BF116" s="132" t="s">
        <v>19</v>
      </c>
      <c r="BG116" s="328">
        <f t="shared" si="746"/>
        <v>740049.22900002741</v>
      </c>
      <c r="BH116" s="329">
        <f t="shared" si="746"/>
        <v>720671.26600002288</v>
      </c>
      <c r="BI116" s="329">
        <f t="shared" si="746"/>
        <v>17513.919000000049</v>
      </c>
      <c r="BJ116" s="324">
        <f t="shared" si="715"/>
        <v>2.3665883719202415E-2</v>
      </c>
      <c r="BK116" s="328">
        <f t="shared" si="747"/>
        <v>19789.195000000102</v>
      </c>
      <c r="BL116" s="329">
        <f t="shared" si="747"/>
        <v>19066.308000000037</v>
      </c>
      <c r="BM116" s="329">
        <f t="shared" si="747"/>
        <v>637.62499999999977</v>
      </c>
      <c r="BN116" s="324">
        <f t="shared" si="717"/>
        <v>3.2220865982673701E-2</v>
      </c>
      <c r="BO116" s="328">
        <f t="shared" si="748"/>
        <v>12695.625</v>
      </c>
      <c r="BP116" s="329">
        <f t="shared" si="748"/>
        <v>12625.5525</v>
      </c>
      <c r="BQ116" s="329">
        <f t="shared" si="748"/>
        <v>296.541</v>
      </c>
      <c r="BR116" s="324">
        <f t="shared" si="719"/>
        <v>2.3357731501993797E-2</v>
      </c>
      <c r="BS116" s="328">
        <f t="shared" si="749"/>
        <v>14561.358753749992</v>
      </c>
      <c r="BT116" s="329">
        <f t="shared" si="749"/>
        <v>14561.358753749992</v>
      </c>
      <c r="BU116" s="329">
        <f t="shared" si="749"/>
        <v>0</v>
      </c>
      <c r="BV116" s="324">
        <f t="shared" si="721"/>
        <v>0</v>
      </c>
      <c r="BW116" s="328">
        <f t="shared" si="750"/>
        <v>80744.217793249991</v>
      </c>
      <c r="BX116" s="329">
        <f t="shared" si="750"/>
        <v>80744.217793249991</v>
      </c>
      <c r="BY116" s="329">
        <f t="shared" si="750"/>
        <v>0</v>
      </c>
      <c r="BZ116" s="324">
        <f t="shared" si="723"/>
        <v>0</v>
      </c>
      <c r="CA116" s="327">
        <f t="shared" si="751"/>
        <v>867839.62554702745</v>
      </c>
      <c r="CB116" s="161">
        <f t="shared" si="751"/>
        <v>847668.70304702292</v>
      </c>
      <c r="CC116" s="161">
        <f t="shared" si="751"/>
        <v>18448.08500000005</v>
      </c>
      <c r="CD116" s="324">
        <f t="shared" si="725"/>
        <v>2.1257481747703817E-2</v>
      </c>
    </row>
    <row r="117" spans="1:82">
      <c r="A117" s="378"/>
      <c r="B117" s="133" t="s">
        <v>20</v>
      </c>
      <c r="C117" s="330">
        <f t="shared" ref="C117:E117" si="752">IF(COUNT(C114:C116)=0,"",SUM(C114:C116))</f>
        <v>2074626.8800000523</v>
      </c>
      <c r="D117" s="168">
        <f t="shared" si="752"/>
        <v>1941374.7600000452</v>
      </c>
      <c r="E117" s="168">
        <f t="shared" si="752"/>
        <v>126113.45199999955</v>
      </c>
      <c r="F117" s="331">
        <f t="shared" si="700"/>
        <v>6.0788498026207186E-2</v>
      </c>
      <c r="G117" s="330">
        <f t="shared" ref="G117:I117" si="753">IF(COUNT(G114:G116)=0,"",SUM(G114:G116))</f>
        <v>0</v>
      </c>
      <c r="H117" s="168">
        <f t="shared" si="753"/>
        <v>0</v>
      </c>
      <c r="I117" s="168">
        <f t="shared" si="753"/>
        <v>0</v>
      </c>
      <c r="J117" s="331">
        <f t="shared" si="701"/>
        <v>0</v>
      </c>
      <c r="K117" s="330">
        <f t="shared" ref="K117:M117" si="754">IF(COUNT(K114:K116)=0,"",SUM(K114:K116))</f>
        <v>67976.1875</v>
      </c>
      <c r="L117" s="168">
        <f t="shared" si="754"/>
        <v>67583.305999999997</v>
      </c>
      <c r="M117" s="168">
        <f t="shared" si="754"/>
        <v>2190.0445</v>
      </c>
      <c r="N117" s="331">
        <f t="shared" si="702"/>
        <v>3.2217818923722372E-2</v>
      </c>
      <c r="O117" s="330">
        <f t="shared" ref="O117:Q117" si="755">IF(COUNT(O114:O116)=0,"",SUM(O114:O116))</f>
        <v>97407.273218249946</v>
      </c>
      <c r="P117" s="168">
        <f t="shared" si="755"/>
        <v>97407.273218249946</v>
      </c>
      <c r="Q117" s="168">
        <f t="shared" si="755"/>
        <v>0</v>
      </c>
      <c r="R117" s="331">
        <f t="shared" si="703"/>
        <v>0</v>
      </c>
      <c r="S117" s="330">
        <f t="shared" ref="S117:U117" si="756">IF(COUNT(S114:S116)=0,"",SUM(S114:S116))</f>
        <v>156789.66361774993</v>
      </c>
      <c r="T117" s="168">
        <f t="shared" si="756"/>
        <v>156789.66361774993</v>
      </c>
      <c r="U117" s="168">
        <f t="shared" si="756"/>
        <v>0</v>
      </c>
      <c r="V117" s="331">
        <f t="shared" si="704"/>
        <v>0</v>
      </c>
      <c r="W117" s="332">
        <f t="shared" ref="W117:Y117" si="757">IF(COUNT(W114:W116)=0,"",SUM(W114:W116))</f>
        <v>2396800.0043360516</v>
      </c>
      <c r="X117" s="167">
        <f t="shared" si="757"/>
        <v>2263155.0028360449</v>
      </c>
      <c r="Y117" s="167">
        <f t="shared" si="757"/>
        <v>128303.49649999956</v>
      </c>
      <c r="Z117" s="331">
        <f t="shared" si="706"/>
        <v>5.3531164998283406E-2</v>
      </c>
      <c r="AC117" s="378"/>
      <c r="AD117" s="133" t="s">
        <v>20</v>
      </c>
      <c r="AE117" s="330">
        <f t="shared" ref="AE117:AG117" si="758">IF(COUNT(AE114:AE116)=0,"",SUM(AE114:AE116))</f>
        <v>455678.45999999787</v>
      </c>
      <c r="AF117" s="168">
        <f t="shared" si="758"/>
        <v>425675.21599999827</v>
      </c>
      <c r="AG117" s="168">
        <f t="shared" si="758"/>
        <v>27126.259999999929</v>
      </c>
      <c r="AH117" s="331">
        <f t="shared" si="707"/>
        <v>5.9529388332290399E-2</v>
      </c>
      <c r="AI117" s="330">
        <f t="shared" ref="AI117:AK117" si="759">IF(COUNT(AI114:AI116)=0,"",SUM(AI114:AI116))</f>
        <v>61015.898000000154</v>
      </c>
      <c r="AJ117" s="168">
        <f t="shared" si="759"/>
        <v>58900.954000000085</v>
      </c>
      <c r="AK117" s="168">
        <f t="shared" si="759"/>
        <v>1841.4589999999998</v>
      </c>
      <c r="AL117" s="331">
        <f t="shared" si="708"/>
        <v>3.0179986861784698E-2</v>
      </c>
      <c r="AM117" s="330">
        <f t="shared" ref="AM117:AO117" si="760">IF(COUNT(AM114:AM116)=0,"",SUM(AM114:AM116))</f>
        <v>0</v>
      </c>
      <c r="AN117" s="168">
        <f t="shared" si="760"/>
        <v>0</v>
      </c>
      <c r="AO117" s="168">
        <f t="shared" si="760"/>
        <v>0</v>
      </c>
      <c r="AP117" s="331">
        <f t="shared" si="709"/>
        <v>0</v>
      </c>
      <c r="AQ117" s="330">
        <f t="shared" ref="AQ117:AS117" si="761">IF(COUNT(AQ114:AQ116)=0,"",SUM(AQ114:AQ116))</f>
        <v>1695.9</v>
      </c>
      <c r="AR117" s="168">
        <f t="shared" si="761"/>
        <v>1695.9</v>
      </c>
      <c r="AS117" s="168">
        <f t="shared" si="761"/>
        <v>0</v>
      </c>
      <c r="AT117" s="331">
        <f t="shared" si="710"/>
        <v>0</v>
      </c>
      <c r="AU117" s="330">
        <f t="shared" ref="AU117:AW117" si="762">IF(COUNT(AU114:AU116)=0,"",SUM(AU114:AU116))</f>
        <v>91949</v>
      </c>
      <c r="AV117" s="168">
        <f t="shared" si="762"/>
        <v>91949</v>
      </c>
      <c r="AW117" s="168">
        <f t="shared" si="762"/>
        <v>0</v>
      </c>
      <c r="AX117" s="331">
        <f t="shared" si="711"/>
        <v>0</v>
      </c>
      <c r="AY117" s="332">
        <f t="shared" ref="AY117:BA117" si="763">IF(COUNT(AY114:AY116)=0,"",SUM(AY114:AY116))</f>
        <v>610339.25799999805</v>
      </c>
      <c r="AZ117" s="167">
        <f t="shared" si="763"/>
        <v>578221.06999999844</v>
      </c>
      <c r="BA117" s="167">
        <f t="shared" si="763"/>
        <v>28967.718999999925</v>
      </c>
      <c r="BB117" s="331">
        <f t="shared" si="713"/>
        <v>4.7461667622239065E-2</v>
      </c>
      <c r="BE117" s="378"/>
      <c r="BF117" s="133" t="s">
        <v>20</v>
      </c>
      <c r="BG117" s="330">
        <f t="shared" ref="BG117:BI117" si="764">IF(COUNT(BG114:BG116)=0,"",SUM(BG114:BG116))</f>
        <v>2530305.3400000501</v>
      </c>
      <c r="BH117" s="168">
        <f t="shared" si="764"/>
        <v>2367049.9760000436</v>
      </c>
      <c r="BI117" s="168">
        <f t="shared" si="764"/>
        <v>153239.7119999995</v>
      </c>
      <c r="BJ117" s="331">
        <f t="shared" si="715"/>
        <v>6.0561747065670926E-2</v>
      </c>
      <c r="BK117" s="330">
        <f t="shared" ref="BK117:BM117" si="765">IF(COUNT(BK114:BK116)=0,"",SUM(BK114:BK116))</f>
        <v>61015.898000000154</v>
      </c>
      <c r="BL117" s="168">
        <f t="shared" si="765"/>
        <v>58900.954000000085</v>
      </c>
      <c r="BM117" s="168">
        <f t="shared" si="765"/>
        <v>1841.4589999999998</v>
      </c>
      <c r="BN117" s="331">
        <f t="shared" si="717"/>
        <v>3.0179986861784698E-2</v>
      </c>
      <c r="BO117" s="330">
        <f t="shared" ref="BO117:BQ117" si="766">IF(COUNT(BO114:BO116)=0,"",SUM(BO114:BO116))</f>
        <v>67976.1875</v>
      </c>
      <c r="BP117" s="168">
        <f t="shared" si="766"/>
        <v>67583.305999999997</v>
      </c>
      <c r="BQ117" s="168">
        <f t="shared" si="766"/>
        <v>2190.0445</v>
      </c>
      <c r="BR117" s="331">
        <f t="shared" si="719"/>
        <v>3.2217818923722372E-2</v>
      </c>
      <c r="BS117" s="330">
        <f t="shared" ref="BS117:BU117" si="767">IF(COUNT(BS114:BS116)=0,"",SUM(BS114:BS116))</f>
        <v>99103.173218249955</v>
      </c>
      <c r="BT117" s="168">
        <f t="shared" si="767"/>
        <v>99103.173218249955</v>
      </c>
      <c r="BU117" s="168">
        <f t="shared" si="767"/>
        <v>0</v>
      </c>
      <c r="BV117" s="331">
        <f t="shared" si="721"/>
        <v>0</v>
      </c>
      <c r="BW117" s="330">
        <f t="shared" ref="BW117:BY117" si="768">IF(COUNT(BW114:BW116)=0,"",SUM(BW114:BW116))</f>
        <v>248738.66361774993</v>
      </c>
      <c r="BX117" s="168">
        <f t="shared" si="768"/>
        <v>248738.66361774993</v>
      </c>
      <c r="BY117" s="168">
        <f t="shared" si="768"/>
        <v>0</v>
      </c>
      <c r="BZ117" s="331">
        <f t="shared" si="723"/>
        <v>0</v>
      </c>
      <c r="CA117" s="332">
        <f t="shared" ref="CA117:CC117" si="769">IF(COUNT(CA114:CA116)=0,"",SUM(CA114:CA116))</f>
        <v>3007139.2623360502</v>
      </c>
      <c r="CB117" s="167">
        <f t="shared" si="769"/>
        <v>2841376.0728360433</v>
      </c>
      <c r="CC117" s="167">
        <f t="shared" si="769"/>
        <v>157271.2154999995</v>
      </c>
      <c r="CD117" s="331">
        <f t="shared" si="725"/>
        <v>5.2299279075564246E-2</v>
      </c>
    </row>
    <row r="118" spans="1:82">
      <c r="A118" s="378"/>
      <c r="B118" s="130" t="s">
        <v>21</v>
      </c>
      <c r="C118" s="171">
        <v>299818.94499999267</v>
      </c>
      <c r="D118" s="172">
        <v>298112.22599999333</v>
      </c>
      <c r="E118" s="172">
        <v>1444.0730000000019</v>
      </c>
      <c r="F118" s="333">
        <f t="shared" si="700"/>
        <v>4.8164834947305854E-3</v>
      </c>
      <c r="G118" s="171">
        <v>0</v>
      </c>
      <c r="H118" s="172">
        <v>0</v>
      </c>
      <c r="I118" s="172">
        <v>0</v>
      </c>
      <c r="J118" s="333">
        <f t="shared" si="701"/>
        <v>0</v>
      </c>
      <c r="K118" s="171">
        <v>24195.1875</v>
      </c>
      <c r="L118" s="172">
        <v>24901.155500000001</v>
      </c>
      <c r="M118" s="172">
        <v>432.49900000000002</v>
      </c>
      <c r="N118" s="333">
        <f t="shared" si="702"/>
        <v>1.7875414274016271E-2</v>
      </c>
      <c r="O118" s="171">
        <v>10068.25987349999</v>
      </c>
      <c r="P118" s="172">
        <v>10068.25987349999</v>
      </c>
      <c r="Q118" s="172">
        <v>0</v>
      </c>
      <c r="R118" s="333">
        <f t="shared" si="703"/>
        <v>0</v>
      </c>
      <c r="S118" s="171">
        <v>12943.255671249966</v>
      </c>
      <c r="T118" s="172">
        <v>12943.255671249966</v>
      </c>
      <c r="U118" s="172">
        <v>0</v>
      </c>
      <c r="V118" s="333">
        <f t="shared" si="704"/>
        <v>0</v>
      </c>
      <c r="W118" s="336">
        <f t="shared" ref="W118:Y120" si="770">IF(COUNT(C118,G118,K118,O118,S118)&lt;5,"",SUM(C118,G118,K118,O118,S118))</f>
        <v>347025.64804474264</v>
      </c>
      <c r="X118" s="175">
        <f t="shared" si="770"/>
        <v>346024.89704474329</v>
      </c>
      <c r="Y118" s="175">
        <f t="shared" si="770"/>
        <v>1876.5720000000019</v>
      </c>
      <c r="Z118" s="333">
        <f t="shared" si="706"/>
        <v>5.4075887778705402E-3</v>
      </c>
      <c r="AC118" s="378"/>
      <c r="AD118" s="130" t="s">
        <v>21</v>
      </c>
      <c r="AE118" s="171">
        <v>44500.647000000339</v>
      </c>
      <c r="AF118" s="172">
        <v>41712.384000000835</v>
      </c>
      <c r="AG118" s="172">
        <v>2643.3939999999989</v>
      </c>
      <c r="AH118" s="333">
        <f t="shared" si="707"/>
        <v>5.940124870543969E-2</v>
      </c>
      <c r="AI118" s="171">
        <v>19522.350000000119</v>
      </c>
      <c r="AJ118" s="172">
        <v>19522.028000000122</v>
      </c>
      <c r="AK118" s="172">
        <v>0.28100000000000003</v>
      </c>
      <c r="AL118" s="333">
        <f t="shared" si="708"/>
        <v>1.4393758948077374E-5</v>
      </c>
      <c r="AM118" s="171">
        <v>0</v>
      </c>
      <c r="AN118" s="172">
        <v>0</v>
      </c>
      <c r="AO118" s="172">
        <v>0</v>
      </c>
      <c r="AP118" s="333">
        <f t="shared" si="709"/>
        <v>0</v>
      </c>
      <c r="AQ118" s="171">
        <v>103.8</v>
      </c>
      <c r="AR118" s="172">
        <v>103.8</v>
      </c>
      <c r="AS118" s="172">
        <v>0</v>
      </c>
      <c r="AT118" s="333">
        <f t="shared" si="710"/>
        <v>0</v>
      </c>
      <c r="AU118" s="171">
        <v>31189</v>
      </c>
      <c r="AV118" s="172">
        <v>31189</v>
      </c>
      <c r="AW118" s="172">
        <v>0</v>
      </c>
      <c r="AX118" s="333">
        <f t="shared" si="711"/>
        <v>0</v>
      </c>
      <c r="AY118" s="336">
        <f t="shared" ref="AY118:BA120" si="771">IF(COUNT(AE118,AI118,AM118,AQ118,AU118)&lt;5,"",SUM(AE118,AI118,AM118,AQ118,AU118))</f>
        <v>95315.797000000457</v>
      </c>
      <c r="AZ118" s="175">
        <f t="shared" si="771"/>
        <v>92527.21200000096</v>
      </c>
      <c r="BA118" s="175">
        <f t="shared" si="771"/>
        <v>2643.6749999999988</v>
      </c>
      <c r="BB118" s="333">
        <f t="shared" si="713"/>
        <v>2.7735958605056683E-2</v>
      </c>
      <c r="BE118" s="378"/>
      <c r="BF118" s="130" t="s">
        <v>21</v>
      </c>
      <c r="BG118" s="337">
        <f t="shared" ref="BG118:BI120" si="772">IF(COUNT(C118, AE118)&lt;2, "", C118+AE118)</f>
        <v>344319.59199999302</v>
      </c>
      <c r="BH118" s="338">
        <f t="shared" si="772"/>
        <v>339824.60999999417</v>
      </c>
      <c r="BI118" s="338">
        <f t="shared" si="772"/>
        <v>4087.4670000000006</v>
      </c>
      <c r="BJ118" s="333">
        <f t="shared" si="715"/>
        <v>1.1871142667943459E-2</v>
      </c>
      <c r="BK118" s="337">
        <f t="shared" ref="BK118:BM120" si="773">IF(COUNT(G118, AI118)&lt;2, "", G118+AI118)</f>
        <v>19522.350000000119</v>
      </c>
      <c r="BL118" s="338">
        <f t="shared" si="773"/>
        <v>19522.028000000122</v>
      </c>
      <c r="BM118" s="338">
        <f t="shared" si="773"/>
        <v>0.28100000000000003</v>
      </c>
      <c r="BN118" s="333">
        <f t="shared" si="717"/>
        <v>1.4393758948077374E-5</v>
      </c>
      <c r="BO118" s="337">
        <f t="shared" ref="BO118:BQ120" si="774">IF(COUNT(K118, AM118)&lt;2, "", K118+AM118)</f>
        <v>24195.1875</v>
      </c>
      <c r="BP118" s="338">
        <f t="shared" si="774"/>
        <v>24901.155500000001</v>
      </c>
      <c r="BQ118" s="338">
        <f t="shared" si="774"/>
        <v>432.49900000000002</v>
      </c>
      <c r="BR118" s="333">
        <f t="shared" si="719"/>
        <v>1.7875414274016271E-2</v>
      </c>
      <c r="BS118" s="337">
        <f t="shared" ref="BS118:BU120" si="775">IF(COUNT(O118, AQ118)&lt;2, "", O118+AQ118)</f>
        <v>10172.059873499989</v>
      </c>
      <c r="BT118" s="338">
        <f t="shared" si="775"/>
        <v>10172.059873499989</v>
      </c>
      <c r="BU118" s="338">
        <f t="shared" si="775"/>
        <v>0</v>
      </c>
      <c r="BV118" s="333">
        <f t="shared" si="721"/>
        <v>0</v>
      </c>
      <c r="BW118" s="337">
        <f t="shared" ref="BW118:BY120" si="776">IF(COUNT(S118, AU118)&lt;2, "", S118+AU118)</f>
        <v>44132.255671249965</v>
      </c>
      <c r="BX118" s="338">
        <f t="shared" si="776"/>
        <v>44132.255671249965</v>
      </c>
      <c r="BY118" s="338">
        <f t="shared" si="776"/>
        <v>0</v>
      </c>
      <c r="BZ118" s="333">
        <f t="shared" si="723"/>
        <v>0</v>
      </c>
      <c r="CA118" s="336">
        <f t="shared" ref="CA118:CC120" si="777">IF(COUNT(BG118,BK118,BO118,BS118,BW118)&lt;5,"",SUM(BG118,BK118,BO118,BS118,BW118))</f>
        <v>442341.44504474301</v>
      </c>
      <c r="CB118" s="175">
        <f t="shared" si="777"/>
        <v>438552.10904474417</v>
      </c>
      <c r="CC118" s="175">
        <f t="shared" si="777"/>
        <v>4520.2470000000003</v>
      </c>
      <c r="CD118" s="333">
        <f t="shared" si="725"/>
        <v>1.0218909059138186E-2</v>
      </c>
    </row>
    <row r="119" spans="1:82">
      <c r="A119" s="378"/>
      <c r="B119" s="131" t="s">
        <v>22</v>
      </c>
      <c r="C119" s="150">
        <v>579792.60300001432</v>
      </c>
      <c r="D119" s="151">
        <v>535603.08699998073</v>
      </c>
      <c r="E119" s="151">
        <v>41252.858000000102</v>
      </c>
      <c r="F119" s="318">
        <f t="shared" si="700"/>
        <v>7.1151059510842163E-2</v>
      </c>
      <c r="G119" s="150">
        <v>0</v>
      </c>
      <c r="H119" s="151">
        <v>0</v>
      </c>
      <c r="I119" s="151">
        <v>0</v>
      </c>
      <c r="J119" s="318">
        <f t="shared" si="701"/>
        <v>0</v>
      </c>
      <c r="K119" s="150">
        <v>28840.191999999999</v>
      </c>
      <c r="L119" s="151">
        <v>28269.052500000002</v>
      </c>
      <c r="M119" s="151">
        <v>1478.4014999999999</v>
      </c>
      <c r="N119" s="318">
        <f t="shared" si="702"/>
        <v>5.1261846661769798E-2</v>
      </c>
      <c r="O119" s="150">
        <v>36239.622937999986</v>
      </c>
      <c r="P119" s="151">
        <v>36239.622937999986</v>
      </c>
      <c r="Q119" s="151">
        <v>0</v>
      </c>
      <c r="R119" s="318">
        <f t="shared" si="703"/>
        <v>0</v>
      </c>
      <c r="S119" s="150">
        <v>40908.191605500018</v>
      </c>
      <c r="T119" s="151">
        <v>40908.191605500018</v>
      </c>
      <c r="U119" s="151">
        <v>0</v>
      </c>
      <c r="V119" s="318">
        <f t="shared" si="704"/>
        <v>0</v>
      </c>
      <c r="W119" s="321">
        <f t="shared" si="770"/>
        <v>685780.60954351444</v>
      </c>
      <c r="X119" s="154">
        <f t="shared" si="770"/>
        <v>641019.9540434808</v>
      </c>
      <c r="Y119" s="154">
        <f t="shared" si="770"/>
        <v>42731.259500000102</v>
      </c>
      <c r="Z119" s="318">
        <f t="shared" si="706"/>
        <v>6.2310393302668465E-2</v>
      </c>
      <c r="AC119" s="378"/>
      <c r="AD119" s="131" t="s">
        <v>22</v>
      </c>
      <c r="AE119" s="150">
        <v>104746.18599999824</v>
      </c>
      <c r="AF119" s="151">
        <v>96876.666999998357</v>
      </c>
      <c r="AG119" s="151">
        <v>7334.5019999999986</v>
      </c>
      <c r="AH119" s="318">
        <f t="shared" si="707"/>
        <v>7.0021661695635604E-2</v>
      </c>
      <c r="AI119" s="150">
        <v>14803.351000000062</v>
      </c>
      <c r="AJ119" s="151">
        <v>14380.045000000071</v>
      </c>
      <c r="AK119" s="151">
        <v>403.33999999999986</v>
      </c>
      <c r="AL119" s="318">
        <f t="shared" si="708"/>
        <v>2.7246533572026912E-2</v>
      </c>
      <c r="AM119" s="150">
        <v>0</v>
      </c>
      <c r="AN119" s="151">
        <v>0</v>
      </c>
      <c r="AO119" s="151">
        <v>0</v>
      </c>
      <c r="AP119" s="318">
        <f t="shared" si="709"/>
        <v>0</v>
      </c>
      <c r="AQ119" s="150">
        <v>942.6</v>
      </c>
      <c r="AR119" s="151">
        <v>942.6</v>
      </c>
      <c r="AS119" s="151">
        <v>0</v>
      </c>
      <c r="AT119" s="318">
        <f t="shared" si="710"/>
        <v>0</v>
      </c>
      <c r="AU119" s="150">
        <v>31437</v>
      </c>
      <c r="AV119" s="151">
        <v>31437</v>
      </c>
      <c r="AW119" s="151">
        <v>0</v>
      </c>
      <c r="AX119" s="318">
        <f t="shared" si="711"/>
        <v>0</v>
      </c>
      <c r="AY119" s="321">
        <f t="shared" si="771"/>
        <v>151929.1369999983</v>
      </c>
      <c r="AZ119" s="154">
        <f t="shared" si="771"/>
        <v>143636.31199999843</v>
      </c>
      <c r="BA119" s="154">
        <f t="shared" si="771"/>
        <v>7737.8419999999987</v>
      </c>
      <c r="BB119" s="318">
        <f t="shared" si="713"/>
        <v>5.093059930959843E-2</v>
      </c>
      <c r="BE119" s="378"/>
      <c r="BF119" s="131" t="s">
        <v>22</v>
      </c>
      <c r="BG119" s="322">
        <f t="shared" si="772"/>
        <v>684538.78900001256</v>
      </c>
      <c r="BH119" s="323">
        <f t="shared" si="772"/>
        <v>632479.75399997912</v>
      </c>
      <c r="BI119" s="323">
        <f t="shared" si="772"/>
        <v>48587.360000000102</v>
      </c>
      <c r="BJ119" s="318">
        <f t="shared" si="715"/>
        <v>7.0978242257063992E-2</v>
      </c>
      <c r="BK119" s="322">
        <f t="shared" si="773"/>
        <v>14803.351000000062</v>
      </c>
      <c r="BL119" s="323">
        <f t="shared" si="773"/>
        <v>14380.045000000071</v>
      </c>
      <c r="BM119" s="323">
        <f t="shared" si="773"/>
        <v>403.33999999999986</v>
      </c>
      <c r="BN119" s="318">
        <f t="shared" si="717"/>
        <v>2.7246533572026912E-2</v>
      </c>
      <c r="BO119" s="322">
        <f t="shared" si="774"/>
        <v>28840.191999999999</v>
      </c>
      <c r="BP119" s="323">
        <f t="shared" si="774"/>
        <v>28269.052500000002</v>
      </c>
      <c r="BQ119" s="323">
        <f t="shared" si="774"/>
        <v>1478.4014999999999</v>
      </c>
      <c r="BR119" s="318">
        <f t="shared" si="719"/>
        <v>5.1261846661769798E-2</v>
      </c>
      <c r="BS119" s="322">
        <f t="shared" si="775"/>
        <v>37182.222937999984</v>
      </c>
      <c r="BT119" s="323">
        <f t="shared" si="775"/>
        <v>37182.222937999984</v>
      </c>
      <c r="BU119" s="323">
        <f t="shared" si="775"/>
        <v>0</v>
      </c>
      <c r="BV119" s="318">
        <f t="shared" si="721"/>
        <v>0</v>
      </c>
      <c r="BW119" s="322">
        <f t="shared" si="776"/>
        <v>72345.191605500018</v>
      </c>
      <c r="BX119" s="323">
        <f t="shared" si="776"/>
        <v>72345.191605500018</v>
      </c>
      <c r="BY119" s="323">
        <f t="shared" si="776"/>
        <v>0</v>
      </c>
      <c r="BZ119" s="318">
        <f t="shared" si="723"/>
        <v>0</v>
      </c>
      <c r="CA119" s="321">
        <f t="shared" si="777"/>
        <v>837709.74654351268</v>
      </c>
      <c r="CB119" s="154">
        <f t="shared" si="777"/>
        <v>784656.26604347921</v>
      </c>
      <c r="CC119" s="154">
        <f t="shared" si="777"/>
        <v>50469.101500000099</v>
      </c>
      <c r="CD119" s="318">
        <f t="shared" si="725"/>
        <v>6.0246525372590509E-2</v>
      </c>
    </row>
    <row r="120" spans="1:82">
      <c r="A120" s="378"/>
      <c r="B120" s="132" t="s">
        <v>23</v>
      </c>
      <c r="C120" s="157">
        <v>542176.82799998799</v>
      </c>
      <c r="D120" s="158">
        <v>510614.92699998384</v>
      </c>
      <c r="E120" s="158">
        <v>29622.407000000261</v>
      </c>
      <c r="F120" s="324">
        <f t="shared" si="700"/>
        <v>5.4636062388119834E-2</v>
      </c>
      <c r="G120" s="157">
        <v>0</v>
      </c>
      <c r="H120" s="158">
        <v>0</v>
      </c>
      <c r="I120" s="158">
        <v>0</v>
      </c>
      <c r="J120" s="324">
        <f t="shared" si="701"/>
        <v>0</v>
      </c>
      <c r="K120" s="157">
        <v>26250.460500000001</v>
      </c>
      <c r="L120" s="158">
        <v>26225.414000000001</v>
      </c>
      <c r="M120" s="158">
        <v>1079.847</v>
      </c>
      <c r="N120" s="324">
        <f t="shared" si="702"/>
        <v>4.1136306923072831E-2</v>
      </c>
      <c r="O120" s="157">
        <v>18583.099156249984</v>
      </c>
      <c r="P120" s="158">
        <v>18583.099156249984</v>
      </c>
      <c r="Q120" s="158">
        <v>0</v>
      </c>
      <c r="R120" s="324">
        <f t="shared" si="703"/>
        <v>0</v>
      </c>
      <c r="S120" s="157">
        <v>53717.826485249861</v>
      </c>
      <c r="T120" s="158">
        <v>53717.826485249861</v>
      </c>
      <c r="U120" s="158">
        <v>0</v>
      </c>
      <c r="V120" s="324">
        <f t="shared" si="704"/>
        <v>0</v>
      </c>
      <c r="W120" s="327">
        <f t="shared" si="770"/>
        <v>640728.21414148796</v>
      </c>
      <c r="X120" s="161">
        <f t="shared" si="770"/>
        <v>609141.26664148376</v>
      </c>
      <c r="Y120" s="161">
        <f t="shared" si="770"/>
        <v>30702.254000000263</v>
      </c>
      <c r="Z120" s="324">
        <f t="shared" si="706"/>
        <v>4.7917749401964804E-2</v>
      </c>
      <c r="AC120" s="378"/>
      <c r="AD120" s="132" t="s">
        <v>23</v>
      </c>
      <c r="AE120" s="157">
        <v>131340.35500000106</v>
      </c>
      <c r="AF120" s="158">
        <v>120883.58100000044</v>
      </c>
      <c r="AG120" s="158">
        <v>9867.2409999999982</v>
      </c>
      <c r="AH120" s="324">
        <f t="shared" si="707"/>
        <v>7.5127260010831545E-2</v>
      </c>
      <c r="AI120" s="157">
        <v>10572.704000000043</v>
      </c>
      <c r="AJ120" s="158">
        <v>10376.986000000059</v>
      </c>
      <c r="AK120" s="158">
        <v>152.30700000000007</v>
      </c>
      <c r="AL120" s="324">
        <f t="shared" si="708"/>
        <v>1.4405680892986264E-2</v>
      </c>
      <c r="AM120" s="157">
        <v>0</v>
      </c>
      <c r="AN120" s="158">
        <v>0</v>
      </c>
      <c r="AO120" s="158">
        <v>0</v>
      </c>
      <c r="AP120" s="324">
        <f t="shared" si="709"/>
        <v>0</v>
      </c>
      <c r="AQ120" s="157">
        <v>311</v>
      </c>
      <c r="AR120" s="158">
        <v>311</v>
      </c>
      <c r="AS120" s="158">
        <v>0</v>
      </c>
      <c r="AT120" s="324">
        <f t="shared" si="710"/>
        <v>0</v>
      </c>
      <c r="AU120" s="157">
        <v>29424</v>
      </c>
      <c r="AV120" s="158">
        <v>29424</v>
      </c>
      <c r="AW120" s="158">
        <v>0</v>
      </c>
      <c r="AX120" s="324">
        <f t="shared" si="711"/>
        <v>0</v>
      </c>
      <c r="AY120" s="327">
        <f t="shared" si="771"/>
        <v>171648.05900000111</v>
      </c>
      <c r="AZ120" s="161">
        <f t="shared" si="771"/>
        <v>160995.5670000005</v>
      </c>
      <c r="BA120" s="161">
        <f t="shared" si="771"/>
        <v>10019.547999999999</v>
      </c>
      <c r="BB120" s="324">
        <f t="shared" si="713"/>
        <v>5.8372626281780055E-2</v>
      </c>
      <c r="BE120" s="378"/>
      <c r="BF120" s="132" t="s">
        <v>23</v>
      </c>
      <c r="BG120" s="328">
        <f t="shared" si="772"/>
        <v>673517.18299998902</v>
      </c>
      <c r="BH120" s="329">
        <f t="shared" si="772"/>
        <v>631498.50799998431</v>
      </c>
      <c r="BI120" s="329">
        <f t="shared" si="772"/>
        <v>39489.648000000263</v>
      </c>
      <c r="BJ120" s="324">
        <f t="shared" si="715"/>
        <v>5.8631982964569604E-2</v>
      </c>
      <c r="BK120" s="328">
        <f t="shared" si="773"/>
        <v>10572.704000000043</v>
      </c>
      <c r="BL120" s="329">
        <f t="shared" si="773"/>
        <v>10376.986000000059</v>
      </c>
      <c r="BM120" s="329">
        <f t="shared" si="773"/>
        <v>152.30700000000007</v>
      </c>
      <c r="BN120" s="324">
        <f t="shared" si="717"/>
        <v>1.4405680892986264E-2</v>
      </c>
      <c r="BO120" s="328">
        <f t="shared" si="774"/>
        <v>26250.460500000001</v>
      </c>
      <c r="BP120" s="329">
        <f t="shared" si="774"/>
        <v>26225.414000000001</v>
      </c>
      <c r="BQ120" s="329">
        <f t="shared" si="774"/>
        <v>1079.847</v>
      </c>
      <c r="BR120" s="324">
        <f t="shared" si="719"/>
        <v>4.1136306923072831E-2</v>
      </c>
      <c r="BS120" s="328">
        <f t="shared" si="775"/>
        <v>18894.099156249984</v>
      </c>
      <c r="BT120" s="329">
        <f t="shared" si="775"/>
        <v>18894.099156249984</v>
      </c>
      <c r="BU120" s="329">
        <f t="shared" si="775"/>
        <v>0</v>
      </c>
      <c r="BV120" s="324">
        <f t="shared" si="721"/>
        <v>0</v>
      </c>
      <c r="BW120" s="328">
        <f t="shared" si="776"/>
        <v>83141.826485249854</v>
      </c>
      <c r="BX120" s="329">
        <f t="shared" si="776"/>
        <v>83141.826485249854</v>
      </c>
      <c r="BY120" s="329">
        <f t="shared" si="776"/>
        <v>0</v>
      </c>
      <c r="BZ120" s="324">
        <f t="shared" si="723"/>
        <v>0</v>
      </c>
      <c r="CA120" s="327">
        <f t="shared" si="777"/>
        <v>812376.2731414889</v>
      </c>
      <c r="CB120" s="161">
        <f t="shared" si="777"/>
        <v>770136.83364148415</v>
      </c>
      <c r="CC120" s="161">
        <f t="shared" si="777"/>
        <v>40721.802000000265</v>
      </c>
      <c r="CD120" s="324">
        <f t="shared" si="725"/>
        <v>5.0126774188674367E-2</v>
      </c>
    </row>
    <row r="121" spans="1:82">
      <c r="A121" s="378"/>
      <c r="B121" s="133" t="s">
        <v>24</v>
      </c>
      <c r="C121" s="330">
        <f t="shared" ref="C121:E121" si="778">IF(COUNT(C118:C120)=0,"",SUM(C118:C120))</f>
        <v>1421788.375999995</v>
      </c>
      <c r="D121" s="168">
        <f t="shared" si="778"/>
        <v>1344330.2399999578</v>
      </c>
      <c r="E121" s="168">
        <f t="shared" si="778"/>
        <v>72319.338000000367</v>
      </c>
      <c r="F121" s="331">
        <f t="shared" si="700"/>
        <v>5.0865050819630997E-2</v>
      </c>
      <c r="G121" s="330">
        <f t="shared" ref="G121:I121" si="779">IF(COUNT(G118:G120)=0,"",SUM(G118:G120))</f>
        <v>0</v>
      </c>
      <c r="H121" s="168">
        <f t="shared" si="779"/>
        <v>0</v>
      </c>
      <c r="I121" s="168">
        <f t="shared" si="779"/>
        <v>0</v>
      </c>
      <c r="J121" s="331">
        <f t="shared" si="701"/>
        <v>0</v>
      </c>
      <c r="K121" s="330">
        <f t="shared" ref="K121:M121" si="780">IF(COUNT(K118:K120)=0,"",SUM(K118:K120))</f>
        <v>79285.84</v>
      </c>
      <c r="L121" s="168">
        <f t="shared" si="780"/>
        <v>79395.622000000003</v>
      </c>
      <c r="M121" s="168">
        <f t="shared" si="780"/>
        <v>2990.7474999999999</v>
      </c>
      <c r="N121" s="331">
        <f t="shared" si="702"/>
        <v>3.7721079829639188E-2</v>
      </c>
      <c r="O121" s="330">
        <f t="shared" ref="O121:Q121" si="781">IF(COUNT(O118:O120)=0,"",SUM(O118:O120))</f>
        <v>64890.981967749962</v>
      </c>
      <c r="P121" s="168">
        <f t="shared" si="781"/>
        <v>64890.981967749962</v>
      </c>
      <c r="Q121" s="168">
        <f t="shared" si="781"/>
        <v>0</v>
      </c>
      <c r="R121" s="331">
        <f t="shared" si="703"/>
        <v>0</v>
      </c>
      <c r="S121" s="330">
        <f t="shared" ref="S121:U121" si="782">IF(COUNT(S118:S120)=0,"",SUM(S118:S120))</f>
        <v>107569.27376199985</v>
      </c>
      <c r="T121" s="168">
        <f t="shared" si="782"/>
        <v>107569.27376199985</v>
      </c>
      <c r="U121" s="168">
        <f t="shared" si="782"/>
        <v>0</v>
      </c>
      <c r="V121" s="331">
        <f t="shared" si="704"/>
        <v>0</v>
      </c>
      <c r="W121" s="332">
        <f t="shared" ref="W121:Y121" si="783">IF(COUNT(W118:W120)=0,"",SUM(W118:W120))</f>
        <v>1673534.4717297452</v>
      </c>
      <c r="X121" s="167">
        <f t="shared" si="783"/>
        <v>1596186.1177297079</v>
      </c>
      <c r="Y121" s="167">
        <f t="shared" si="783"/>
        <v>75310.085500000365</v>
      </c>
      <c r="Z121" s="331">
        <f t="shared" si="706"/>
        <v>4.5000618016646385E-2</v>
      </c>
      <c r="AC121" s="378"/>
      <c r="AD121" s="133" t="s">
        <v>24</v>
      </c>
      <c r="AE121" s="330">
        <f t="shared" ref="AE121:AG121" si="784">IF(COUNT(AE118:AE120)=0,"",SUM(AE118:AE120))</f>
        <v>280587.18799999962</v>
      </c>
      <c r="AF121" s="168">
        <f t="shared" si="784"/>
        <v>259472.63199999963</v>
      </c>
      <c r="AG121" s="168">
        <f t="shared" si="784"/>
        <v>19845.136999999995</v>
      </c>
      <c r="AH121" s="331">
        <f t="shared" si="707"/>
        <v>7.0727167343079198E-2</v>
      </c>
      <c r="AI121" s="330">
        <f t="shared" ref="AI121:AK121" si="785">IF(COUNT(AI118:AI120)=0,"",SUM(AI118:AI120))</f>
        <v>44898.405000000224</v>
      </c>
      <c r="AJ121" s="168">
        <f t="shared" si="785"/>
        <v>44279.059000000256</v>
      </c>
      <c r="AK121" s="168">
        <f t="shared" si="785"/>
        <v>555.92799999999988</v>
      </c>
      <c r="AL121" s="331">
        <f t="shared" si="708"/>
        <v>1.2381909780536682E-2</v>
      </c>
      <c r="AM121" s="330">
        <f t="shared" ref="AM121:AO121" si="786">IF(COUNT(AM118:AM120)=0,"",SUM(AM118:AM120))</f>
        <v>0</v>
      </c>
      <c r="AN121" s="168">
        <f t="shared" si="786"/>
        <v>0</v>
      </c>
      <c r="AO121" s="168">
        <f t="shared" si="786"/>
        <v>0</v>
      </c>
      <c r="AP121" s="331">
        <f t="shared" si="709"/>
        <v>0</v>
      </c>
      <c r="AQ121" s="330">
        <f t="shared" ref="AQ121:AS121" si="787">IF(COUNT(AQ118:AQ120)=0,"",SUM(AQ118:AQ120))</f>
        <v>1357.4</v>
      </c>
      <c r="AR121" s="168">
        <f t="shared" si="787"/>
        <v>1357.4</v>
      </c>
      <c r="AS121" s="168">
        <f t="shared" si="787"/>
        <v>0</v>
      </c>
      <c r="AT121" s="331">
        <f t="shared" si="710"/>
        <v>0</v>
      </c>
      <c r="AU121" s="330">
        <f t="shared" ref="AU121:AW121" si="788">IF(COUNT(AU118:AU120)=0,"",SUM(AU118:AU120))</f>
        <v>92050</v>
      </c>
      <c r="AV121" s="168">
        <f t="shared" si="788"/>
        <v>92050</v>
      </c>
      <c r="AW121" s="168">
        <f t="shared" si="788"/>
        <v>0</v>
      </c>
      <c r="AX121" s="331">
        <f t="shared" si="711"/>
        <v>0</v>
      </c>
      <c r="AY121" s="332">
        <f t="shared" ref="AY121:BA121" si="789">IF(COUNT(AY118:AY120)=0,"",SUM(AY118:AY120))</f>
        <v>418892.9929999999</v>
      </c>
      <c r="AZ121" s="167">
        <f t="shared" si="789"/>
        <v>397159.0909999999</v>
      </c>
      <c r="BA121" s="167">
        <f t="shared" si="789"/>
        <v>20401.064999999995</v>
      </c>
      <c r="BB121" s="331">
        <f t="shared" si="713"/>
        <v>4.8702330525734049E-2</v>
      </c>
      <c r="BE121" s="378"/>
      <c r="BF121" s="133" t="s">
        <v>24</v>
      </c>
      <c r="BG121" s="330">
        <f t="shared" ref="BG121:BI121" si="790">IF(COUNT(BG118:BG120)=0,"",SUM(BG118:BG120))</f>
        <v>1702375.5639999947</v>
      </c>
      <c r="BH121" s="168">
        <f t="shared" si="790"/>
        <v>1603802.8719999576</v>
      </c>
      <c r="BI121" s="168">
        <f t="shared" si="790"/>
        <v>92164.47500000037</v>
      </c>
      <c r="BJ121" s="331">
        <f t="shared" si="715"/>
        <v>5.4138744087377337E-2</v>
      </c>
      <c r="BK121" s="330">
        <f t="shared" ref="BK121:BM121" si="791">IF(COUNT(BK118:BK120)=0,"",SUM(BK118:BK120))</f>
        <v>44898.405000000224</v>
      </c>
      <c r="BL121" s="168">
        <f t="shared" si="791"/>
        <v>44279.059000000256</v>
      </c>
      <c r="BM121" s="168">
        <f t="shared" si="791"/>
        <v>555.92799999999988</v>
      </c>
      <c r="BN121" s="331">
        <f t="shared" si="717"/>
        <v>1.2381909780536682E-2</v>
      </c>
      <c r="BO121" s="330">
        <f t="shared" ref="BO121:BQ121" si="792">IF(COUNT(BO118:BO120)=0,"",SUM(BO118:BO120))</f>
        <v>79285.84</v>
      </c>
      <c r="BP121" s="168">
        <f t="shared" si="792"/>
        <v>79395.622000000003</v>
      </c>
      <c r="BQ121" s="168">
        <f t="shared" si="792"/>
        <v>2990.7474999999999</v>
      </c>
      <c r="BR121" s="331">
        <f t="shared" si="719"/>
        <v>3.7721079829639188E-2</v>
      </c>
      <c r="BS121" s="330">
        <f t="shared" ref="BS121:BU121" si="793">IF(COUNT(BS118:BS120)=0,"",SUM(BS118:BS120))</f>
        <v>66248.381967749956</v>
      </c>
      <c r="BT121" s="168">
        <f t="shared" si="793"/>
        <v>66248.381967749956</v>
      </c>
      <c r="BU121" s="168">
        <f t="shared" si="793"/>
        <v>0</v>
      </c>
      <c r="BV121" s="331">
        <f t="shared" si="721"/>
        <v>0</v>
      </c>
      <c r="BW121" s="330">
        <f t="shared" ref="BW121:BY121" si="794">IF(COUNT(BW118:BW120)=0,"",SUM(BW118:BW120))</f>
        <v>199619.27376199985</v>
      </c>
      <c r="BX121" s="168">
        <f t="shared" si="794"/>
        <v>199619.27376199985</v>
      </c>
      <c r="BY121" s="168">
        <f t="shared" si="794"/>
        <v>0</v>
      </c>
      <c r="BZ121" s="331">
        <f t="shared" si="723"/>
        <v>0</v>
      </c>
      <c r="CA121" s="332">
        <f t="shared" ref="CA121:CC121" si="795">IF(COUNT(CA118:CA120)=0,"",SUM(CA118:CA120))</f>
        <v>2092427.4647297445</v>
      </c>
      <c r="CB121" s="167">
        <f t="shared" si="795"/>
        <v>1993345.2087297074</v>
      </c>
      <c r="CC121" s="167">
        <f t="shared" si="795"/>
        <v>95711.150500000367</v>
      </c>
      <c r="CD121" s="331">
        <f t="shared" si="725"/>
        <v>4.5741681426630626E-2</v>
      </c>
    </row>
    <row r="122" spans="1:82">
      <c r="A122" s="378"/>
      <c r="B122" s="130" t="s">
        <v>25</v>
      </c>
      <c r="C122" s="171">
        <v>1015221.1410000111</v>
      </c>
      <c r="D122" s="172">
        <v>927642.84500000533</v>
      </c>
      <c r="E122" s="172">
        <v>81399.125999999611</v>
      </c>
      <c r="F122" s="333">
        <f t="shared" si="700"/>
        <v>8.0178714481674407E-2</v>
      </c>
      <c r="G122" s="171">
        <v>0</v>
      </c>
      <c r="H122" s="172">
        <v>0</v>
      </c>
      <c r="I122" s="172">
        <v>0</v>
      </c>
      <c r="J122" s="333">
        <f t="shared" si="701"/>
        <v>0</v>
      </c>
      <c r="K122" s="171">
        <v>28000.972000000002</v>
      </c>
      <c r="L122" s="172">
        <v>26702.522000000001</v>
      </c>
      <c r="M122" s="172">
        <v>1735.759</v>
      </c>
      <c r="N122" s="333">
        <f t="shared" si="702"/>
        <v>6.1989240944921482E-2</v>
      </c>
      <c r="O122" s="171">
        <v>69736.156022567127</v>
      </c>
      <c r="P122" s="172">
        <v>69736.156022567127</v>
      </c>
      <c r="Q122" s="172">
        <v>0</v>
      </c>
      <c r="R122" s="333">
        <f t="shared" si="703"/>
        <v>0</v>
      </c>
      <c r="S122" s="171">
        <v>43397.001144120281</v>
      </c>
      <c r="T122" s="172">
        <v>43397.001144120281</v>
      </c>
      <c r="U122" s="172">
        <v>0</v>
      </c>
      <c r="V122" s="333">
        <f t="shared" si="704"/>
        <v>0</v>
      </c>
      <c r="W122" s="336">
        <f t="shared" ref="W122:Y124" si="796">IF(COUNT(C122,G122,K122,O122,S122)&lt;5,"",SUM(C122,G122,K122,O122,S122))</f>
        <v>1156355.2701666984</v>
      </c>
      <c r="X122" s="175">
        <f t="shared" si="796"/>
        <v>1067478.5241666927</v>
      </c>
      <c r="Y122" s="175">
        <f t="shared" si="796"/>
        <v>83134.884999999616</v>
      </c>
      <c r="Z122" s="333">
        <f t="shared" si="706"/>
        <v>7.1893895539573247E-2</v>
      </c>
      <c r="AC122" s="378"/>
      <c r="AD122" s="130" t="s">
        <v>25</v>
      </c>
      <c r="AE122" s="171">
        <v>247513.83599999858</v>
      </c>
      <c r="AF122" s="172">
        <v>221691.05599999931</v>
      </c>
      <c r="AG122" s="172">
        <v>24090.823999999964</v>
      </c>
      <c r="AH122" s="333">
        <f t="shared" si="707"/>
        <v>9.7331221516037195E-2</v>
      </c>
      <c r="AI122" s="171">
        <v>8051.364000000035</v>
      </c>
      <c r="AJ122" s="172">
        <v>7793.4400000000251</v>
      </c>
      <c r="AK122" s="172">
        <v>230.11899999999989</v>
      </c>
      <c r="AL122" s="333">
        <f t="shared" si="708"/>
        <v>2.858136832467131E-2</v>
      </c>
      <c r="AM122" s="171">
        <v>0</v>
      </c>
      <c r="AN122" s="172">
        <v>0</v>
      </c>
      <c r="AO122" s="172">
        <v>0</v>
      </c>
      <c r="AP122" s="333">
        <f t="shared" si="709"/>
        <v>0</v>
      </c>
      <c r="AQ122" s="171">
        <v>1616.3</v>
      </c>
      <c r="AR122" s="172">
        <v>1616.3</v>
      </c>
      <c r="AS122" s="172">
        <v>0</v>
      </c>
      <c r="AT122" s="333">
        <f t="shared" si="710"/>
        <v>0</v>
      </c>
      <c r="AU122" s="171">
        <v>31224</v>
      </c>
      <c r="AV122" s="172">
        <v>31224</v>
      </c>
      <c r="AW122" s="172">
        <v>0</v>
      </c>
      <c r="AX122" s="333">
        <f t="shared" si="711"/>
        <v>0</v>
      </c>
      <c r="AY122" s="336">
        <f t="shared" ref="AY122:BA124" si="797">IF(COUNT(AE122,AI122,AM122,AQ122,AU122)&lt;5,"",SUM(AE122,AI122,AM122,AQ122,AU122))</f>
        <v>288405.4999999986</v>
      </c>
      <c r="AZ122" s="175">
        <f t="shared" si="797"/>
        <v>262324.79599999933</v>
      </c>
      <c r="BA122" s="175">
        <f t="shared" si="797"/>
        <v>24320.942999999963</v>
      </c>
      <c r="BB122" s="333">
        <f t="shared" si="713"/>
        <v>8.432898471076343E-2</v>
      </c>
      <c r="BE122" s="378"/>
      <c r="BF122" s="130" t="s">
        <v>25</v>
      </c>
      <c r="BG122" s="337">
        <f t="shared" ref="BG122:BI124" si="798">IF(COUNT(C122, AE122)&lt;2, "", C122+AE122)</f>
        <v>1262734.9770000097</v>
      </c>
      <c r="BH122" s="338">
        <f t="shared" si="798"/>
        <v>1149333.9010000047</v>
      </c>
      <c r="BI122" s="338">
        <f t="shared" si="798"/>
        <v>105489.94999999958</v>
      </c>
      <c r="BJ122" s="333">
        <f t="shared" si="715"/>
        <v>8.3540847384002387E-2</v>
      </c>
      <c r="BK122" s="337">
        <f t="shared" ref="BK122:BM124" si="799">IF(COUNT(G122, AI122)&lt;2, "", G122+AI122)</f>
        <v>8051.364000000035</v>
      </c>
      <c r="BL122" s="338">
        <f t="shared" si="799"/>
        <v>7793.4400000000251</v>
      </c>
      <c r="BM122" s="338">
        <f t="shared" si="799"/>
        <v>230.11899999999989</v>
      </c>
      <c r="BN122" s="333">
        <f t="shared" si="717"/>
        <v>2.858136832467131E-2</v>
      </c>
      <c r="BO122" s="337">
        <f t="shared" ref="BO122:BQ124" si="800">IF(COUNT(K122, AM122)&lt;2, "", K122+AM122)</f>
        <v>28000.972000000002</v>
      </c>
      <c r="BP122" s="338">
        <f t="shared" si="800"/>
        <v>26702.522000000001</v>
      </c>
      <c r="BQ122" s="338">
        <f t="shared" si="800"/>
        <v>1735.759</v>
      </c>
      <c r="BR122" s="333">
        <f t="shared" si="719"/>
        <v>6.1989240944921482E-2</v>
      </c>
      <c r="BS122" s="337">
        <f t="shared" ref="BS122:BU124" si="801">IF(COUNT(O122, AQ122)&lt;2, "", O122+AQ122)</f>
        <v>71352.45602256713</v>
      </c>
      <c r="BT122" s="338">
        <f t="shared" si="801"/>
        <v>71352.45602256713</v>
      </c>
      <c r="BU122" s="338">
        <f t="shared" si="801"/>
        <v>0</v>
      </c>
      <c r="BV122" s="333">
        <f t="shared" si="721"/>
        <v>0</v>
      </c>
      <c r="BW122" s="337">
        <f t="shared" ref="BW122:BY124" si="802">IF(COUNT(S122, AU122)&lt;2, "", S122+AU122)</f>
        <v>74621.001144120281</v>
      </c>
      <c r="BX122" s="338">
        <f t="shared" si="802"/>
        <v>74621.001144120281</v>
      </c>
      <c r="BY122" s="338">
        <f t="shared" si="802"/>
        <v>0</v>
      </c>
      <c r="BZ122" s="333">
        <f t="shared" si="723"/>
        <v>0</v>
      </c>
      <c r="CA122" s="336">
        <f t="shared" ref="CA122:CC124" si="803">IF(COUNT(BG122,BK122,BO122,BS122,BW122)&lt;5,"",SUM(BG122,BK122,BO122,BS122,BW122))</f>
        <v>1444760.7701666972</v>
      </c>
      <c r="CB122" s="175">
        <f t="shared" si="803"/>
        <v>1329803.3201666921</v>
      </c>
      <c r="CC122" s="175">
        <f t="shared" si="803"/>
        <v>107455.82799999959</v>
      </c>
      <c r="CD122" s="333">
        <f t="shared" si="725"/>
        <v>7.4376208309975975E-2</v>
      </c>
    </row>
    <row r="123" spans="1:82">
      <c r="A123" s="378"/>
      <c r="B123" s="131" t="s">
        <v>26</v>
      </c>
      <c r="C123" s="150">
        <v>976141.6340000187</v>
      </c>
      <c r="D123" s="151">
        <v>912712.22400002298</v>
      </c>
      <c r="E123" s="151">
        <v>59366.956999999464</v>
      </c>
      <c r="F123" s="318">
        <f t="shared" si="700"/>
        <v>6.0817974494875734E-2</v>
      </c>
      <c r="G123" s="150">
        <v>0</v>
      </c>
      <c r="H123" s="151">
        <v>0</v>
      </c>
      <c r="I123" s="151">
        <v>0</v>
      </c>
      <c r="J123" s="318">
        <f t="shared" si="701"/>
        <v>0</v>
      </c>
      <c r="K123" s="150">
        <v>25932.1</v>
      </c>
      <c r="L123" s="151">
        <v>25677.843499999999</v>
      </c>
      <c r="M123" s="151">
        <v>1214.5540000000001</v>
      </c>
      <c r="N123" s="318">
        <f t="shared" si="702"/>
        <v>4.6835929215142631E-2</v>
      </c>
      <c r="O123" s="150">
        <v>71344.685440749832</v>
      </c>
      <c r="P123" s="151">
        <v>71344.685440749832</v>
      </c>
      <c r="Q123" s="151">
        <v>0</v>
      </c>
      <c r="R123" s="318">
        <f t="shared" si="703"/>
        <v>0</v>
      </c>
      <c r="S123" s="150">
        <v>45645.641972249978</v>
      </c>
      <c r="T123" s="151">
        <v>45645.641972249978</v>
      </c>
      <c r="U123" s="151">
        <v>0</v>
      </c>
      <c r="V123" s="318">
        <f t="shared" si="704"/>
        <v>0</v>
      </c>
      <c r="W123" s="321">
        <f t="shared" si="796"/>
        <v>1119064.0614130185</v>
      </c>
      <c r="X123" s="154">
        <f t="shared" si="796"/>
        <v>1055380.3949130229</v>
      </c>
      <c r="Y123" s="154">
        <f t="shared" si="796"/>
        <v>60581.51099999946</v>
      </c>
      <c r="Z123" s="318">
        <f t="shared" si="706"/>
        <v>5.4135873976244461E-2</v>
      </c>
      <c r="AC123" s="378"/>
      <c r="AD123" s="131" t="s">
        <v>26</v>
      </c>
      <c r="AE123" s="150">
        <v>248970.85599999892</v>
      </c>
      <c r="AF123" s="151">
        <v>231829.09099999824</v>
      </c>
      <c r="AG123" s="151">
        <v>16039.82200000008</v>
      </c>
      <c r="AH123" s="318">
        <f t="shared" si="707"/>
        <v>6.4424496335427101E-2</v>
      </c>
      <c r="AI123" s="150">
        <v>3720.2049999999981</v>
      </c>
      <c r="AJ123" s="151">
        <v>3614.5629999999983</v>
      </c>
      <c r="AK123" s="151">
        <v>95.282999999999973</v>
      </c>
      <c r="AL123" s="318">
        <f t="shared" si="708"/>
        <v>2.561229824700521E-2</v>
      </c>
      <c r="AM123" s="150">
        <v>0</v>
      </c>
      <c r="AN123" s="151">
        <v>0</v>
      </c>
      <c r="AO123" s="151">
        <v>0</v>
      </c>
      <c r="AP123" s="318">
        <f t="shared" si="709"/>
        <v>0</v>
      </c>
      <c r="AQ123" s="150">
        <v>1807.3</v>
      </c>
      <c r="AR123" s="151">
        <v>1807.3</v>
      </c>
      <c r="AS123" s="151">
        <v>0</v>
      </c>
      <c r="AT123" s="318">
        <f t="shared" si="710"/>
        <v>0</v>
      </c>
      <c r="AU123" s="150">
        <v>30637</v>
      </c>
      <c r="AV123" s="151">
        <v>30637</v>
      </c>
      <c r="AW123" s="151">
        <v>0</v>
      </c>
      <c r="AX123" s="318">
        <f t="shared" si="711"/>
        <v>0</v>
      </c>
      <c r="AY123" s="321">
        <f t="shared" si="797"/>
        <v>285135.36099999887</v>
      </c>
      <c r="AZ123" s="154">
        <f t="shared" si="797"/>
        <v>267887.95399999822</v>
      </c>
      <c r="BA123" s="154">
        <f t="shared" si="797"/>
        <v>16135.10500000008</v>
      </c>
      <c r="BB123" s="318">
        <f t="shared" si="713"/>
        <v>5.6587527213084396E-2</v>
      </c>
      <c r="BE123" s="378"/>
      <c r="BF123" s="131" t="s">
        <v>26</v>
      </c>
      <c r="BG123" s="322">
        <f t="shared" si="798"/>
        <v>1225112.4900000177</v>
      </c>
      <c r="BH123" s="323">
        <f t="shared" si="798"/>
        <v>1144541.3150000211</v>
      </c>
      <c r="BI123" s="323">
        <f t="shared" si="798"/>
        <v>75406.778999999544</v>
      </c>
      <c r="BJ123" s="318">
        <f t="shared" si="715"/>
        <v>6.1550902154298058E-2</v>
      </c>
      <c r="BK123" s="322">
        <f t="shared" si="799"/>
        <v>3720.2049999999981</v>
      </c>
      <c r="BL123" s="323">
        <f t="shared" si="799"/>
        <v>3614.5629999999983</v>
      </c>
      <c r="BM123" s="323">
        <f t="shared" si="799"/>
        <v>95.282999999999973</v>
      </c>
      <c r="BN123" s="318">
        <f t="shared" si="717"/>
        <v>2.561229824700521E-2</v>
      </c>
      <c r="BO123" s="322">
        <f t="shared" si="800"/>
        <v>25932.1</v>
      </c>
      <c r="BP123" s="323">
        <f t="shared" si="800"/>
        <v>25677.843499999999</v>
      </c>
      <c r="BQ123" s="323">
        <f t="shared" si="800"/>
        <v>1214.5540000000001</v>
      </c>
      <c r="BR123" s="318">
        <f t="shared" si="719"/>
        <v>4.6835929215142631E-2</v>
      </c>
      <c r="BS123" s="322">
        <f t="shared" si="801"/>
        <v>73151.985440749835</v>
      </c>
      <c r="BT123" s="323">
        <f t="shared" si="801"/>
        <v>73151.985440749835</v>
      </c>
      <c r="BU123" s="323">
        <f t="shared" si="801"/>
        <v>0</v>
      </c>
      <c r="BV123" s="318">
        <f t="shared" si="721"/>
        <v>0</v>
      </c>
      <c r="BW123" s="322">
        <f t="shared" si="802"/>
        <v>76282.641972249985</v>
      </c>
      <c r="BX123" s="323">
        <f t="shared" si="802"/>
        <v>76282.641972249985</v>
      </c>
      <c r="BY123" s="323">
        <f t="shared" si="802"/>
        <v>0</v>
      </c>
      <c r="BZ123" s="318">
        <f t="shared" si="723"/>
        <v>0</v>
      </c>
      <c r="CA123" s="321">
        <f t="shared" si="803"/>
        <v>1404199.4224130178</v>
      </c>
      <c r="CB123" s="154">
        <f t="shared" si="803"/>
        <v>1323268.3489130212</v>
      </c>
      <c r="CC123" s="154">
        <f t="shared" si="803"/>
        <v>76716.615999999543</v>
      </c>
      <c r="CD123" s="318">
        <f t="shared" si="725"/>
        <v>5.4633704284087682E-2</v>
      </c>
    </row>
    <row r="124" spans="1:82">
      <c r="A124" s="378"/>
      <c r="B124" s="132" t="s">
        <v>27</v>
      </c>
      <c r="C124" s="157">
        <v>1281101.7460000485</v>
      </c>
      <c r="D124" s="158">
        <v>1205683.7840000186</v>
      </c>
      <c r="E124" s="158">
        <v>69731.004999998433</v>
      </c>
      <c r="F124" s="324">
        <f t="shared" si="700"/>
        <v>5.4430497201114418E-2</v>
      </c>
      <c r="G124" s="157">
        <v>0</v>
      </c>
      <c r="H124" s="158">
        <v>0</v>
      </c>
      <c r="I124" s="158">
        <v>0</v>
      </c>
      <c r="J124" s="324">
        <f t="shared" si="701"/>
        <v>0</v>
      </c>
      <c r="K124" s="157">
        <v>29034.75</v>
      </c>
      <c r="L124" s="158">
        <v>28332.940500000001</v>
      </c>
      <c r="M124" s="158">
        <v>1182.6369999999999</v>
      </c>
      <c r="N124" s="324">
        <f t="shared" si="702"/>
        <v>4.0731778300140346E-2</v>
      </c>
      <c r="O124" s="157">
        <v>96277.919600999681</v>
      </c>
      <c r="P124" s="158">
        <v>96277.919600999681</v>
      </c>
      <c r="Q124" s="158">
        <v>0</v>
      </c>
      <c r="R124" s="324">
        <f t="shared" si="703"/>
        <v>0</v>
      </c>
      <c r="S124" s="157">
        <v>52326.811635499973</v>
      </c>
      <c r="T124" s="158">
        <v>52326.811635499973</v>
      </c>
      <c r="U124" s="158">
        <v>0</v>
      </c>
      <c r="V124" s="324">
        <f t="shared" si="704"/>
        <v>0</v>
      </c>
      <c r="W124" s="327">
        <f t="shared" si="796"/>
        <v>1458741.2272365482</v>
      </c>
      <c r="X124" s="161">
        <f t="shared" si="796"/>
        <v>1382621.4557365184</v>
      </c>
      <c r="Y124" s="161">
        <f t="shared" si="796"/>
        <v>70913.641999998435</v>
      </c>
      <c r="Z124" s="324">
        <f t="shared" si="706"/>
        <v>4.8612900407523162E-2</v>
      </c>
      <c r="AC124" s="378"/>
      <c r="AD124" s="132" t="s">
        <v>27</v>
      </c>
      <c r="AE124" s="157">
        <v>280920.7429999981</v>
      </c>
      <c r="AF124" s="158">
        <v>261680.46299999816</v>
      </c>
      <c r="AG124" s="158">
        <v>17910.645000000004</v>
      </c>
      <c r="AH124" s="324">
        <f t="shared" si="707"/>
        <v>6.3756933036447666E-2</v>
      </c>
      <c r="AI124" s="157">
        <v>1725.8209999999922</v>
      </c>
      <c r="AJ124" s="158">
        <v>1704.3119999999922</v>
      </c>
      <c r="AK124" s="158">
        <v>13.954000000000002</v>
      </c>
      <c r="AL124" s="324">
        <f t="shared" si="708"/>
        <v>8.0854271677074652E-3</v>
      </c>
      <c r="AM124" s="157">
        <v>0</v>
      </c>
      <c r="AN124" s="158">
        <v>0</v>
      </c>
      <c r="AO124" s="158">
        <v>0</v>
      </c>
      <c r="AP124" s="324">
        <f t="shared" si="709"/>
        <v>0</v>
      </c>
      <c r="AQ124" s="157">
        <v>2267.6999999999998</v>
      </c>
      <c r="AR124" s="158">
        <v>2267.6999999999998</v>
      </c>
      <c r="AS124" s="158">
        <v>0</v>
      </c>
      <c r="AT124" s="324">
        <f t="shared" si="710"/>
        <v>0</v>
      </c>
      <c r="AU124" s="157">
        <v>32726</v>
      </c>
      <c r="AV124" s="158">
        <v>32726</v>
      </c>
      <c r="AW124" s="158">
        <v>0</v>
      </c>
      <c r="AX124" s="324">
        <f t="shared" si="711"/>
        <v>0</v>
      </c>
      <c r="AY124" s="327">
        <f t="shared" si="797"/>
        <v>317640.2639999981</v>
      </c>
      <c r="AZ124" s="161">
        <f t="shared" si="797"/>
        <v>298378.47499999817</v>
      </c>
      <c r="BA124" s="161">
        <f t="shared" si="797"/>
        <v>17924.599000000006</v>
      </c>
      <c r="BB124" s="324">
        <f t="shared" si="713"/>
        <v>5.6430500259249602E-2</v>
      </c>
      <c r="BE124" s="378"/>
      <c r="BF124" s="132" t="s">
        <v>27</v>
      </c>
      <c r="BG124" s="328">
        <f t="shared" si="798"/>
        <v>1562022.4890000466</v>
      </c>
      <c r="BH124" s="329">
        <f t="shared" si="798"/>
        <v>1467364.2470000167</v>
      </c>
      <c r="BI124" s="329">
        <f t="shared" si="798"/>
        <v>87641.649999998437</v>
      </c>
      <c r="BJ124" s="324">
        <f t="shared" si="715"/>
        <v>5.610780293957459E-2</v>
      </c>
      <c r="BK124" s="328">
        <f t="shared" si="799"/>
        <v>1725.8209999999922</v>
      </c>
      <c r="BL124" s="329">
        <f t="shared" si="799"/>
        <v>1704.3119999999922</v>
      </c>
      <c r="BM124" s="329">
        <f t="shared" si="799"/>
        <v>13.954000000000002</v>
      </c>
      <c r="BN124" s="324">
        <f t="shared" si="717"/>
        <v>8.0854271677074652E-3</v>
      </c>
      <c r="BO124" s="328">
        <f t="shared" si="800"/>
        <v>29034.75</v>
      </c>
      <c r="BP124" s="329">
        <f t="shared" si="800"/>
        <v>28332.940500000001</v>
      </c>
      <c r="BQ124" s="329">
        <f t="shared" si="800"/>
        <v>1182.6369999999999</v>
      </c>
      <c r="BR124" s="324">
        <f t="shared" si="719"/>
        <v>4.0731778300140346E-2</v>
      </c>
      <c r="BS124" s="328">
        <f t="shared" si="801"/>
        <v>98545.619600999678</v>
      </c>
      <c r="BT124" s="329">
        <f t="shared" si="801"/>
        <v>98545.619600999678</v>
      </c>
      <c r="BU124" s="329">
        <f t="shared" si="801"/>
        <v>0</v>
      </c>
      <c r="BV124" s="324">
        <f t="shared" si="721"/>
        <v>0</v>
      </c>
      <c r="BW124" s="328">
        <f t="shared" si="802"/>
        <v>85052.811635499966</v>
      </c>
      <c r="BX124" s="329">
        <f t="shared" si="802"/>
        <v>85052.811635499966</v>
      </c>
      <c r="BY124" s="329">
        <f t="shared" si="802"/>
        <v>0</v>
      </c>
      <c r="BZ124" s="324">
        <f t="shared" si="723"/>
        <v>0</v>
      </c>
      <c r="CA124" s="327">
        <f t="shared" si="803"/>
        <v>1776381.4912365463</v>
      </c>
      <c r="CB124" s="161">
        <f t="shared" si="803"/>
        <v>1680999.9307365164</v>
      </c>
      <c r="CC124" s="161">
        <f t="shared" si="803"/>
        <v>88838.240999998437</v>
      </c>
      <c r="CD124" s="324">
        <f t="shared" si="725"/>
        <v>5.0010789595740374E-2</v>
      </c>
    </row>
    <row r="125" spans="1:82">
      <c r="A125" s="378"/>
      <c r="B125" s="133" t="s">
        <v>28</v>
      </c>
      <c r="C125" s="330">
        <f t="shared" ref="C125:E125" si="804">IF(COUNT(C122:C124)=0,"",SUM(C122:C124))</f>
        <v>3272464.5210000779</v>
      </c>
      <c r="D125" s="168">
        <f t="shared" si="804"/>
        <v>3046038.8530000467</v>
      </c>
      <c r="E125" s="168">
        <f t="shared" si="804"/>
        <v>210497.08799999751</v>
      </c>
      <c r="F125" s="331">
        <f t="shared" si="700"/>
        <v>6.4323718912518202E-2</v>
      </c>
      <c r="G125" s="330">
        <f t="shared" ref="G125:I125" si="805">IF(COUNT(G122:G124)=0,"",SUM(G122:G124))</f>
        <v>0</v>
      </c>
      <c r="H125" s="168">
        <f t="shared" si="805"/>
        <v>0</v>
      </c>
      <c r="I125" s="168">
        <f t="shared" si="805"/>
        <v>0</v>
      </c>
      <c r="J125" s="331">
        <f t="shared" si="701"/>
        <v>0</v>
      </c>
      <c r="K125" s="330">
        <f t="shared" ref="K125:M125" si="806">IF(COUNT(K122:K124)=0,"",SUM(K122:K124))</f>
        <v>82967.822</v>
      </c>
      <c r="L125" s="168">
        <f t="shared" si="806"/>
        <v>80713.305999999997</v>
      </c>
      <c r="M125" s="168">
        <f t="shared" si="806"/>
        <v>4132.95</v>
      </c>
      <c r="N125" s="331">
        <f t="shared" si="702"/>
        <v>4.9813890498415156E-2</v>
      </c>
      <c r="O125" s="330">
        <f t="shared" ref="O125:Q125" si="807">IF(COUNT(O122:O124)=0,"",SUM(O122:O124))</f>
        <v>237358.76106431664</v>
      </c>
      <c r="P125" s="168">
        <f t="shared" si="807"/>
        <v>237358.76106431664</v>
      </c>
      <c r="Q125" s="168">
        <f t="shared" si="807"/>
        <v>0</v>
      </c>
      <c r="R125" s="331">
        <f t="shared" si="703"/>
        <v>0</v>
      </c>
      <c r="S125" s="330">
        <f t="shared" ref="S125:U125" si="808">IF(COUNT(S122:S124)=0,"",SUM(S122:S124))</f>
        <v>141369.45475187022</v>
      </c>
      <c r="T125" s="168">
        <f t="shared" si="808"/>
        <v>141369.45475187022</v>
      </c>
      <c r="U125" s="168">
        <f t="shared" si="808"/>
        <v>0</v>
      </c>
      <c r="V125" s="331">
        <f t="shared" si="704"/>
        <v>0</v>
      </c>
      <c r="W125" s="332">
        <f t="shared" ref="W125:Y125" si="809">IF(COUNT(W122:W124)=0,"",SUM(W122:W124))</f>
        <v>3734160.5588162653</v>
      </c>
      <c r="X125" s="167">
        <f t="shared" si="809"/>
        <v>3505480.3748162338</v>
      </c>
      <c r="Y125" s="167">
        <f t="shared" si="809"/>
        <v>214630.0379999975</v>
      </c>
      <c r="Z125" s="331">
        <f t="shared" si="706"/>
        <v>5.7477452996299534E-2</v>
      </c>
      <c r="AC125" s="378"/>
      <c r="AD125" s="133" t="s">
        <v>28</v>
      </c>
      <c r="AE125" s="330">
        <f t="shared" ref="AE125:AG125" si="810">IF(COUNT(AE122:AE124)=0,"",SUM(AE122:AE124))</f>
        <v>777405.43499999563</v>
      </c>
      <c r="AF125" s="168">
        <f t="shared" si="810"/>
        <v>715200.60999999568</v>
      </c>
      <c r="AG125" s="168">
        <f t="shared" si="810"/>
        <v>58041.291000000048</v>
      </c>
      <c r="AH125" s="331">
        <f t="shared" si="707"/>
        <v>7.4660258839070723E-2</v>
      </c>
      <c r="AI125" s="330">
        <f t="shared" ref="AI125:AK125" si="811">IF(COUNT(AI122:AI124)=0,"",SUM(AI122:AI124))</f>
        <v>13497.390000000025</v>
      </c>
      <c r="AJ125" s="168">
        <f t="shared" si="811"/>
        <v>13112.315000000015</v>
      </c>
      <c r="AK125" s="168">
        <f t="shared" si="811"/>
        <v>339.35599999999988</v>
      </c>
      <c r="AL125" s="331">
        <f t="shared" si="708"/>
        <v>2.514234233433273E-2</v>
      </c>
      <c r="AM125" s="330">
        <f t="shared" ref="AM125:AO125" si="812">IF(COUNT(AM122:AM124)=0,"",SUM(AM122:AM124))</f>
        <v>0</v>
      </c>
      <c r="AN125" s="168">
        <f t="shared" si="812"/>
        <v>0</v>
      </c>
      <c r="AO125" s="168">
        <f t="shared" si="812"/>
        <v>0</v>
      </c>
      <c r="AP125" s="331">
        <f t="shared" si="709"/>
        <v>0</v>
      </c>
      <c r="AQ125" s="330">
        <f t="shared" ref="AQ125:AS125" si="813">IF(COUNT(AQ122:AQ124)=0,"",SUM(AQ122:AQ124))</f>
        <v>5691.2999999999993</v>
      </c>
      <c r="AR125" s="168">
        <f t="shared" si="813"/>
        <v>5691.2999999999993</v>
      </c>
      <c r="AS125" s="168">
        <f t="shared" si="813"/>
        <v>0</v>
      </c>
      <c r="AT125" s="331">
        <f t="shared" si="710"/>
        <v>0</v>
      </c>
      <c r="AU125" s="330">
        <f t="shared" ref="AU125:AW125" si="814">IF(COUNT(AU122:AU124)=0,"",SUM(AU122:AU124))</f>
        <v>94587</v>
      </c>
      <c r="AV125" s="168">
        <f t="shared" si="814"/>
        <v>94587</v>
      </c>
      <c r="AW125" s="168">
        <f t="shared" si="814"/>
        <v>0</v>
      </c>
      <c r="AX125" s="331">
        <f t="shared" si="711"/>
        <v>0</v>
      </c>
      <c r="AY125" s="332">
        <f t="shared" ref="AY125:BA125" si="815">IF(COUNT(AY122:AY124)=0,"",SUM(AY122:AY124))</f>
        <v>891181.12499999558</v>
      </c>
      <c r="AZ125" s="167">
        <f t="shared" si="815"/>
        <v>828591.22499999567</v>
      </c>
      <c r="BA125" s="167">
        <f t="shared" si="815"/>
        <v>58380.647000000041</v>
      </c>
      <c r="BB125" s="331">
        <f t="shared" si="713"/>
        <v>6.5509294757561579E-2</v>
      </c>
      <c r="BE125" s="378"/>
      <c r="BF125" s="133" t="s">
        <v>28</v>
      </c>
      <c r="BG125" s="330">
        <f t="shared" ref="BG125:BI125" si="816">IF(COUNT(BG122:BG124)=0,"",SUM(BG122:BG124))</f>
        <v>4049869.9560000738</v>
      </c>
      <c r="BH125" s="168">
        <f t="shared" si="816"/>
        <v>3761239.4630000428</v>
      </c>
      <c r="BI125" s="168">
        <f t="shared" si="816"/>
        <v>268538.37899999757</v>
      </c>
      <c r="BJ125" s="331">
        <f t="shared" si="715"/>
        <v>6.6307901714756368E-2</v>
      </c>
      <c r="BK125" s="330">
        <f t="shared" ref="BK125:BM125" si="817">IF(COUNT(BK122:BK124)=0,"",SUM(BK122:BK124))</f>
        <v>13497.390000000025</v>
      </c>
      <c r="BL125" s="168">
        <f t="shared" si="817"/>
        <v>13112.315000000015</v>
      </c>
      <c r="BM125" s="168">
        <f t="shared" si="817"/>
        <v>339.35599999999988</v>
      </c>
      <c r="BN125" s="331">
        <f t="shared" si="717"/>
        <v>2.514234233433273E-2</v>
      </c>
      <c r="BO125" s="330">
        <f t="shared" ref="BO125:BQ125" si="818">IF(COUNT(BO122:BO124)=0,"",SUM(BO122:BO124))</f>
        <v>82967.822</v>
      </c>
      <c r="BP125" s="168">
        <f t="shared" si="818"/>
        <v>80713.305999999997</v>
      </c>
      <c r="BQ125" s="168">
        <f t="shared" si="818"/>
        <v>4132.95</v>
      </c>
      <c r="BR125" s="331">
        <f t="shared" si="719"/>
        <v>4.9813890498415156E-2</v>
      </c>
      <c r="BS125" s="330">
        <f t="shared" ref="BS125:BU125" si="819">IF(COUNT(BS122:BS124)=0,"",SUM(BS122:BS124))</f>
        <v>243050.06106431666</v>
      </c>
      <c r="BT125" s="168">
        <f t="shared" si="819"/>
        <v>243050.06106431666</v>
      </c>
      <c r="BU125" s="168">
        <f t="shared" si="819"/>
        <v>0</v>
      </c>
      <c r="BV125" s="331">
        <f t="shared" si="721"/>
        <v>0</v>
      </c>
      <c r="BW125" s="330">
        <f t="shared" ref="BW125:BY125" si="820">IF(COUNT(BW122:BW124)=0,"",SUM(BW122:BW124))</f>
        <v>235956.45475187022</v>
      </c>
      <c r="BX125" s="168">
        <f t="shared" si="820"/>
        <v>235956.45475187022</v>
      </c>
      <c r="BY125" s="168">
        <f t="shared" si="820"/>
        <v>0</v>
      </c>
      <c r="BZ125" s="331">
        <f t="shared" si="723"/>
        <v>0</v>
      </c>
      <c r="CA125" s="332">
        <f t="shared" ref="CA125:CC125" si="821">IF(COUNT(CA122:CA124)=0,"",SUM(CA122:CA124))</f>
        <v>4625341.6838162616</v>
      </c>
      <c r="CB125" s="167">
        <f t="shared" si="821"/>
        <v>4334071.5998162301</v>
      </c>
      <c r="CC125" s="167">
        <f t="shared" si="821"/>
        <v>273010.68499999761</v>
      </c>
      <c r="CD125" s="331">
        <f t="shared" si="725"/>
        <v>5.902497667474868E-2</v>
      </c>
    </row>
    <row r="126" spans="1:82" ht="14.5" thickBot="1">
      <c r="A126" s="379"/>
      <c r="B126" s="134" t="s">
        <v>55</v>
      </c>
      <c r="C126" s="339">
        <f t="shared" ref="C126:E126" si="822">SUM(C125,C121,C117,C113)</f>
        <v>10326296.086000225</v>
      </c>
      <c r="D126" s="181">
        <f t="shared" si="822"/>
        <v>9527026.7210001461</v>
      </c>
      <c r="E126" s="181">
        <f t="shared" si="822"/>
        <v>752376.25199999276</v>
      </c>
      <c r="F126" s="340">
        <f t="shared" si="700"/>
        <v>7.286022458914572E-2</v>
      </c>
      <c r="G126" s="339">
        <f t="shared" ref="G126:I126" si="823">SUM(G125,G121,G117,G113)</f>
        <v>0</v>
      </c>
      <c r="H126" s="181">
        <f t="shared" si="823"/>
        <v>0</v>
      </c>
      <c r="I126" s="181">
        <f t="shared" si="823"/>
        <v>0</v>
      </c>
      <c r="J126" s="340">
        <f t="shared" si="701"/>
        <v>0</v>
      </c>
      <c r="K126" s="339">
        <f t="shared" ref="K126:M126" si="824">SUM(K125,K121,K117,K113)</f>
        <v>309262.82200000004</v>
      </c>
      <c r="L126" s="181">
        <f t="shared" si="824"/>
        <v>303051.87599999999</v>
      </c>
      <c r="M126" s="181">
        <f t="shared" si="824"/>
        <v>15115.871999999999</v>
      </c>
      <c r="N126" s="340">
        <f t="shared" si="702"/>
        <v>4.8877106864141588E-2</v>
      </c>
      <c r="O126" s="339">
        <f t="shared" ref="O126:Q126" si="825">SUM(O125,O121,O117,O113)</f>
        <v>741751.41228281637</v>
      </c>
      <c r="P126" s="181">
        <f t="shared" si="825"/>
        <v>741751.41228281637</v>
      </c>
      <c r="Q126" s="181">
        <f t="shared" si="825"/>
        <v>0</v>
      </c>
      <c r="R126" s="340">
        <f t="shared" si="703"/>
        <v>0</v>
      </c>
      <c r="S126" s="339">
        <f t="shared" ref="S126:U126" si="826">SUM(S125,S121,S117,S113)</f>
        <v>545586.14906711993</v>
      </c>
      <c r="T126" s="181">
        <f t="shared" si="826"/>
        <v>545586.14906711993</v>
      </c>
      <c r="U126" s="181">
        <f t="shared" si="826"/>
        <v>0</v>
      </c>
      <c r="V126" s="340">
        <f t="shared" si="704"/>
        <v>0</v>
      </c>
      <c r="W126" s="339">
        <f t="shared" ref="W126:Y126" si="827">SUM(W125,W121,W117,W113)</f>
        <v>11922896.469350163</v>
      </c>
      <c r="X126" s="181">
        <f t="shared" si="827"/>
        <v>11117416.158350084</v>
      </c>
      <c r="Y126" s="181">
        <f t="shared" si="827"/>
        <v>767492.12399999273</v>
      </c>
      <c r="Z126" s="340">
        <f t="shared" si="706"/>
        <v>6.437128142251021E-2</v>
      </c>
      <c r="AC126" s="379"/>
      <c r="AD126" s="134" t="s">
        <v>55</v>
      </c>
      <c r="AE126" s="339">
        <f t="shared" ref="AE126:AG126" si="828">SUM(AE125,AE121,AE117,AE113)</f>
        <v>2369330.8399999877</v>
      </c>
      <c r="AF126" s="181">
        <f t="shared" si="828"/>
        <v>2167749.0629999894</v>
      </c>
      <c r="AG126" s="181">
        <f t="shared" si="828"/>
        <v>185245.30400000012</v>
      </c>
      <c r="AH126" s="340">
        <f t="shared" si="707"/>
        <v>7.8184650650139298E-2</v>
      </c>
      <c r="AI126" s="339">
        <f t="shared" ref="AI126:AK126" si="829">SUM(AI125,AI121,AI117,AI113)</f>
        <v>138557.86300000042</v>
      </c>
      <c r="AJ126" s="181">
        <f t="shared" si="829"/>
        <v>134042.45000000039</v>
      </c>
      <c r="AK126" s="181">
        <f t="shared" si="829"/>
        <v>3956.3439999999991</v>
      </c>
      <c r="AL126" s="340">
        <f t="shared" si="708"/>
        <v>2.8553731375028403E-2</v>
      </c>
      <c r="AM126" s="339">
        <f t="shared" ref="AM126:AO126" si="830">SUM(AM125,AM121,AM117,AM113)</f>
        <v>0</v>
      </c>
      <c r="AN126" s="181">
        <f t="shared" si="830"/>
        <v>0</v>
      </c>
      <c r="AO126" s="181">
        <f t="shared" si="830"/>
        <v>0</v>
      </c>
      <c r="AP126" s="340">
        <f t="shared" si="709"/>
        <v>0</v>
      </c>
      <c r="AQ126" s="339">
        <f t="shared" ref="AQ126:AS126" si="831">SUM(AQ125,AQ121,AQ117,AQ113)</f>
        <v>15169.399999999998</v>
      </c>
      <c r="AR126" s="181">
        <f t="shared" si="831"/>
        <v>15169.399999999998</v>
      </c>
      <c r="AS126" s="181">
        <f t="shared" si="831"/>
        <v>0</v>
      </c>
      <c r="AT126" s="340">
        <f t="shared" si="710"/>
        <v>0</v>
      </c>
      <c r="AU126" s="339">
        <f t="shared" ref="AU126:AW126" si="832">SUM(AU125,AU121,AU117,AU113)</f>
        <v>364111</v>
      </c>
      <c r="AV126" s="181">
        <f t="shared" si="832"/>
        <v>364111</v>
      </c>
      <c r="AW126" s="181">
        <f t="shared" si="832"/>
        <v>0</v>
      </c>
      <c r="AX126" s="340">
        <f t="shared" si="711"/>
        <v>0</v>
      </c>
      <c r="AY126" s="339">
        <f t="shared" ref="AY126:BA126" si="833">SUM(AY125,AY121,AY117,AY113)</f>
        <v>2887169.1029999885</v>
      </c>
      <c r="AZ126" s="181">
        <f t="shared" si="833"/>
        <v>2681071.9129999895</v>
      </c>
      <c r="BA126" s="181">
        <f t="shared" si="833"/>
        <v>189201.6480000001</v>
      </c>
      <c r="BB126" s="340">
        <f t="shared" si="713"/>
        <v>6.5531889976034027E-2</v>
      </c>
      <c r="BE126" s="379"/>
      <c r="BF126" s="134" t="s">
        <v>55</v>
      </c>
      <c r="BG126" s="339">
        <f t="shared" ref="BG126:BI126" si="834">SUM(BG125,BG121,BG117,BG113)</f>
        <v>12695626.926000215</v>
      </c>
      <c r="BH126" s="181">
        <f t="shared" si="834"/>
        <v>11694775.784000136</v>
      </c>
      <c r="BI126" s="181">
        <f t="shared" si="834"/>
        <v>937621.55599999288</v>
      </c>
      <c r="BJ126" s="340">
        <f t="shared" si="715"/>
        <v>7.3853899572283083E-2</v>
      </c>
      <c r="BK126" s="339">
        <f t="shared" ref="BK126:BM126" si="835">SUM(BK125,BK121,BK117,BK113)</f>
        <v>138557.86300000042</v>
      </c>
      <c r="BL126" s="181">
        <f t="shared" si="835"/>
        <v>134042.45000000039</v>
      </c>
      <c r="BM126" s="181">
        <f t="shared" si="835"/>
        <v>3956.3439999999991</v>
      </c>
      <c r="BN126" s="340">
        <f t="shared" si="717"/>
        <v>2.8553731375028403E-2</v>
      </c>
      <c r="BO126" s="339">
        <f t="shared" ref="BO126:BQ126" si="836">SUM(BO125,BO121,BO117,BO113)</f>
        <v>309262.82200000004</v>
      </c>
      <c r="BP126" s="181">
        <f t="shared" si="836"/>
        <v>303051.87599999999</v>
      </c>
      <c r="BQ126" s="181">
        <f t="shared" si="836"/>
        <v>15115.871999999999</v>
      </c>
      <c r="BR126" s="340">
        <f t="shared" si="719"/>
        <v>4.8877106864141588E-2</v>
      </c>
      <c r="BS126" s="339">
        <f t="shared" ref="BS126:BU126" si="837">SUM(BS125,BS121,BS117,BS113)</f>
        <v>756920.81228281651</v>
      </c>
      <c r="BT126" s="181">
        <f t="shared" si="837"/>
        <v>756920.81228281651</v>
      </c>
      <c r="BU126" s="181">
        <f t="shared" si="837"/>
        <v>0</v>
      </c>
      <c r="BV126" s="340">
        <f t="shared" si="721"/>
        <v>0</v>
      </c>
      <c r="BW126" s="339">
        <f t="shared" ref="BW126:BY126" si="838">SUM(BW125,BW121,BW117,BW113)</f>
        <v>909697.14906711993</v>
      </c>
      <c r="BX126" s="181">
        <f t="shared" si="838"/>
        <v>909697.14906711993</v>
      </c>
      <c r="BY126" s="181">
        <f t="shared" si="838"/>
        <v>0</v>
      </c>
      <c r="BZ126" s="340">
        <f t="shared" si="723"/>
        <v>0</v>
      </c>
      <c r="CA126" s="339">
        <f t="shared" ref="CA126:CC126" si="839">SUM(CA125,CA121,CA117,CA113)</f>
        <v>14810065.572350152</v>
      </c>
      <c r="CB126" s="181">
        <f t="shared" si="839"/>
        <v>13798488.071350073</v>
      </c>
      <c r="CC126" s="181">
        <f t="shared" si="839"/>
        <v>956693.7719999929</v>
      </c>
      <c r="CD126" s="340">
        <f t="shared" si="725"/>
        <v>6.4597537892479351E-2</v>
      </c>
    </row>
    <row r="127" spans="1:82">
      <c r="A127" t="s">
        <v>404</v>
      </c>
    </row>
    <row r="128" spans="1:82" ht="14.5" thickBot="1"/>
    <row r="129" spans="1:82" ht="19" thickBot="1">
      <c r="A129" s="406" t="s">
        <v>395</v>
      </c>
      <c r="B129" s="407"/>
      <c r="C129" s="403" t="s">
        <v>0</v>
      </c>
      <c r="D129" s="404"/>
      <c r="E129" s="404"/>
      <c r="F129" s="405"/>
      <c r="G129" s="403" t="s">
        <v>9</v>
      </c>
      <c r="H129" s="404"/>
      <c r="I129" s="404"/>
      <c r="J129" s="405"/>
      <c r="K129" s="403" t="s">
        <v>396</v>
      </c>
      <c r="L129" s="404"/>
      <c r="M129" s="404"/>
      <c r="N129" s="405"/>
      <c r="O129" s="403" t="s">
        <v>378</v>
      </c>
      <c r="P129" s="404"/>
      <c r="Q129" s="404"/>
      <c r="R129" s="405"/>
      <c r="S129" s="403" t="s">
        <v>380</v>
      </c>
      <c r="T129" s="404"/>
      <c r="U129" s="404"/>
      <c r="V129" s="405"/>
      <c r="W129" s="403" t="s">
        <v>379</v>
      </c>
      <c r="X129" s="404"/>
      <c r="Y129" s="404"/>
      <c r="Z129" s="405"/>
      <c r="AC129" s="406" t="s">
        <v>397</v>
      </c>
      <c r="AD129" s="407"/>
      <c r="AE129" s="403" t="s">
        <v>0</v>
      </c>
      <c r="AF129" s="404"/>
      <c r="AG129" s="404"/>
      <c r="AH129" s="405"/>
      <c r="AI129" s="403" t="s">
        <v>9</v>
      </c>
      <c r="AJ129" s="404"/>
      <c r="AK129" s="404"/>
      <c r="AL129" s="405"/>
      <c r="AM129" s="403" t="s">
        <v>396</v>
      </c>
      <c r="AN129" s="404"/>
      <c r="AO129" s="404"/>
      <c r="AP129" s="405"/>
      <c r="AQ129" s="403" t="s">
        <v>378</v>
      </c>
      <c r="AR129" s="404"/>
      <c r="AS129" s="404"/>
      <c r="AT129" s="405"/>
      <c r="AU129" s="403" t="s">
        <v>380</v>
      </c>
      <c r="AV129" s="404"/>
      <c r="AW129" s="404"/>
      <c r="AX129" s="405"/>
      <c r="AY129" s="403" t="s">
        <v>379</v>
      </c>
      <c r="AZ129" s="404"/>
      <c r="BA129" s="404"/>
      <c r="BB129" s="405"/>
      <c r="BE129" s="406" t="s">
        <v>398</v>
      </c>
      <c r="BF129" s="407"/>
      <c r="BG129" s="403" t="s">
        <v>0</v>
      </c>
      <c r="BH129" s="404"/>
      <c r="BI129" s="404"/>
      <c r="BJ129" s="405"/>
      <c r="BK129" s="403" t="s">
        <v>9</v>
      </c>
      <c r="BL129" s="404"/>
      <c r="BM129" s="404"/>
      <c r="BN129" s="405"/>
      <c r="BO129" s="403" t="s">
        <v>396</v>
      </c>
      <c r="BP129" s="404"/>
      <c r="BQ129" s="404"/>
      <c r="BR129" s="405"/>
      <c r="BS129" s="403" t="s">
        <v>378</v>
      </c>
      <c r="BT129" s="404"/>
      <c r="BU129" s="404"/>
      <c r="BV129" s="405"/>
      <c r="BW129" s="403" t="s">
        <v>380</v>
      </c>
      <c r="BX129" s="404"/>
      <c r="BY129" s="404"/>
      <c r="BZ129" s="405"/>
      <c r="CA129" s="403" t="s">
        <v>379</v>
      </c>
      <c r="CB129" s="404"/>
      <c r="CC129" s="404"/>
      <c r="CD129" s="405"/>
    </row>
    <row r="130" spans="1:82" ht="74.5" thickBot="1">
      <c r="A130" s="408"/>
      <c r="B130" s="409"/>
      <c r="C130" s="309" t="s">
        <v>52</v>
      </c>
      <c r="D130" s="310" t="s">
        <v>53</v>
      </c>
      <c r="E130" s="310" t="s">
        <v>51</v>
      </c>
      <c r="F130" s="311" t="s">
        <v>51</v>
      </c>
      <c r="G130" s="309" t="s">
        <v>52</v>
      </c>
      <c r="H130" s="310" t="s">
        <v>53</v>
      </c>
      <c r="I130" s="310" t="s">
        <v>51</v>
      </c>
      <c r="J130" s="311" t="s">
        <v>51</v>
      </c>
      <c r="K130" s="309" t="s">
        <v>52</v>
      </c>
      <c r="L130" s="310" t="s">
        <v>53</v>
      </c>
      <c r="M130" s="310" t="s">
        <v>51</v>
      </c>
      <c r="N130" s="311" t="s">
        <v>51</v>
      </c>
      <c r="O130" s="309" t="s">
        <v>52</v>
      </c>
      <c r="P130" s="310" t="s">
        <v>53</v>
      </c>
      <c r="Q130" s="310" t="s">
        <v>51</v>
      </c>
      <c r="R130" s="311" t="s">
        <v>51</v>
      </c>
      <c r="S130" s="309" t="s">
        <v>52</v>
      </c>
      <c r="T130" s="310" t="s">
        <v>53</v>
      </c>
      <c r="U130" s="310" t="s">
        <v>51</v>
      </c>
      <c r="V130" s="311" t="s">
        <v>51</v>
      </c>
      <c r="W130" s="309" t="s">
        <v>52</v>
      </c>
      <c r="X130" s="310" t="s">
        <v>53</v>
      </c>
      <c r="Y130" s="310" t="s">
        <v>51</v>
      </c>
      <c r="Z130" s="311" t="s">
        <v>51</v>
      </c>
      <c r="AC130" s="408"/>
      <c r="AD130" s="409"/>
      <c r="AE130" s="309" t="s">
        <v>52</v>
      </c>
      <c r="AF130" s="310" t="s">
        <v>53</v>
      </c>
      <c r="AG130" s="310" t="s">
        <v>51</v>
      </c>
      <c r="AH130" s="311" t="s">
        <v>51</v>
      </c>
      <c r="AI130" s="309" t="s">
        <v>52</v>
      </c>
      <c r="AJ130" s="310" t="s">
        <v>53</v>
      </c>
      <c r="AK130" s="310" t="s">
        <v>51</v>
      </c>
      <c r="AL130" s="311" t="s">
        <v>51</v>
      </c>
      <c r="AM130" s="309" t="s">
        <v>52</v>
      </c>
      <c r="AN130" s="310" t="s">
        <v>53</v>
      </c>
      <c r="AO130" s="310" t="s">
        <v>51</v>
      </c>
      <c r="AP130" s="311" t="s">
        <v>51</v>
      </c>
      <c r="AQ130" s="309" t="s">
        <v>52</v>
      </c>
      <c r="AR130" s="310" t="s">
        <v>53</v>
      </c>
      <c r="AS130" s="310" t="s">
        <v>51</v>
      </c>
      <c r="AT130" s="311" t="s">
        <v>51</v>
      </c>
      <c r="AU130" s="309" t="s">
        <v>52</v>
      </c>
      <c r="AV130" s="310" t="s">
        <v>53</v>
      </c>
      <c r="AW130" s="310" t="s">
        <v>51</v>
      </c>
      <c r="AX130" s="311" t="s">
        <v>51</v>
      </c>
      <c r="AY130" s="309" t="s">
        <v>52</v>
      </c>
      <c r="AZ130" s="310" t="s">
        <v>53</v>
      </c>
      <c r="BA130" s="310" t="s">
        <v>51</v>
      </c>
      <c r="BB130" s="311" t="s">
        <v>51</v>
      </c>
      <c r="BE130" s="408"/>
      <c r="BF130" s="409"/>
      <c r="BG130" s="309" t="s">
        <v>52</v>
      </c>
      <c r="BH130" s="310" t="s">
        <v>53</v>
      </c>
      <c r="BI130" s="310" t="s">
        <v>51</v>
      </c>
      <c r="BJ130" s="311" t="s">
        <v>51</v>
      </c>
      <c r="BK130" s="309" t="s">
        <v>52</v>
      </c>
      <c r="BL130" s="310" t="s">
        <v>53</v>
      </c>
      <c r="BM130" s="310" t="s">
        <v>51</v>
      </c>
      <c r="BN130" s="311" t="s">
        <v>51</v>
      </c>
      <c r="BO130" s="309" t="s">
        <v>52</v>
      </c>
      <c r="BP130" s="310" t="s">
        <v>53</v>
      </c>
      <c r="BQ130" s="310" t="s">
        <v>51</v>
      </c>
      <c r="BR130" s="311" t="s">
        <v>51</v>
      </c>
      <c r="BS130" s="309" t="s">
        <v>52</v>
      </c>
      <c r="BT130" s="310" t="s">
        <v>53</v>
      </c>
      <c r="BU130" s="310" t="s">
        <v>51</v>
      </c>
      <c r="BV130" s="311" t="s">
        <v>51</v>
      </c>
      <c r="BW130" s="309" t="s">
        <v>52</v>
      </c>
      <c r="BX130" s="310" t="s">
        <v>53</v>
      </c>
      <c r="BY130" s="310" t="s">
        <v>51</v>
      </c>
      <c r="BZ130" s="311" t="s">
        <v>51</v>
      </c>
      <c r="CA130" s="309" t="s">
        <v>52</v>
      </c>
      <c r="CB130" s="310" t="s">
        <v>53</v>
      </c>
      <c r="CC130" s="310" t="s">
        <v>51</v>
      </c>
      <c r="CD130" s="311" t="s">
        <v>51</v>
      </c>
    </row>
    <row r="131" spans="1:82">
      <c r="A131" s="388">
        <v>2022</v>
      </c>
      <c r="B131" s="135" t="s">
        <v>13</v>
      </c>
      <c r="C131" s="143">
        <v>1070975.379000067</v>
      </c>
      <c r="D131" s="144">
        <v>970442.86800004903</v>
      </c>
      <c r="E131" s="144">
        <v>96926.942999998661</v>
      </c>
      <c r="F131" s="312">
        <f t="shared" ref="F131:F147" si="840">IF(AND(ISNUMBER(C131),ISNUMBER(E131)), IF(C131=0, 0, E131/C131), "")</f>
        <v>9.0503427903726438E-2</v>
      </c>
      <c r="G131" s="143">
        <v>0</v>
      </c>
      <c r="H131" s="144">
        <v>0</v>
      </c>
      <c r="I131" s="144">
        <v>0</v>
      </c>
      <c r="J131" s="312">
        <f t="shared" ref="J131:J147" si="841">IF(AND(ISNUMBER(G131),ISNUMBER(I131)), IF(G131=0, 0, I131/G131), "")</f>
        <v>0</v>
      </c>
      <c r="K131" s="143">
        <v>27256.705999999998</v>
      </c>
      <c r="L131" s="144">
        <v>26419.329000000002</v>
      </c>
      <c r="M131" s="144">
        <v>1324.0574999999999</v>
      </c>
      <c r="N131" s="312">
        <f t="shared" ref="N131:N147" si="842">IF(AND(ISNUMBER(K131),ISNUMBER(M131)), IF(K131=0, 0, M131/K131), "")</f>
        <v>4.8577311579763159E-2</v>
      </c>
      <c r="O131" s="143">
        <v>93995.33952749976</v>
      </c>
      <c r="P131" s="144">
        <v>93995.33952749976</v>
      </c>
      <c r="Q131" s="144">
        <v>0</v>
      </c>
      <c r="R131" s="312">
        <f t="shared" ref="R131:R147" si="843">IF(AND(ISNUMBER(O131),ISNUMBER(Q131)), IF(O131=0, 0, Q131/O131), "")</f>
        <v>0</v>
      </c>
      <c r="S131" s="143">
        <v>62421.366397250051</v>
      </c>
      <c r="T131" s="144">
        <v>62421.366397250051</v>
      </c>
      <c r="U131" s="144">
        <v>0</v>
      </c>
      <c r="V131" s="312">
        <f t="shared" ref="V131:V147" si="844">IF(AND(ISNUMBER(S131),ISNUMBER(U131)), IF(S131=0, 0, U131/S131), "")</f>
        <v>0</v>
      </c>
      <c r="W131" s="315">
        <f t="shared" ref="W131:Y133" si="845">IF(COUNT(C131,G131,K131,O131,S131)&lt;5,"",SUM(C131,G131,K131,O131,S131))</f>
        <v>1254648.7909248169</v>
      </c>
      <c r="X131" s="147">
        <f t="shared" si="845"/>
        <v>1153278.9029247989</v>
      </c>
      <c r="Y131" s="147">
        <f t="shared" si="845"/>
        <v>98251.000499998656</v>
      </c>
      <c r="Z131" s="312">
        <f t="shared" ref="Z131:Z147" si="846">IF(AND(ISNUMBER(W131),ISNUMBER(Y131)), IF(W131=0, 0, Y131/W131), "")</f>
        <v>7.8309564565536019E-2</v>
      </c>
      <c r="AC131" s="377">
        <v>2022</v>
      </c>
      <c r="AD131" s="135" t="s">
        <v>13</v>
      </c>
      <c r="AE131" s="143">
        <v>311232.2299999973</v>
      </c>
      <c r="AF131" s="144">
        <v>283029.10599999561</v>
      </c>
      <c r="AG131" s="144">
        <v>26735.405000000137</v>
      </c>
      <c r="AH131" s="312">
        <f t="shared" ref="AH131:AH147" si="847">IF(AND(ISNUMBER(AE131),ISNUMBER(AG131)), IF(AE131=0, 0, AG131/AE131), "")</f>
        <v>8.590178787074966E-2</v>
      </c>
      <c r="AI131" s="143">
        <v>2823.380000000011</v>
      </c>
      <c r="AJ131" s="144">
        <v>2708.5120000000124</v>
      </c>
      <c r="AK131" s="144">
        <v>98.023999999999958</v>
      </c>
      <c r="AL131" s="312">
        <f t="shared" ref="AL131:AL147" si="848">IF(AND(ISNUMBER(AI131),ISNUMBER(AK131)), IF(AI131=0, 0, AK131/AI131), "")</f>
        <v>3.4718670529648707E-2</v>
      </c>
      <c r="AM131" s="143">
        <v>0</v>
      </c>
      <c r="AN131" s="144">
        <v>0</v>
      </c>
      <c r="AO131" s="144">
        <v>0</v>
      </c>
      <c r="AP131" s="312">
        <f t="shared" ref="AP131:AP147" si="849">IF(AND(ISNUMBER(AM131),ISNUMBER(AO131)), IF(AM131=0, 0, AO131/AM131), "")</f>
        <v>0</v>
      </c>
      <c r="AQ131" s="143">
        <v>2059.0132859999999</v>
      </c>
      <c r="AR131" s="144">
        <v>2059.0132859999999</v>
      </c>
      <c r="AS131" s="144">
        <v>0</v>
      </c>
      <c r="AT131" s="312">
        <f t="shared" ref="AT131:AT147" si="850">IF(AND(ISNUMBER(AQ131),ISNUMBER(AS131)), IF(AQ131=0, 0, AS131/AQ131), "")</f>
        <v>0</v>
      </c>
      <c r="AU131" s="143">
        <v>31288.017736000002</v>
      </c>
      <c r="AV131" s="144">
        <v>31288.017736000002</v>
      </c>
      <c r="AW131" s="144">
        <v>0</v>
      </c>
      <c r="AX131" s="312">
        <f t="shared" ref="AX131:AX147" si="851">IF(AND(ISNUMBER(AU131),ISNUMBER(AW131)), IF(AU131=0, 0, AW131/AU131), "")</f>
        <v>0</v>
      </c>
      <c r="AY131" s="315">
        <f t="shared" ref="AY131:BA133" si="852">IF(COUNT(AE131,AI131,AM131,AQ131,AU131)&lt;5,"",SUM(AE131,AI131,AM131,AQ131,AU131))</f>
        <v>347402.64102199732</v>
      </c>
      <c r="AZ131" s="147">
        <f t="shared" si="852"/>
        <v>319084.6490219956</v>
      </c>
      <c r="BA131" s="147">
        <f t="shared" si="852"/>
        <v>26833.429000000138</v>
      </c>
      <c r="BB131" s="312">
        <f t="shared" ref="BB131:BB147" si="853">IF(AND(ISNUMBER(AY131),ISNUMBER(BA131)), IF(AY131=0, 0, BA131/AY131), "")</f>
        <v>7.7240141068187967E-2</v>
      </c>
      <c r="BE131" s="377">
        <v>2022</v>
      </c>
      <c r="BF131" s="135" t="s">
        <v>13</v>
      </c>
      <c r="BG131" s="316">
        <f t="shared" ref="BG131:BI133" si="854">IF(COUNT(C131, AE131)&lt;2, "", C131+AE131)</f>
        <v>1382207.6090000644</v>
      </c>
      <c r="BH131" s="317">
        <f t="shared" si="854"/>
        <v>1253471.9740000446</v>
      </c>
      <c r="BI131" s="317">
        <f t="shared" si="854"/>
        <v>123662.3479999988</v>
      </c>
      <c r="BJ131" s="312">
        <f t="shared" ref="BJ131:BJ147" si="855">IF(AND(ISNUMBER(BG131),ISNUMBER(BI131)), IF(BG131=0, 0, BI131/BG131), "")</f>
        <v>8.9467274810808142E-2</v>
      </c>
      <c r="BK131" s="316">
        <f t="shared" ref="BK131:BM133" si="856">IF(COUNT(G131, AI131)&lt;2, "", G131+AI131)</f>
        <v>2823.380000000011</v>
      </c>
      <c r="BL131" s="317">
        <f t="shared" si="856"/>
        <v>2708.5120000000124</v>
      </c>
      <c r="BM131" s="317">
        <f t="shared" si="856"/>
        <v>98.023999999999958</v>
      </c>
      <c r="BN131" s="312">
        <f t="shared" ref="BN131:BN147" si="857">IF(AND(ISNUMBER(BK131),ISNUMBER(BM131)), IF(BK131=0, 0, BM131/BK131), "")</f>
        <v>3.4718670529648707E-2</v>
      </c>
      <c r="BO131" s="316">
        <f t="shared" ref="BO131:BQ133" si="858">IF(COUNT(K131, AM131)&lt;2, "", K131+AM131)</f>
        <v>27256.705999999998</v>
      </c>
      <c r="BP131" s="317">
        <f t="shared" si="858"/>
        <v>26419.329000000002</v>
      </c>
      <c r="BQ131" s="317">
        <f t="shared" si="858"/>
        <v>1324.0574999999999</v>
      </c>
      <c r="BR131" s="312">
        <f t="shared" ref="BR131:BR147" si="859">IF(AND(ISNUMBER(BO131),ISNUMBER(BQ131)), IF(BO131=0, 0, BQ131/BO131), "")</f>
        <v>4.8577311579763159E-2</v>
      </c>
      <c r="BS131" s="316">
        <f t="shared" ref="BS131:BU133" si="860">IF(COUNT(O131, AQ131)&lt;2, "", O131+AQ131)</f>
        <v>96054.352813499761</v>
      </c>
      <c r="BT131" s="317">
        <f t="shared" si="860"/>
        <v>96054.352813499761</v>
      </c>
      <c r="BU131" s="317">
        <f t="shared" si="860"/>
        <v>0</v>
      </c>
      <c r="BV131" s="312">
        <f t="shared" ref="BV131:BV147" si="861">IF(AND(ISNUMBER(BS131),ISNUMBER(BU131)), IF(BS131=0, 0, BU131/BS131), "")</f>
        <v>0</v>
      </c>
      <c r="BW131" s="316">
        <f t="shared" ref="BW131:BY133" si="862">IF(COUNT(S131, AU131)&lt;2, "", S131+AU131)</f>
        <v>93709.384133250045</v>
      </c>
      <c r="BX131" s="317">
        <f t="shared" si="862"/>
        <v>93709.384133250045</v>
      </c>
      <c r="BY131" s="317">
        <f t="shared" si="862"/>
        <v>0</v>
      </c>
      <c r="BZ131" s="312">
        <f t="shared" ref="BZ131:BZ147" si="863">IF(AND(ISNUMBER(BW131),ISNUMBER(BY131)), IF(BW131=0, 0, BY131/BW131), "")</f>
        <v>0</v>
      </c>
      <c r="CA131" s="315">
        <f t="shared" ref="CA131:CC133" si="864">IF(COUNT(BG131,BK131,BO131,BS131,BW131)&lt;5,"",SUM(BG131,BK131,BO131,BS131,BW131))</f>
        <v>1602051.4319468143</v>
      </c>
      <c r="CB131" s="147">
        <f t="shared" si="864"/>
        <v>1472363.5519467944</v>
      </c>
      <c r="CC131" s="147">
        <f t="shared" si="864"/>
        <v>125084.42949999881</v>
      </c>
      <c r="CD131" s="312">
        <f t="shared" ref="CD131:CD147" si="865">IF(AND(ISNUMBER(CA131),ISNUMBER(CC131)), IF(CA131=0, 0, CC131/CA131), "")</f>
        <v>7.8077661556717998E-2</v>
      </c>
    </row>
    <row r="132" spans="1:82">
      <c r="A132" s="389"/>
      <c r="B132" s="131" t="s">
        <v>14</v>
      </c>
      <c r="C132" s="150">
        <v>1611380.8380000431</v>
      </c>
      <c r="D132" s="151">
        <v>1473057.1790000519</v>
      </c>
      <c r="E132" s="151">
        <v>130851.45400000017</v>
      </c>
      <c r="F132" s="318">
        <f t="shared" si="840"/>
        <v>8.1204548865310935E-2</v>
      </c>
      <c r="G132" s="150">
        <v>0</v>
      </c>
      <c r="H132" s="151">
        <v>0</v>
      </c>
      <c r="I132" s="151">
        <v>0</v>
      </c>
      <c r="J132" s="318">
        <f t="shared" si="841"/>
        <v>0</v>
      </c>
      <c r="K132" s="150">
        <v>24698.728999999999</v>
      </c>
      <c r="L132" s="151">
        <v>23131.166000000001</v>
      </c>
      <c r="M132" s="151">
        <v>1823.335</v>
      </c>
      <c r="N132" s="318">
        <f t="shared" si="842"/>
        <v>7.3823029517024949E-2</v>
      </c>
      <c r="O132" s="150">
        <v>96923.458154249762</v>
      </c>
      <c r="P132" s="151">
        <v>96923.458154249762</v>
      </c>
      <c r="Q132" s="151">
        <v>0</v>
      </c>
      <c r="R132" s="318">
        <f t="shared" si="843"/>
        <v>0</v>
      </c>
      <c r="S132" s="150">
        <v>51610.218101749997</v>
      </c>
      <c r="T132" s="151">
        <v>51610.218101749997</v>
      </c>
      <c r="U132" s="151">
        <v>0</v>
      </c>
      <c r="V132" s="318">
        <f t="shared" si="844"/>
        <v>0</v>
      </c>
      <c r="W132" s="321">
        <f t="shared" si="845"/>
        <v>1784613.2432560427</v>
      </c>
      <c r="X132" s="154">
        <f t="shared" si="845"/>
        <v>1644722.0212560515</v>
      </c>
      <c r="Y132" s="154">
        <f t="shared" si="845"/>
        <v>132674.78900000016</v>
      </c>
      <c r="Z132" s="318">
        <f t="shared" si="846"/>
        <v>7.4343720972244856E-2</v>
      </c>
      <c r="AC132" s="378"/>
      <c r="AD132" s="131" t="s">
        <v>14</v>
      </c>
      <c r="AE132" s="150">
        <v>430083.12500000058</v>
      </c>
      <c r="AF132" s="151">
        <v>393061.4999999979</v>
      </c>
      <c r="AG132" s="151">
        <v>34487.051999999916</v>
      </c>
      <c r="AH132" s="318">
        <f t="shared" si="847"/>
        <v>8.018694525622197E-2</v>
      </c>
      <c r="AI132" s="150">
        <v>5184.5950000000239</v>
      </c>
      <c r="AJ132" s="151">
        <v>4996.7860000000155</v>
      </c>
      <c r="AK132" s="151">
        <v>145.55700000000016</v>
      </c>
      <c r="AL132" s="318">
        <f t="shared" si="848"/>
        <v>2.8074902668385762E-2</v>
      </c>
      <c r="AM132" s="150">
        <v>0</v>
      </c>
      <c r="AN132" s="151">
        <v>0</v>
      </c>
      <c r="AO132" s="151">
        <v>0</v>
      </c>
      <c r="AP132" s="318">
        <f t="shared" si="849"/>
        <v>0</v>
      </c>
      <c r="AQ132" s="150">
        <v>2317.090917000005</v>
      </c>
      <c r="AR132" s="151">
        <v>2317.090917000005</v>
      </c>
      <c r="AS132" s="151">
        <v>0</v>
      </c>
      <c r="AT132" s="318">
        <f t="shared" si="850"/>
        <v>0</v>
      </c>
      <c r="AU132" s="150">
        <v>31029.940104999998</v>
      </c>
      <c r="AV132" s="151">
        <v>31029.940104999998</v>
      </c>
      <c r="AW132" s="151">
        <v>0</v>
      </c>
      <c r="AX132" s="318">
        <f t="shared" si="851"/>
        <v>0</v>
      </c>
      <c r="AY132" s="321">
        <f t="shared" si="852"/>
        <v>468614.75102200062</v>
      </c>
      <c r="AZ132" s="154">
        <f t="shared" si="852"/>
        <v>431405.31702199794</v>
      </c>
      <c r="BA132" s="154">
        <f t="shared" si="852"/>
        <v>34632.608999999917</v>
      </c>
      <c r="BB132" s="318">
        <f t="shared" si="853"/>
        <v>7.3904222870641093E-2</v>
      </c>
      <c r="BE132" s="378"/>
      <c r="BF132" s="131" t="s">
        <v>14</v>
      </c>
      <c r="BG132" s="322">
        <f t="shared" si="854"/>
        <v>2041463.9630000438</v>
      </c>
      <c r="BH132" s="323">
        <f t="shared" si="854"/>
        <v>1866118.6790000498</v>
      </c>
      <c r="BI132" s="323">
        <f t="shared" si="854"/>
        <v>165338.50600000008</v>
      </c>
      <c r="BJ132" s="318">
        <f t="shared" si="855"/>
        <v>8.0990166369151101E-2</v>
      </c>
      <c r="BK132" s="322">
        <f t="shared" si="856"/>
        <v>5184.5950000000239</v>
      </c>
      <c r="BL132" s="323">
        <f t="shared" si="856"/>
        <v>4996.7860000000155</v>
      </c>
      <c r="BM132" s="323">
        <f t="shared" si="856"/>
        <v>145.55700000000016</v>
      </c>
      <c r="BN132" s="318">
        <f t="shared" si="857"/>
        <v>2.8074902668385762E-2</v>
      </c>
      <c r="BO132" s="322">
        <f t="shared" si="858"/>
        <v>24698.728999999999</v>
      </c>
      <c r="BP132" s="323">
        <f t="shared" si="858"/>
        <v>23131.166000000001</v>
      </c>
      <c r="BQ132" s="323">
        <f t="shared" si="858"/>
        <v>1823.335</v>
      </c>
      <c r="BR132" s="318">
        <f t="shared" si="859"/>
        <v>7.3823029517024949E-2</v>
      </c>
      <c r="BS132" s="322">
        <f t="shared" si="860"/>
        <v>99240.54907124977</v>
      </c>
      <c r="BT132" s="323">
        <f t="shared" si="860"/>
        <v>99240.54907124977</v>
      </c>
      <c r="BU132" s="323">
        <f t="shared" si="860"/>
        <v>0</v>
      </c>
      <c r="BV132" s="318">
        <f t="shared" si="861"/>
        <v>0</v>
      </c>
      <c r="BW132" s="322">
        <f t="shared" si="862"/>
        <v>82640.158206749998</v>
      </c>
      <c r="BX132" s="323">
        <f t="shared" si="862"/>
        <v>82640.158206749998</v>
      </c>
      <c r="BY132" s="323">
        <f t="shared" si="862"/>
        <v>0</v>
      </c>
      <c r="BZ132" s="318">
        <f t="shared" si="863"/>
        <v>0</v>
      </c>
      <c r="CA132" s="321">
        <f t="shared" si="864"/>
        <v>2253227.9942780435</v>
      </c>
      <c r="CB132" s="154">
        <f t="shared" si="864"/>
        <v>2076127.3382780496</v>
      </c>
      <c r="CC132" s="154">
        <f t="shared" si="864"/>
        <v>167307.39800000007</v>
      </c>
      <c r="CD132" s="318">
        <f t="shared" si="865"/>
        <v>7.4252316421093909E-2</v>
      </c>
    </row>
    <row r="133" spans="1:82">
      <c r="A133" s="389"/>
      <c r="B133" s="132" t="s">
        <v>15</v>
      </c>
      <c r="C133" s="157">
        <v>993214.00700003665</v>
      </c>
      <c r="D133" s="158">
        <v>914804.9390000269</v>
      </c>
      <c r="E133" s="158">
        <v>73889.630999999368</v>
      </c>
      <c r="F133" s="324">
        <f t="shared" si="840"/>
        <v>7.4394471361897183E-2</v>
      </c>
      <c r="G133" s="157">
        <v>0</v>
      </c>
      <c r="H133" s="158">
        <v>0</v>
      </c>
      <c r="I133" s="158">
        <v>0</v>
      </c>
      <c r="J133" s="324">
        <f t="shared" si="841"/>
        <v>0</v>
      </c>
      <c r="K133" s="157">
        <v>26833.679</v>
      </c>
      <c r="L133" s="158">
        <v>26356.698499999999</v>
      </c>
      <c r="M133" s="158">
        <v>1228.758</v>
      </c>
      <c r="N133" s="324">
        <f t="shared" si="842"/>
        <v>4.5791633715227792E-2</v>
      </c>
      <c r="O133" s="157">
        <v>88177.229947249871</v>
      </c>
      <c r="P133" s="158">
        <v>88177.229947249871</v>
      </c>
      <c r="Q133" s="158">
        <v>0</v>
      </c>
      <c r="R133" s="324">
        <f t="shared" si="843"/>
        <v>0</v>
      </c>
      <c r="S133" s="157">
        <v>58372.841243999981</v>
      </c>
      <c r="T133" s="158">
        <v>58372.841243999981</v>
      </c>
      <c r="U133" s="158">
        <v>0</v>
      </c>
      <c r="V133" s="324">
        <f t="shared" si="844"/>
        <v>0</v>
      </c>
      <c r="W133" s="327">
        <f t="shared" si="845"/>
        <v>1166597.7571912864</v>
      </c>
      <c r="X133" s="161">
        <f t="shared" si="845"/>
        <v>1087711.7086912768</v>
      </c>
      <c r="Y133" s="161">
        <f t="shared" si="845"/>
        <v>75118.38899999937</v>
      </c>
      <c r="Z133" s="324">
        <f t="shared" si="846"/>
        <v>6.4390993842517952E-2</v>
      </c>
      <c r="AC133" s="378"/>
      <c r="AD133" s="132" t="s">
        <v>15</v>
      </c>
      <c r="AE133" s="157">
        <v>268796.05599999713</v>
      </c>
      <c r="AF133" s="158">
        <v>250556.66299999796</v>
      </c>
      <c r="AG133" s="158">
        <v>16251.006000000076</v>
      </c>
      <c r="AH133" s="324">
        <f t="shared" si="847"/>
        <v>6.0458498691663282E-2</v>
      </c>
      <c r="AI133" s="157">
        <v>15768.021000000017</v>
      </c>
      <c r="AJ133" s="158">
        <v>14987.530000000037</v>
      </c>
      <c r="AK133" s="158">
        <v>705.64099999999996</v>
      </c>
      <c r="AL133" s="324">
        <f t="shared" si="848"/>
        <v>4.47513990500139E-2</v>
      </c>
      <c r="AM133" s="157">
        <v>0</v>
      </c>
      <c r="AN133" s="158">
        <v>0</v>
      </c>
      <c r="AO133" s="158">
        <v>0</v>
      </c>
      <c r="AP133" s="324">
        <f t="shared" si="849"/>
        <v>0</v>
      </c>
      <c r="AQ133" s="157">
        <v>5977.4569999999985</v>
      </c>
      <c r="AR133" s="158">
        <v>5977.4569999999985</v>
      </c>
      <c r="AS133" s="158">
        <v>0</v>
      </c>
      <c r="AT133" s="324">
        <f t="shared" si="850"/>
        <v>0</v>
      </c>
      <c r="AU133" s="157">
        <v>27369.574022000004</v>
      </c>
      <c r="AV133" s="158">
        <v>27369.574022000004</v>
      </c>
      <c r="AW133" s="158">
        <v>0</v>
      </c>
      <c r="AX133" s="324">
        <f t="shared" si="851"/>
        <v>0</v>
      </c>
      <c r="AY133" s="327">
        <f t="shared" si="852"/>
        <v>317911.10802199715</v>
      </c>
      <c r="AZ133" s="161">
        <f t="shared" si="852"/>
        <v>298891.224021998</v>
      </c>
      <c r="BA133" s="161">
        <f t="shared" si="852"/>
        <v>16956.647000000077</v>
      </c>
      <c r="BB133" s="324">
        <f t="shared" si="853"/>
        <v>5.3337699036382205E-2</v>
      </c>
      <c r="BE133" s="378"/>
      <c r="BF133" s="132" t="s">
        <v>15</v>
      </c>
      <c r="BG133" s="328">
        <f t="shared" si="854"/>
        <v>1262010.0630000338</v>
      </c>
      <c r="BH133" s="329">
        <f t="shared" si="854"/>
        <v>1165361.6020000249</v>
      </c>
      <c r="BI133" s="329">
        <f t="shared" si="854"/>
        <v>90140.636999999449</v>
      </c>
      <c r="BJ133" s="324">
        <f t="shared" si="855"/>
        <v>7.1426242660631648E-2</v>
      </c>
      <c r="BK133" s="328">
        <f t="shared" si="856"/>
        <v>15768.021000000017</v>
      </c>
      <c r="BL133" s="329">
        <f t="shared" si="856"/>
        <v>14987.530000000037</v>
      </c>
      <c r="BM133" s="329">
        <f t="shared" si="856"/>
        <v>705.64099999999996</v>
      </c>
      <c r="BN133" s="324">
        <f t="shared" si="857"/>
        <v>4.47513990500139E-2</v>
      </c>
      <c r="BO133" s="328">
        <f t="shared" si="858"/>
        <v>26833.679</v>
      </c>
      <c r="BP133" s="329">
        <f t="shared" si="858"/>
        <v>26356.698499999999</v>
      </c>
      <c r="BQ133" s="329">
        <f t="shared" si="858"/>
        <v>1228.758</v>
      </c>
      <c r="BR133" s="324">
        <f t="shared" si="859"/>
        <v>4.5791633715227792E-2</v>
      </c>
      <c r="BS133" s="328">
        <f t="shared" si="860"/>
        <v>94154.686947249866</v>
      </c>
      <c r="BT133" s="329">
        <f t="shared" si="860"/>
        <v>94154.686947249866</v>
      </c>
      <c r="BU133" s="329">
        <f t="shared" si="860"/>
        <v>0</v>
      </c>
      <c r="BV133" s="324">
        <f t="shared" si="861"/>
        <v>0</v>
      </c>
      <c r="BW133" s="328">
        <f t="shared" si="862"/>
        <v>85742.415265999982</v>
      </c>
      <c r="BX133" s="329">
        <f t="shared" si="862"/>
        <v>85742.415265999982</v>
      </c>
      <c r="BY133" s="329">
        <f t="shared" si="862"/>
        <v>0</v>
      </c>
      <c r="BZ133" s="324">
        <f t="shared" si="863"/>
        <v>0</v>
      </c>
      <c r="CA133" s="327">
        <f t="shared" si="864"/>
        <v>1484508.8652132836</v>
      </c>
      <c r="CB133" s="161">
        <f t="shared" si="864"/>
        <v>1386602.9327132746</v>
      </c>
      <c r="CC133" s="161">
        <f t="shared" si="864"/>
        <v>92075.035999999454</v>
      </c>
      <c r="CD133" s="324">
        <f t="shared" si="865"/>
        <v>6.2023904442477532E-2</v>
      </c>
    </row>
    <row r="134" spans="1:82">
      <c r="A134" s="389"/>
      <c r="B134" s="133" t="s">
        <v>16</v>
      </c>
      <c r="C134" s="330">
        <f t="shared" ref="C134:E134" si="866">IF(COUNT(C131:C133)=0,"",SUM(C131:C133))</f>
        <v>3675570.2240001466</v>
      </c>
      <c r="D134" s="168">
        <f t="shared" si="866"/>
        <v>3358304.9860001276</v>
      </c>
      <c r="E134" s="168">
        <f t="shared" si="866"/>
        <v>301668.02799999819</v>
      </c>
      <c r="F134" s="331">
        <f t="shared" si="840"/>
        <v>8.207380341428791E-2</v>
      </c>
      <c r="G134" s="330">
        <f t="shared" ref="G134:I134" si="867">IF(COUNT(G131:G133)=0,"",SUM(G131:G133))</f>
        <v>0</v>
      </c>
      <c r="H134" s="168">
        <f t="shared" si="867"/>
        <v>0</v>
      </c>
      <c r="I134" s="168">
        <f t="shared" si="867"/>
        <v>0</v>
      </c>
      <c r="J134" s="331">
        <f t="shared" si="841"/>
        <v>0</v>
      </c>
      <c r="K134" s="330">
        <f t="shared" ref="K134:M134" si="868">IF(COUNT(K131:K133)=0,"",SUM(K131:K133))</f>
        <v>78789.114000000001</v>
      </c>
      <c r="L134" s="168">
        <f t="shared" si="868"/>
        <v>75907.193499999994</v>
      </c>
      <c r="M134" s="168">
        <f t="shared" si="868"/>
        <v>4376.1504999999997</v>
      </c>
      <c r="N134" s="331">
        <f t="shared" si="842"/>
        <v>5.5542577874400256E-2</v>
      </c>
      <c r="O134" s="330">
        <f t="shared" ref="O134:Q134" si="869">IF(COUNT(O131:O133)=0,"",SUM(O131:O133))</f>
        <v>279096.02762899938</v>
      </c>
      <c r="P134" s="168">
        <f t="shared" si="869"/>
        <v>279096.02762899938</v>
      </c>
      <c r="Q134" s="168">
        <f t="shared" si="869"/>
        <v>0</v>
      </c>
      <c r="R134" s="331">
        <f t="shared" si="843"/>
        <v>0</v>
      </c>
      <c r="S134" s="330">
        <f t="shared" ref="S134:U134" si="870">IF(COUNT(S131:S133)=0,"",SUM(S131:S133))</f>
        <v>172404.42574300003</v>
      </c>
      <c r="T134" s="168">
        <f t="shared" si="870"/>
        <v>172404.42574300003</v>
      </c>
      <c r="U134" s="168">
        <f t="shared" si="870"/>
        <v>0</v>
      </c>
      <c r="V134" s="331">
        <f t="shared" si="844"/>
        <v>0</v>
      </c>
      <c r="W134" s="332">
        <f t="shared" ref="W134:Y134" si="871">IF(COUNT(W131:W133)=0,"",SUM(W131:W133))</f>
        <v>4205859.7913721465</v>
      </c>
      <c r="X134" s="167">
        <f t="shared" si="871"/>
        <v>3885712.632872127</v>
      </c>
      <c r="Y134" s="167">
        <f t="shared" si="871"/>
        <v>306044.17849999818</v>
      </c>
      <c r="Z134" s="331">
        <f t="shared" si="846"/>
        <v>7.2766139072874894E-2</v>
      </c>
      <c r="AC134" s="378"/>
      <c r="AD134" s="133" t="s">
        <v>16</v>
      </c>
      <c r="AE134" s="330">
        <f t="shared" ref="AE134:AG134" si="872">IF(COUNT(AE131:AE133)=0,"",SUM(AE131:AE133))</f>
        <v>1010111.410999995</v>
      </c>
      <c r="AF134" s="168">
        <f t="shared" si="872"/>
        <v>926647.26899999147</v>
      </c>
      <c r="AG134" s="168">
        <f t="shared" si="872"/>
        <v>77473.463000000134</v>
      </c>
      <c r="AH134" s="331">
        <f t="shared" si="847"/>
        <v>7.6697938619763317E-2</v>
      </c>
      <c r="AI134" s="330">
        <f t="shared" ref="AI134:AK134" si="873">IF(COUNT(AI131:AI133)=0,"",SUM(AI131:AI133))</f>
        <v>23775.99600000005</v>
      </c>
      <c r="AJ134" s="168">
        <f t="shared" si="873"/>
        <v>22692.828000000067</v>
      </c>
      <c r="AK134" s="168">
        <f t="shared" si="873"/>
        <v>949.22200000000009</v>
      </c>
      <c r="AL134" s="331">
        <f t="shared" si="848"/>
        <v>3.9923543055777687E-2</v>
      </c>
      <c r="AM134" s="330">
        <f t="shared" ref="AM134:AO134" si="874">IF(COUNT(AM131:AM133)=0,"",SUM(AM131:AM133))</f>
        <v>0</v>
      </c>
      <c r="AN134" s="168">
        <f t="shared" si="874"/>
        <v>0</v>
      </c>
      <c r="AO134" s="168">
        <f t="shared" si="874"/>
        <v>0</v>
      </c>
      <c r="AP134" s="331">
        <f t="shared" si="849"/>
        <v>0</v>
      </c>
      <c r="AQ134" s="330">
        <f t="shared" ref="AQ134:AS134" si="875">IF(COUNT(AQ131:AQ133)=0,"",SUM(AQ131:AQ133))</f>
        <v>10353.561203000003</v>
      </c>
      <c r="AR134" s="168">
        <f t="shared" si="875"/>
        <v>10353.561203000003</v>
      </c>
      <c r="AS134" s="168">
        <f t="shared" si="875"/>
        <v>0</v>
      </c>
      <c r="AT134" s="331">
        <f t="shared" si="850"/>
        <v>0</v>
      </c>
      <c r="AU134" s="330">
        <f t="shared" ref="AU134:AW134" si="876">IF(COUNT(AU131:AU133)=0,"",SUM(AU131:AU133))</f>
        <v>89687.531862999997</v>
      </c>
      <c r="AV134" s="168">
        <f t="shared" si="876"/>
        <v>89687.531862999997</v>
      </c>
      <c r="AW134" s="168">
        <f t="shared" si="876"/>
        <v>0</v>
      </c>
      <c r="AX134" s="331">
        <f t="shared" si="851"/>
        <v>0</v>
      </c>
      <c r="AY134" s="332">
        <f t="shared" ref="AY134:BA134" si="877">IF(COUNT(AY131:AY133)=0,"",SUM(AY131:AY133))</f>
        <v>1133928.5000659951</v>
      </c>
      <c r="AZ134" s="167">
        <f t="shared" si="877"/>
        <v>1049381.1900659916</v>
      </c>
      <c r="BA134" s="167">
        <f t="shared" si="877"/>
        <v>78422.685000000143</v>
      </c>
      <c r="BB134" s="331">
        <f t="shared" si="853"/>
        <v>6.9160167502127251E-2</v>
      </c>
      <c r="BE134" s="378"/>
      <c r="BF134" s="133" t="s">
        <v>16</v>
      </c>
      <c r="BG134" s="330">
        <f t="shared" ref="BG134:BI134" si="878">IF(COUNT(BG131:BG133)=0,"",SUM(BG131:BG133))</f>
        <v>4685681.6350001423</v>
      </c>
      <c r="BH134" s="168">
        <f t="shared" si="878"/>
        <v>4284952.2550001191</v>
      </c>
      <c r="BI134" s="168">
        <f t="shared" si="878"/>
        <v>379141.49099999835</v>
      </c>
      <c r="BJ134" s="331">
        <f t="shared" si="855"/>
        <v>8.0914906417876353E-2</v>
      </c>
      <c r="BK134" s="330">
        <f t="shared" ref="BK134:BM134" si="879">IF(COUNT(BK131:BK133)=0,"",SUM(BK131:BK133))</f>
        <v>23775.99600000005</v>
      </c>
      <c r="BL134" s="168">
        <f t="shared" si="879"/>
        <v>22692.828000000067</v>
      </c>
      <c r="BM134" s="168">
        <f t="shared" si="879"/>
        <v>949.22200000000009</v>
      </c>
      <c r="BN134" s="331">
        <f t="shared" si="857"/>
        <v>3.9923543055777687E-2</v>
      </c>
      <c r="BO134" s="330">
        <f t="shared" ref="BO134:BQ134" si="880">IF(COUNT(BO131:BO133)=0,"",SUM(BO131:BO133))</f>
        <v>78789.114000000001</v>
      </c>
      <c r="BP134" s="168">
        <f t="shared" si="880"/>
        <v>75907.193499999994</v>
      </c>
      <c r="BQ134" s="168">
        <f t="shared" si="880"/>
        <v>4376.1504999999997</v>
      </c>
      <c r="BR134" s="331">
        <f t="shared" si="859"/>
        <v>5.5542577874400256E-2</v>
      </c>
      <c r="BS134" s="330">
        <f t="shared" ref="BS134:BU134" si="881">IF(COUNT(BS131:BS133)=0,"",SUM(BS131:BS133))</f>
        <v>289449.5888319994</v>
      </c>
      <c r="BT134" s="168">
        <f t="shared" si="881"/>
        <v>289449.5888319994</v>
      </c>
      <c r="BU134" s="168">
        <f t="shared" si="881"/>
        <v>0</v>
      </c>
      <c r="BV134" s="331">
        <f t="shared" si="861"/>
        <v>0</v>
      </c>
      <c r="BW134" s="330">
        <f t="shared" ref="BW134:BY134" si="882">IF(COUNT(BW131:BW133)=0,"",SUM(BW131:BW133))</f>
        <v>262091.95760600001</v>
      </c>
      <c r="BX134" s="168">
        <f t="shared" si="882"/>
        <v>262091.95760600001</v>
      </c>
      <c r="BY134" s="168">
        <f t="shared" si="882"/>
        <v>0</v>
      </c>
      <c r="BZ134" s="331">
        <f t="shared" si="863"/>
        <v>0</v>
      </c>
      <c r="CA134" s="332">
        <f t="shared" ref="CA134:CC134" si="883">IF(COUNT(CA131:CA133)=0,"",SUM(CA131:CA133))</f>
        <v>5339788.2914381409</v>
      </c>
      <c r="CB134" s="167">
        <f t="shared" si="883"/>
        <v>4935093.8229381191</v>
      </c>
      <c r="CC134" s="167">
        <f t="shared" si="883"/>
        <v>384466.86349999829</v>
      </c>
      <c r="CD134" s="331">
        <f t="shared" si="865"/>
        <v>7.2000394494376396E-2</v>
      </c>
    </row>
    <row r="135" spans="1:82">
      <c r="A135" s="389"/>
      <c r="B135" s="130" t="s">
        <v>17</v>
      </c>
      <c r="C135" s="171">
        <v>872815.98500002502</v>
      </c>
      <c r="D135" s="172">
        <v>821097.06600003014</v>
      </c>
      <c r="E135" s="172">
        <v>48018.799999999857</v>
      </c>
      <c r="F135" s="333">
        <f t="shared" si="840"/>
        <v>5.5015949324070272E-2</v>
      </c>
      <c r="G135" s="171">
        <v>0</v>
      </c>
      <c r="H135" s="172">
        <v>0</v>
      </c>
      <c r="I135" s="172">
        <v>0</v>
      </c>
      <c r="J135" s="333">
        <f t="shared" si="841"/>
        <v>0</v>
      </c>
      <c r="K135" s="171">
        <v>25975.083999999999</v>
      </c>
      <c r="L135" s="172">
        <v>25038.372500000001</v>
      </c>
      <c r="M135" s="172">
        <v>1068.8554999999999</v>
      </c>
      <c r="N135" s="333">
        <f t="shared" si="842"/>
        <v>4.1149260576019697E-2</v>
      </c>
      <c r="O135" s="171">
        <v>31822.271608750016</v>
      </c>
      <c r="P135" s="172">
        <v>31822.271608750016</v>
      </c>
      <c r="Q135" s="172">
        <v>0</v>
      </c>
      <c r="R135" s="333">
        <f t="shared" si="843"/>
        <v>0</v>
      </c>
      <c r="S135" s="171">
        <v>48217.343284000002</v>
      </c>
      <c r="T135" s="172">
        <v>48217.343284000002</v>
      </c>
      <c r="U135" s="172">
        <v>0</v>
      </c>
      <c r="V135" s="333">
        <f t="shared" si="844"/>
        <v>0</v>
      </c>
      <c r="W135" s="336">
        <f t="shared" ref="W135:Y137" si="884">IF(COUNT(C135,G135,K135,O135,S135)&lt;5,"",SUM(C135,G135,K135,O135,S135))</f>
        <v>978830.68389277509</v>
      </c>
      <c r="X135" s="175">
        <f t="shared" si="884"/>
        <v>926175.05339278025</v>
      </c>
      <c r="Y135" s="175">
        <f t="shared" si="884"/>
        <v>49087.655499999855</v>
      </c>
      <c r="Z135" s="333">
        <f t="shared" si="846"/>
        <v>5.0149281492464032E-2</v>
      </c>
      <c r="AC135" s="378"/>
      <c r="AD135" s="130" t="s">
        <v>17</v>
      </c>
      <c r="AE135" s="171">
        <v>224133.82599999852</v>
      </c>
      <c r="AF135" s="172">
        <v>207861.92099999794</v>
      </c>
      <c r="AG135" s="172">
        <v>14479.849000000067</v>
      </c>
      <c r="AH135" s="333">
        <f t="shared" si="847"/>
        <v>6.4603586430546908E-2</v>
      </c>
      <c r="AI135" s="171">
        <v>17417.409000000014</v>
      </c>
      <c r="AJ135" s="172">
        <v>16205.84599999996</v>
      </c>
      <c r="AK135" s="172">
        <v>1123.1089999999999</v>
      </c>
      <c r="AL135" s="333">
        <f t="shared" si="848"/>
        <v>6.448197892120458E-2</v>
      </c>
      <c r="AM135" s="171">
        <v>0</v>
      </c>
      <c r="AN135" s="172">
        <v>0</v>
      </c>
      <c r="AO135" s="172">
        <v>0</v>
      </c>
      <c r="AP135" s="333">
        <f t="shared" si="849"/>
        <v>0</v>
      </c>
      <c r="AQ135" s="171">
        <v>9713.873000000005</v>
      </c>
      <c r="AR135" s="172">
        <v>9713.873000000005</v>
      </c>
      <c r="AS135" s="172">
        <v>0</v>
      </c>
      <c r="AT135" s="333">
        <f t="shared" si="850"/>
        <v>0</v>
      </c>
      <c r="AU135" s="171">
        <v>23633.158021999996</v>
      </c>
      <c r="AV135" s="172">
        <v>23633.158021999996</v>
      </c>
      <c r="AW135" s="172">
        <v>0</v>
      </c>
      <c r="AX135" s="333">
        <f t="shared" si="851"/>
        <v>0</v>
      </c>
      <c r="AY135" s="336">
        <f t="shared" ref="AY135:BA137" si="885">IF(COUNT(AE135,AI135,AM135,AQ135,AU135)&lt;5,"",SUM(AE135,AI135,AM135,AQ135,AU135))</f>
        <v>274898.26602199854</v>
      </c>
      <c r="AZ135" s="175">
        <f t="shared" si="885"/>
        <v>257414.79802199788</v>
      </c>
      <c r="BA135" s="175">
        <f t="shared" si="885"/>
        <v>15602.958000000068</v>
      </c>
      <c r="BB135" s="333">
        <f t="shared" si="853"/>
        <v>5.6759026623876385E-2</v>
      </c>
      <c r="BE135" s="378"/>
      <c r="BF135" s="130" t="s">
        <v>17</v>
      </c>
      <c r="BG135" s="337">
        <f t="shared" ref="BG135:BI137" si="886">IF(COUNT(C135, AE135)&lt;2, "", C135+AE135)</f>
        <v>1096949.8110000235</v>
      </c>
      <c r="BH135" s="338">
        <f t="shared" si="886"/>
        <v>1028958.9870000281</v>
      </c>
      <c r="BI135" s="338">
        <f t="shared" si="886"/>
        <v>62498.648999999925</v>
      </c>
      <c r="BJ135" s="333">
        <f t="shared" si="855"/>
        <v>5.6974939394012609E-2</v>
      </c>
      <c r="BK135" s="337">
        <f t="shared" ref="BK135:BM137" si="887">IF(COUNT(G135, AI135)&lt;2, "", G135+AI135)</f>
        <v>17417.409000000014</v>
      </c>
      <c r="BL135" s="338">
        <f t="shared" si="887"/>
        <v>16205.84599999996</v>
      </c>
      <c r="BM135" s="338">
        <f t="shared" si="887"/>
        <v>1123.1089999999999</v>
      </c>
      <c r="BN135" s="333">
        <f t="shared" si="857"/>
        <v>6.448197892120458E-2</v>
      </c>
      <c r="BO135" s="337">
        <f t="shared" ref="BO135:BQ137" si="888">IF(COUNT(K135, AM135)&lt;2, "", K135+AM135)</f>
        <v>25975.083999999999</v>
      </c>
      <c r="BP135" s="338">
        <f t="shared" si="888"/>
        <v>25038.372500000001</v>
      </c>
      <c r="BQ135" s="338">
        <f t="shared" si="888"/>
        <v>1068.8554999999999</v>
      </c>
      <c r="BR135" s="333">
        <f t="shared" si="859"/>
        <v>4.1149260576019697E-2</v>
      </c>
      <c r="BS135" s="337">
        <f t="shared" ref="BS135:BU137" si="889">IF(COUNT(O135, AQ135)&lt;2, "", O135+AQ135)</f>
        <v>41536.144608750023</v>
      </c>
      <c r="BT135" s="338">
        <f t="shared" si="889"/>
        <v>41536.144608750023</v>
      </c>
      <c r="BU135" s="338">
        <f t="shared" si="889"/>
        <v>0</v>
      </c>
      <c r="BV135" s="333">
        <f t="shared" si="861"/>
        <v>0</v>
      </c>
      <c r="BW135" s="337">
        <f t="shared" ref="BW135:BY137" si="890">IF(COUNT(S135, AU135)&lt;2, "", S135+AU135)</f>
        <v>71850.501305999991</v>
      </c>
      <c r="BX135" s="338">
        <f t="shared" si="890"/>
        <v>71850.501305999991</v>
      </c>
      <c r="BY135" s="338">
        <f t="shared" si="890"/>
        <v>0</v>
      </c>
      <c r="BZ135" s="333">
        <f t="shared" si="863"/>
        <v>0</v>
      </c>
      <c r="CA135" s="336">
        <f t="shared" ref="CA135:CC137" si="891">IF(COUNT(BG135,BK135,BO135,BS135,BW135)&lt;5,"",SUM(BG135,BK135,BO135,BS135,BW135))</f>
        <v>1253728.9499147735</v>
      </c>
      <c r="CB135" s="175">
        <f t="shared" si="891"/>
        <v>1183589.851414778</v>
      </c>
      <c r="CC135" s="175">
        <f t="shared" si="891"/>
        <v>64690.613499999919</v>
      </c>
      <c r="CD135" s="333">
        <f t="shared" si="865"/>
        <v>5.159856403124255E-2</v>
      </c>
    </row>
    <row r="136" spans="1:82">
      <c r="A136" s="389"/>
      <c r="B136" s="131" t="s">
        <v>18</v>
      </c>
      <c r="C136" s="150">
        <v>932884.97800002282</v>
      </c>
      <c r="D136" s="151">
        <v>834316.11900002125</v>
      </c>
      <c r="E136" s="151">
        <v>94752.879999999146</v>
      </c>
      <c r="F136" s="318">
        <f t="shared" si="840"/>
        <v>0.10156973499898808</v>
      </c>
      <c r="G136" s="150">
        <v>0</v>
      </c>
      <c r="H136" s="151">
        <v>0</v>
      </c>
      <c r="I136" s="151">
        <v>0</v>
      </c>
      <c r="J136" s="318">
        <f t="shared" si="841"/>
        <v>0</v>
      </c>
      <c r="K136" s="150">
        <v>27204.875</v>
      </c>
      <c r="L136" s="151">
        <v>26601.571499999998</v>
      </c>
      <c r="M136" s="151">
        <v>1131.3695</v>
      </c>
      <c r="N136" s="318">
        <f t="shared" si="842"/>
        <v>4.1587013356981055E-2</v>
      </c>
      <c r="O136" s="150">
        <v>20650.405694499994</v>
      </c>
      <c r="P136" s="151">
        <v>20650.405694499994</v>
      </c>
      <c r="Q136" s="151">
        <v>0</v>
      </c>
      <c r="R136" s="318">
        <f t="shared" si="843"/>
        <v>0</v>
      </c>
      <c r="S136" s="150">
        <v>58754.967550249959</v>
      </c>
      <c r="T136" s="151">
        <v>58754.967550249959</v>
      </c>
      <c r="U136" s="151">
        <v>0</v>
      </c>
      <c r="V136" s="318">
        <f t="shared" si="844"/>
        <v>0</v>
      </c>
      <c r="W136" s="321">
        <f t="shared" si="884"/>
        <v>1039495.2262447728</v>
      </c>
      <c r="X136" s="154">
        <f t="shared" si="884"/>
        <v>940323.06374477118</v>
      </c>
      <c r="Y136" s="154">
        <f t="shared" si="884"/>
        <v>95884.249499999147</v>
      </c>
      <c r="Z136" s="318">
        <f t="shared" si="846"/>
        <v>9.224116386410515E-2</v>
      </c>
      <c r="AC136" s="378"/>
      <c r="AD136" s="131" t="s">
        <v>18</v>
      </c>
      <c r="AE136" s="150">
        <v>247480.13700000019</v>
      </c>
      <c r="AF136" s="151">
        <v>229676.18099999937</v>
      </c>
      <c r="AG136" s="151">
        <v>16517.50700000002</v>
      </c>
      <c r="AH136" s="318">
        <f t="shared" si="847"/>
        <v>6.674275842994222E-2</v>
      </c>
      <c r="AI136" s="150">
        <v>18272.520999999993</v>
      </c>
      <c r="AJ136" s="151">
        <v>17415.417000000001</v>
      </c>
      <c r="AK136" s="151">
        <v>625.24099999999987</v>
      </c>
      <c r="AL136" s="318">
        <f t="shared" si="848"/>
        <v>3.4217555421060954E-2</v>
      </c>
      <c r="AM136" s="150">
        <v>0</v>
      </c>
      <c r="AN136" s="151">
        <v>0</v>
      </c>
      <c r="AO136" s="151">
        <v>0</v>
      </c>
      <c r="AP136" s="318">
        <f t="shared" si="849"/>
        <v>0</v>
      </c>
      <c r="AQ136" s="150">
        <v>1099.0241980000001</v>
      </c>
      <c r="AR136" s="151">
        <v>1099.0241980000001</v>
      </c>
      <c r="AS136" s="151">
        <v>0</v>
      </c>
      <c r="AT136" s="318">
        <f t="shared" si="850"/>
        <v>0</v>
      </c>
      <c r="AU136" s="150">
        <v>21390.9326599999</v>
      </c>
      <c r="AV136" s="151">
        <v>21390.9326599999</v>
      </c>
      <c r="AW136" s="151">
        <v>0</v>
      </c>
      <c r="AX136" s="318">
        <f t="shared" si="851"/>
        <v>0</v>
      </c>
      <c r="AY136" s="321">
        <f t="shared" si="885"/>
        <v>288242.61485800007</v>
      </c>
      <c r="AZ136" s="154">
        <f t="shared" si="885"/>
        <v>269581.55485799926</v>
      </c>
      <c r="BA136" s="154">
        <f t="shared" si="885"/>
        <v>17142.748000000018</v>
      </c>
      <c r="BB136" s="318">
        <f t="shared" si="853"/>
        <v>5.9473329467418359E-2</v>
      </c>
      <c r="BE136" s="378"/>
      <c r="BF136" s="131" t="s">
        <v>18</v>
      </c>
      <c r="BG136" s="322">
        <f t="shared" si="886"/>
        <v>1180365.115000023</v>
      </c>
      <c r="BH136" s="323">
        <f t="shared" si="886"/>
        <v>1063992.3000000205</v>
      </c>
      <c r="BI136" s="323">
        <f t="shared" si="886"/>
        <v>111270.38699999917</v>
      </c>
      <c r="BJ136" s="318">
        <f t="shared" si="855"/>
        <v>9.4267769850176403E-2</v>
      </c>
      <c r="BK136" s="322">
        <f t="shared" si="887"/>
        <v>18272.520999999993</v>
      </c>
      <c r="BL136" s="323">
        <f t="shared" si="887"/>
        <v>17415.417000000001</v>
      </c>
      <c r="BM136" s="323">
        <f t="shared" si="887"/>
        <v>625.24099999999987</v>
      </c>
      <c r="BN136" s="318">
        <f t="shared" si="857"/>
        <v>3.4217555421060954E-2</v>
      </c>
      <c r="BO136" s="322">
        <f t="shared" si="888"/>
        <v>27204.875</v>
      </c>
      <c r="BP136" s="323">
        <f t="shared" si="888"/>
        <v>26601.571499999998</v>
      </c>
      <c r="BQ136" s="323">
        <f t="shared" si="888"/>
        <v>1131.3695</v>
      </c>
      <c r="BR136" s="318">
        <f t="shared" si="859"/>
        <v>4.1587013356981055E-2</v>
      </c>
      <c r="BS136" s="322">
        <f t="shared" si="889"/>
        <v>21749.429892499993</v>
      </c>
      <c r="BT136" s="323">
        <f t="shared" si="889"/>
        <v>21749.429892499993</v>
      </c>
      <c r="BU136" s="323">
        <f t="shared" si="889"/>
        <v>0</v>
      </c>
      <c r="BV136" s="318">
        <f t="shared" si="861"/>
        <v>0</v>
      </c>
      <c r="BW136" s="322">
        <f t="shared" si="890"/>
        <v>80145.900210249863</v>
      </c>
      <c r="BX136" s="323">
        <f t="shared" si="890"/>
        <v>80145.900210249863</v>
      </c>
      <c r="BY136" s="323">
        <f t="shared" si="890"/>
        <v>0</v>
      </c>
      <c r="BZ136" s="318">
        <f t="shared" si="863"/>
        <v>0</v>
      </c>
      <c r="CA136" s="321">
        <f t="shared" si="891"/>
        <v>1327737.8411027729</v>
      </c>
      <c r="CB136" s="154">
        <f t="shared" si="891"/>
        <v>1209904.6186027704</v>
      </c>
      <c r="CC136" s="154">
        <f t="shared" si="891"/>
        <v>113026.99749999917</v>
      </c>
      <c r="CD136" s="318">
        <f t="shared" si="865"/>
        <v>8.5127495806041703E-2</v>
      </c>
    </row>
    <row r="137" spans="1:82">
      <c r="A137" s="389"/>
      <c r="B137" s="132" t="s">
        <v>19</v>
      </c>
      <c r="C137" s="157">
        <v>796002.44199997373</v>
      </c>
      <c r="D137" s="158">
        <v>711697.52299998223</v>
      </c>
      <c r="E137" s="158">
        <v>80521.887999999366</v>
      </c>
      <c r="F137" s="324">
        <f t="shared" si="840"/>
        <v>0.10115784041778357</v>
      </c>
      <c r="G137" s="157">
        <v>0</v>
      </c>
      <c r="H137" s="158">
        <v>0</v>
      </c>
      <c r="I137" s="158">
        <v>0</v>
      </c>
      <c r="J137" s="324">
        <f t="shared" si="841"/>
        <v>0</v>
      </c>
      <c r="K137" s="157">
        <v>14679.4845</v>
      </c>
      <c r="L137" s="158">
        <v>13729.978999999999</v>
      </c>
      <c r="M137" s="158">
        <v>1114.538</v>
      </c>
      <c r="N137" s="324">
        <f t="shared" si="842"/>
        <v>7.5924873247422281E-2</v>
      </c>
      <c r="O137" s="157">
        <v>14214.142463000004</v>
      </c>
      <c r="P137" s="158">
        <v>14214.142463000004</v>
      </c>
      <c r="Q137" s="158">
        <v>0</v>
      </c>
      <c r="R137" s="324">
        <f t="shared" si="843"/>
        <v>0</v>
      </c>
      <c r="S137" s="157">
        <v>62328.278699500006</v>
      </c>
      <c r="T137" s="158">
        <v>62328.278699500006</v>
      </c>
      <c r="U137" s="158">
        <v>0</v>
      </c>
      <c r="V137" s="324">
        <f t="shared" si="844"/>
        <v>0</v>
      </c>
      <c r="W137" s="327">
        <f t="shared" si="884"/>
        <v>887224.3476624738</v>
      </c>
      <c r="X137" s="161">
        <f t="shared" si="884"/>
        <v>801969.92316248233</v>
      </c>
      <c r="Y137" s="161">
        <f t="shared" si="884"/>
        <v>81636.425999999366</v>
      </c>
      <c r="Z137" s="324">
        <f t="shared" si="846"/>
        <v>9.2013284142937274E-2</v>
      </c>
      <c r="AC137" s="378"/>
      <c r="AD137" s="132" t="s">
        <v>19</v>
      </c>
      <c r="AE137" s="157">
        <v>215696.46599999987</v>
      </c>
      <c r="AF137" s="158">
        <v>186328.40599999999</v>
      </c>
      <c r="AG137" s="158">
        <v>28227.99499999997</v>
      </c>
      <c r="AH137" s="324">
        <f t="shared" si="847"/>
        <v>0.13086906579174082</v>
      </c>
      <c r="AI137" s="157">
        <v>18063.014000000065</v>
      </c>
      <c r="AJ137" s="158">
        <v>16807.009000000024</v>
      </c>
      <c r="AK137" s="158">
        <v>1137.8379999999981</v>
      </c>
      <c r="AL137" s="324">
        <f t="shared" si="848"/>
        <v>6.2992698782163042E-2</v>
      </c>
      <c r="AM137" s="157">
        <v>0</v>
      </c>
      <c r="AN137" s="158">
        <v>0</v>
      </c>
      <c r="AO137" s="158">
        <v>0</v>
      </c>
      <c r="AP137" s="324">
        <f t="shared" si="849"/>
        <v>0</v>
      </c>
      <c r="AQ137" s="157">
        <v>428.17832800000014</v>
      </c>
      <c r="AR137" s="158">
        <v>428.17832800000014</v>
      </c>
      <c r="AS137" s="158">
        <v>0</v>
      </c>
      <c r="AT137" s="324">
        <f t="shared" si="850"/>
        <v>0</v>
      </c>
      <c r="AU137" s="157">
        <v>20349.804297999999</v>
      </c>
      <c r="AV137" s="158">
        <v>20349.804297999999</v>
      </c>
      <c r="AW137" s="158">
        <v>0</v>
      </c>
      <c r="AX137" s="324">
        <f t="shared" si="851"/>
        <v>0</v>
      </c>
      <c r="AY137" s="327">
        <f t="shared" si="885"/>
        <v>254537.46262599993</v>
      </c>
      <c r="AZ137" s="161">
        <f t="shared" si="885"/>
        <v>223913.39762600002</v>
      </c>
      <c r="BA137" s="161">
        <f t="shared" si="885"/>
        <v>29365.83299999997</v>
      </c>
      <c r="BB137" s="324">
        <f t="shared" si="853"/>
        <v>0.11536939473286151</v>
      </c>
      <c r="BE137" s="378"/>
      <c r="BF137" s="132" t="s">
        <v>19</v>
      </c>
      <c r="BG137" s="328">
        <f t="shared" si="886"/>
        <v>1011698.9079999736</v>
      </c>
      <c r="BH137" s="329">
        <f t="shared" si="886"/>
        <v>898025.92899998219</v>
      </c>
      <c r="BI137" s="329">
        <f t="shared" si="886"/>
        <v>108749.88299999933</v>
      </c>
      <c r="BJ137" s="324">
        <f t="shared" si="855"/>
        <v>0.10749234000359538</v>
      </c>
      <c r="BK137" s="328">
        <f t="shared" si="887"/>
        <v>18063.014000000065</v>
      </c>
      <c r="BL137" s="329">
        <f t="shared" si="887"/>
        <v>16807.009000000024</v>
      </c>
      <c r="BM137" s="329">
        <f t="shared" si="887"/>
        <v>1137.8379999999981</v>
      </c>
      <c r="BN137" s="324">
        <f t="shared" si="857"/>
        <v>6.2992698782163042E-2</v>
      </c>
      <c r="BO137" s="328">
        <f t="shared" si="888"/>
        <v>14679.4845</v>
      </c>
      <c r="BP137" s="329">
        <f t="shared" si="888"/>
        <v>13729.978999999999</v>
      </c>
      <c r="BQ137" s="329">
        <f t="shared" si="888"/>
        <v>1114.538</v>
      </c>
      <c r="BR137" s="324">
        <f t="shared" si="859"/>
        <v>7.5924873247422281E-2</v>
      </c>
      <c r="BS137" s="328">
        <f t="shared" si="889"/>
        <v>14642.320791000004</v>
      </c>
      <c r="BT137" s="329">
        <f t="shared" si="889"/>
        <v>14642.320791000004</v>
      </c>
      <c r="BU137" s="329">
        <f t="shared" si="889"/>
        <v>0</v>
      </c>
      <c r="BV137" s="324">
        <f t="shared" si="861"/>
        <v>0</v>
      </c>
      <c r="BW137" s="328">
        <f t="shared" si="890"/>
        <v>82678.082997500009</v>
      </c>
      <c r="BX137" s="329">
        <f t="shared" si="890"/>
        <v>82678.082997500009</v>
      </c>
      <c r="BY137" s="329">
        <f t="shared" si="890"/>
        <v>0</v>
      </c>
      <c r="BZ137" s="324">
        <f t="shared" si="863"/>
        <v>0</v>
      </c>
      <c r="CA137" s="327">
        <f t="shared" si="891"/>
        <v>1141761.8102884737</v>
      </c>
      <c r="CB137" s="161">
        <f t="shared" si="891"/>
        <v>1025883.3207884823</v>
      </c>
      <c r="CC137" s="161">
        <f t="shared" si="891"/>
        <v>111002.25899999934</v>
      </c>
      <c r="CD137" s="324">
        <f t="shared" si="865"/>
        <v>9.7220153975857607E-2</v>
      </c>
    </row>
    <row r="138" spans="1:82">
      <c r="A138" s="389"/>
      <c r="B138" s="133" t="s">
        <v>20</v>
      </c>
      <c r="C138" s="330">
        <f t="shared" ref="C138:E138" si="892">IF(COUNT(C135:C137)=0,"",SUM(C135:C137))</f>
        <v>2601703.4050000217</v>
      </c>
      <c r="D138" s="168">
        <f t="shared" si="892"/>
        <v>2367110.7080000336</v>
      </c>
      <c r="E138" s="168">
        <f t="shared" si="892"/>
        <v>223293.56799999837</v>
      </c>
      <c r="F138" s="331">
        <f t="shared" si="840"/>
        <v>8.5825912196934875E-2</v>
      </c>
      <c r="G138" s="330">
        <f t="shared" ref="G138:I138" si="893">IF(COUNT(G135:G137)=0,"",SUM(G135:G137))</f>
        <v>0</v>
      </c>
      <c r="H138" s="168">
        <f t="shared" si="893"/>
        <v>0</v>
      </c>
      <c r="I138" s="168">
        <f t="shared" si="893"/>
        <v>0</v>
      </c>
      <c r="J138" s="331">
        <f t="shared" si="841"/>
        <v>0</v>
      </c>
      <c r="K138" s="330">
        <f t="shared" ref="K138:M138" si="894">IF(COUNT(K135:K137)=0,"",SUM(K135:K137))</f>
        <v>67859.443500000008</v>
      </c>
      <c r="L138" s="168">
        <f t="shared" si="894"/>
        <v>65369.923000000003</v>
      </c>
      <c r="M138" s="168">
        <f t="shared" si="894"/>
        <v>3314.7629999999999</v>
      </c>
      <c r="N138" s="331">
        <f t="shared" si="842"/>
        <v>4.8847482812027478E-2</v>
      </c>
      <c r="O138" s="330">
        <f t="shared" ref="O138:Q138" si="895">IF(COUNT(O135:O137)=0,"",SUM(O135:O137))</f>
        <v>66686.819766250002</v>
      </c>
      <c r="P138" s="168">
        <f t="shared" si="895"/>
        <v>66686.819766250002</v>
      </c>
      <c r="Q138" s="168">
        <f t="shared" si="895"/>
        <v>0</v>
      </c>
      <c r="R138" s="331">
        <f t="shared" si="843"/>
        <v>0</v>
      </c>
      <c r="S138" s="330">
        <f t="shared" ref="S138:U138" si="896">IF(COUNT(S135:S137)=0,"",SUM(S135:S137))</f>
        <v>169300.58953374997</v>
      </c>
      <c r="T138" s="168">
        <f t="shared" si="896"/>
        <v>169300.58953374997</v>
      </c>
      <c r="U138" s="168">
        <f t="shared" si="896"/>
        <v>0</v>
      </c>
      <c r="V138" s="331">
        <f t="shared" si="844"/>
        <v>0</v>
      </c>
      <c r="W138" s="332">
        <f t="shared" ref="W138:Y138" si="897">IF(COUNT(W135:W137)=0,"",SUM(W135:W137))</f>
        <v>2905550.2578000217</v>
      </c>
      <c r="X138" s="167">
        <f t="shared" si="897"/>
        <v>2668468.0403000335</v>
      </c>
      <c r="Y138" s="167">
        <f t="shared" si="897"/>
        <v>226608.33099999838</v>
      </c>
      <c r="Z138" s="331">
        <f t="shared" si="846"/>
        <v>7.7991537193914537E-2</v>
      </c>
      <c r="AC138" s="378"/>
      <c r="AD138" s="133" t="s">
        <v>20</v>
      </c>
      <c r="AE138" s="330">
        <f t="shared" ref="AE138:AG138" si="898">IF(COUNT(AE135:AE137)=0,"",SUM(AE135:AE137))</f>
        <v>687310.42899999861</v>
      </c>
      <c r="AF138" s="168">
        <f t="shared" si="898"/>
        <v>623866.50799999724</v>
      </c>
      <c r="AG138" s="168">
        <f t="shared" si="898"/>
        <v>59225.351000000053</v>
      </c>
      <c r="AH138" s="331">
        <f t="shared" si="847"/>
        <v>8.6169725499684185E-2</v>
      </c>
      <c r="AI138" s="330">
        <f t="shared" ref="AI138:AK138" si="899">IF(COUNT(AI135:AI137)=0,"",SUM(AI135:AI137))</f>
        <v>53752.944000000076</v>
      </c>
      <c r="AJ138" s="168">
        <f t="shared" si="899"/>
        <v>50428.271999999983</v>
      </c>
      <c r="AK138" s="168">
        <f t="shared" si="899"/>
        <v>2886.1879999999983</v>
      </c>
      <c r="AL138" s="331">
        <f t="shared" si="848"/>
        <v>5.3693580020472816E-2</v>
      </c>
      <c r="AM138" s="330">
        <f t="shared" ref="AM138:AO138" si="900">IF(COUNT(AM135:AM137)=0,"",SUM(AM135:AM137))</f>
        <v>0</v>
      </c>
      <c r="AN138" s="168">
        <f t="shared" si="900"/>
        <v>0</v>
      </c>
      <c r="AO138" s="168">
        <f t="shared" si="900"/>
        <v>0</v>
      </c>
      <c r="AP138" s="331">
        <f t="shared" si="849"/>
        <v>0</v>
      </c>
      <c r="AQ138" s="330">
        <f t="shared" ref="AQ138:AS138" si="901">IF(COUNT(AQ135:AQ137)=0,"",SUM(AQ135:AQ137))</f>
        <v>11241.075526000006</v>
      </c>
      <c r="AR138" s="168">
        <f t="shared" si="901"/>
        <v>11241.075526000006</v>
      </c>
      <c r="AS138" s="168">
        <f t="shared" si="901"/>
        <v>0</v>
      </c>
      <c r="AT138" s="331">
        <f t="shared" si="850"/>
        <v>0</v>
      </c>
      <c r="AU138" s="330">
        <f t="shared" ref="AU138:AW138" si="902">IF(COUNT(AU135:AU137)=0,"",SUM(AU135:AU137))</f>
        <v>65373.894979999895</v>
      </c>
      <c r="AV138" s="168">
        <f t="shared" si="902"/>
        <v>65373.894979999895</v>
      </c>
      <c r="AW138" s="168">
        <f t="shared" si="902"/>
        <v>0</v>
      </c>
      <c r="AX138" s="331">
        <f t="shared" si="851"/>
        <v>0</v>
      </c>
      <c r="AY138" s="332">
        <f t="shared" ref="AY138:BA138" si="903">IF(COUNT(AY135:AY137)=0,"",SUM(AY135:AY137))</f>
        <v>817678.34350599861</v>
      </c>
      <c r="AZ138" s="167">
        <f t="shared" si="903"/>
        <v>750909.7505059971</v>
      </c>
      <c r="BA138" s="167">
        <f t="shared" si="903"/>
        <v>62111.539000000055</v>
      </c>
      <c r="BB138" s="331">
        <f t="shared" si="853"/>
        <v>7.5960846331922446E-2</v>
      </c>
      <c r="BE138" s="378"/>
      <c r="BF138" s="133" t="s">
        <v>20</v>
      </c>
      <c r="BG138" s="330">
        <f t="shared" ref="BG138:BI138" si="904">IF(COUNT(BG135:BG137)=0,"",SUM(BG135:BG137))</f>
        <v>3289013.8340000203</v>
      </c>
      <c r="BH138" s="168">
        <f t="shared" si="904"/>
        <v>2990977.2160000307</v>
      </c>
      <c r="BI138" s="168">
        <f t="shared" si="904"/>
        <v>282518.91899999842</v>
      </c>
      <c r="BJ138" s="331">
        <f t="shared" si="855"/>
        <v>8.5897759407234126E-2</v>
      </c>
      <c r="BK138" s="330">
        <f t="shared" ref="BK138:BM138" si="905">IF(COUNT(BK135:BK137)=0,"",SUM(BK135:BK137))</f>
        <v>53752.944000000076</v>
      </c>
      <c r="BL138" s="168">
        <f t="shared" si="905"/>
        <v>50428.271999999983</v>
      </c>
      <c r="BM138" s="168">
        <f t="shared" si="905"/>
        <v>2886.1879999999983</v>
      </c>
      <c r="BN138" s="331">
        <f t="shared" si="857"/>
        <v>5.3693580020472816E-2</v>
      </c>
      <c r="BO138" s="330">
        <f t="shared" ref="BO138:BQ138" si="906">IF(COUNT(BO135:BO137)=0,"",SUM(BO135:BO137))</f>
        <v>67859.443500000008</v>
      </c>
      <c r="BP138" s="168">
        <f t="shared" si="906"/>
        <v>65369.923000000003</v>
      </c>
      <c r="BQ138" s="168">
        <f t="shared" si="906"/>
        <v>3314.7629999999999</v>
      </c>
      <c r="BR138" s="331">
        <f t="shared" si="859"/>
        <v>4.8847482812027478E-2</v>
      </c>
      <c r="BS138" s="330">
        <f t="shared" ref="BS138:BU138" si="907">IF(COUNT(BS135:BS137)=0,"",SUM(BS135:BS137))</f>
        <v>77927.895292250018</v>
      </c>
      <c r="BT138" s="168">
        <f t="shared" si="907"/>
        <v>77927.895292250018</v>
      </c>
      <c r="BU138" s="168">
        <f t="shared" si="907"/>
        <v>0</v>
      </c>
      <c r="BV138" s="331">
        <f t="shared" si="861"/>
        <v>0</v>
      </c>
      <c r="BW138" s="330">
        <f t="shared" ref="BW138:BY138" si="908">IF(COUNT(BW135:BW137)=0,"",SUM(BW135:BW137))</f>
        <v>234674.48451374989</v>
      </c>
      <c r="BX138" s="168">
        <f t="shared" si="908"/>
        <v>234674.48451374989</v>
      </c>
      <c r="BY138" s="168">
        <f t="shared" si="908"/>
        <v>0</v>
      </c>
      <c r="BZ138" s="331">
        <f t="shared" si="863"/>
        <v>0</v>
      </c>
      <c r="CA138" s="332">
        <f t="shared" ref="CA138:CC138" si="909">IF(COUNT(CA135:CA137)=0,"",SUM(CA135:CA137))</f>
        <v>3723228.6013060203</v>
      </c>
      <c r="CB138" s="167">
        <f t="shared" si="909"/>
        <v>3419377.7908060309</v>
      </c>
      <c r="CC138" s="167">
        <f t="shared" si="909"/>
        <v>288719.86999999842</v>
      </c>
      <c r="CD138" s="331">
        <f t="shared" si="865"/>
        <v>7.7545566205288158E-2</v>
      </c>
    </row>
    <row r="139" spans="1:82">
      <c r="A139" s="389"/>
      <c r="B139" s="130" t="s">
        <v>21</v>
      </c>
      <c r="C139" s="171">
        <v>523292.52099995484</v>
      </c>
      <c r="D139" s="172">
        <v>505534.14399995538</v>
      </c>
      <c r="E139" s="172">
        <v>16532.479000000021</v>
      </c>
      <c r="F139" s="333">
        <f t="shared" si="840"/>
        <v>3.1593188009659032E-2</v>
      </c>
      <c r="G139" s="171">
        <v>0</v>
      </c>
      <c r="H139" s="172">
        <v>0</v>
      </c>
      <c r="I139" s="172">
        <v>0</v>
      </c>
      <c r="J139" s="333">
        <f t="shared" si="841"/>
        <v>0</v>
      </c>
      <c r="K139" s="171">
        <v>28477.5615</v>
      </c>
      <c r="L139" s="172">
        <v>28333.430499999999</v>
      </c>
      <c r="M139" s="172">
        <v>749.62099999999998</v>
      </c>
      <c r="N139" s="333">
        <f t="shared" si="842"/>
        <v>2.6323215911587091E-2</v>
      </c>
      <c r="O139" s="171">
        <v>17396.833770750003</v>
      </c>
      <c r="P139" s="172">
        <v>17396.833770750003</v>
      </c>
      <c r="Q139" s="172">
        <v>0</v>
      </c>
      <c r="R139" s="333">
        <f t="shared" si="843"/>
        <v>0</v>
      </c>
      <c r="S139" s="171">
        <v>29270.139653500002</v>
      </c>
      <c r="T139" s="172">
        <v>29270.139653500002</v>
      </c>
      <c r="U139" s="172">
        <v>0</v>
      </c>
      <c r="V139" s="333">
        <f t="shared" si="844"/>
        <v>0</v>
      </c>
      <c r="W139" s="336">
        <f t="shared" ref="W139:Y141" si="910">IF(COUNT(C139,G139,K139,O139,S139)&lt;5,"",SUM(C139,G139,K139,O139,S139))</f>
        <v>598437.05592420488</v>
      </c>
      <c r="X139" s="175">
        <f t="shared" si="910"/>
        <v>580534.54792420543</v>
      </c>
      <c r="Y139" s="175">
        <f t="shared" si="910"/>
        <v>17282.10000000002</v>
      </c>
      <c r="Z139" s="333">
        <f t="shared" si="846"/>
        <v>2.8878726390547726E-2</v>
      </c>
      <c r="AC139" s="378"/>
      <c r="AD139" s="130" t="s">
        <v>21</v>
      </c>
      <c r="AE139" s="171">
        <v>147247.82099999717</v>
      </c>
      <c r="AF139" s="172">
        <v>129488.49599999689</v>
      </c>
      <c r="AG139" s="172">
        <v>16768.665999999899</v>
      </c>
      <c r="AH139" s="333">
        <f t="shared" si="847"/>
        <v>0.11388057144832195</v>
      </c>
      <c r="AI139" s="171">
        <v>17378.139000000054</v>
      </c>
      <c r="AJ139" s="172">
        <v>16589.518000000047</v>
      </c>
      <c r="AK139" s="172">
        <v>712.40799999999979</v>
      </c>
      <c r="AL139" s="333">
        <f t="shared" si="848"/>
        <v>4.0994493138764604E-2</v>
      </c>
      <c r="AM139" s="171">
        <v>0</v>
      </c>
      <c r="AN139" s="172">
        <v>0</v>
      </c>
      <c r="AO139" s="172">
        <v>0</v>
      </c>
      <c r="AP139" s="333">
        <f t="shared" si="849"/>
        <v>0</v>
      </c>
      <c r="AQ139" s="171">
        <v>431.80187499999988</v>
      </c>
      <c r="AR139" s="172">
        <v>431.80187499999988</v>
      </c>
      <c r="AS139" s="172">
        <v>0</v>
      </c>
      <c r="AT139" s="333">
        <f t="shared" si="850"/>
        <v>0</v>
      </c>
      <c r="AU139" s="171">
        <v>19674.159872</v>
      </c>
      <c r="AV139" s="172">
        <v>19674.159872</v>
      </c>
      <c r="AW139" s="172">
        <v>0</v>
      </c>
      <c r="AX139" s="333">
        <f t="shared" si="851"/>
        <v>0</v>
      </c>
      <c r="AY139" s="336">
        <f t="shared" ref="AY139:BA141" si="911">IF(COUNT(AE139,AI139,AM139,AQ139,AU139)&lt;5,"",SUM(AE139,AI139,AM139,AQ139,AU139))</f>
        <v>184731.92174699722</v>
      </c>
      <c r="AZ139" s="175">
        <f t="shared" si="911"/>
        <v>166183.97574699693</v>
      </c>
      <c r="BA139" s="175">
        <f t="shared" si="911"/>
        <v>17481.073999999899</v>
      </c>
      <c r="BB139" s="333">
        <f t="shared" si="853"/>
        <v>9.4629416695731688E-2</v>
      </c>
      <c r="BE139" s="378"/>
      <c r="BF139" s="130" t="s">
        <v>21</v>
      </c>
      <c r="BG139" s="337">
        <f t="shared" ref="BG139:BI141" si="912">IF(COUNT(C139, AE139)&lt;2, "", C139+AE139)</f>
        <v>670540.34199995198</v>
      </c>
      <c r="BH139" s="338">
        <f t="shared" si="912"/>
        <v>635022.63999995228</v>
      </c>
      <c r="BI139" s="338">
        <f t="shared" si="912"/>
        <v>33301.144999999917</v>
      </c>
      <c r="BJ139" s="333">
        <f t="shared" si="855"/>
        <v>4.9663149126383664E-2</v>
      </c>
      <c r="BK139" s="337">
        <f t="shared" ref="BK139:BM141" si="913">IF(COUNT(G139, AI139)&lt;2, "", G139+AI139)</f>
        <v>17378.139000000054</v>
      </c>
      <c r="BL139" s="338">
        <f t="shared" si="913"/>
        <v>16589.518000000047</v>
      </c>
      <c r="BM139" s="338">
        <f t="shared" si="913"/>
        <v>712.40799999999979</v>
      </c>
      <c r="BN139" s="333">
        <f t="shared" si="857"/>
        <v>4.0994493138764604E-2</v>
      </c>
      <c r="BO139" s="337">
        <f t="shared" ref="BO139:BQ141" si="914">IF(COUNT(K139, AM139)&lt;2, "", K139+AM139)</f>
        <v>28477.5615</v>
      </c>
      <c r="BP139" s="338">
        <f t="shared" si="914"/>
        <v>28333.430499999999</v>
      </c>
      <c r="BQ139" s="338">
        <f t="shared" si="914"/>
        <v>749.62099999999998</v>
      </c>
      <c r="BR139" s="333">
        <f t="shared" si="859"/>
        <v>2.6323215911587091E-2</v>
      </c>
      <c r="BS139" s="337">
        <f t="shared" ref="BS139:BU141" si="915">IF(COUNT(O139, AQ139)&lt;2, "", O139+AQ139)</f>
        <v>17828.635645750004</v>
      </c>
      <c r="BT139" s="338">
        <f t="shared" si="915"/>
        <v>17828.635645750004</v>
      </c>
      <c r="BU139" s="338">
        <f t="shared" si="915"/>
        <v>0</v>
      </c>
      <c r="BV139" s="333">
        <f t="shared" si="861"/>
        <v>0</v>
      </c>
      <c r="BW139" s="337">
        <f t="shared" ref="BW139:BY141" si="916">IF(COUNT(S139, AU139)&lt;2, "", S139+AU139)</f>
        <v>48944.299525499999</v>
      </c>
      <c r="BX139" s="338">
        <f t="shared" si="916"/>
        <v>48944.299525499999</v>
      </c>
      <c r="BY139" s="338">
        <f t="shared" si="916"/>
        <v>0</v>
      </c>
      <c r="BZ139" s="333">
        <f t="shared" si="863"/>
        <v>0</v>
      </c>
      <c r="CA139" s="336">
        <f t="shared" ref="CA139:CC141" si="917">IF(COUNT(BG139,BK139,BO139,BS139,BW139)&lt;5,"",SUM(BG139,BK139,BO139,BS139,BW139))</f>
        <v>783168.97767120204</v>
      </c>
      <c r="CB139" s="175">
        <f t="shared" si="917"/>
        <v>746718.52367120236</v>
      </c>
      <c r="CC139" s="175">
        <f t="shared" si="917"/>
        <v>34763.173999999919</v>
      </c>
      <c r="CD139" s="333">
        <f t="shared" si="865"/>
        <v>4.4387833266034384E-2</v>
      </c>
    </row>
    <row r="140" spans="1:82">
      <c r="A140" s="389"/>
      <c r="B140" s="131" t="s">
        <v>22</v>
      </c>
      <c r="C140" s="150">
        <v>514672.88799996488</v>
      </c>
      <c r="D140" s="151">
        <v>494482.68999997189</v>
      </c>
      <c r="E140" s="151">
        <v>18205.021000000317</v>
      </c>
      <c r="F140" s="318">
        <f t="shared" si="840"/>
        <v>3.5372022549595733E-2</v>
      </c>
      <c r="G140" s="150">
        <v>0</v>
      </c>
      <c r="H140" s="151">
        <v>0</v>
      </c>
      <c r="I140" s="151">
        <v>0</v>
      </c>
      <c r="J140" s="318">
        <f t="shared" si="841"/>
        <v>0</v>
      </c>
      <c r="K140" s="150">
        <v>26937.062999999998</v>
      </c>
      <c r="L140" s="151">
        <v>26884.569</v>
      </c>
      <c r="M140" s="151">
        <v>596.62699999999995</v>
      </c>
      <c r="N140" s="318">
        <f t="shared" si="842"/>
        <v>2.2148925441500433E-2</v>
      </c>
      <c r="O140" s="150">
        <v>5971.9334087500001</v>
      </c>
      <c r="P140" s="151">
        <v>5971.9334087500001</v>
      </c>
      <c r="Q140" s="151">
        <v>0</v>
      </c>
      <c r="R140" s="318">
        <f t="shared" si="843"/>
        <v>0</v>
      </c>
      <c r="S140" s="150">
        <v>51319.330560749964</v>
      </c>
      <c r="T140" s="151">
        <v>51319.330560749964</v>
      </c>
      <c r="U140" s="151">
        <v>0</v>
      </c>
      <c r="V140" s="318">
        <f t="shared" si="844"/>
        <v>0</v>
      </c>
      <c r="W140" s="321">
        <f t="shared" si="910"/>
        <v>598901.21496946481</v>
      </c>
      <c r="X140" s="154">
        <f t="shared" si="910"/>
        <v>578658.52296947187</v>
      </c>
      <c r="Y140" s="154">
        <f t="shared" si="910"/>
        <v>18801.648000000318</v>
      </c>
      <c r="Z140" s="318">
        <f t="shared" si="846"/>
        <v>3.1393571310351955E-2</v>
      </c>
      <c r="AC140" s="378"/>
      <c r="AD140" s="131" t="s">
        <v>22</v>
      </c>
      <c r="AE140" s="150">
        <v>134703.91399999679</v>
      </c>
      <c r="AF140" s="151">
        <v>122035.4849999983</v>
      </c>
      <c r="AG140" s="151">
        <v>11978.09600000006</v>
      </c>
      <c r="AH140" s="318">
        <f t="shared" si="847"/>
        <v>8.89216626623065E-2</v>
      </c>
      <c r="AI140" s="150">
        <v>18810.509000000064</v>
      </c>
      <c r="AJ140" s="151">
        <v>17961.570000000069</v>
      </c>
      <c r="AK140" s="151">
        <v>783.74100000000055</v>
      </c>
      <c r="AL140" s="318">
        <f t="shared" si="848"/>
        <v>4.1665060738122393E-2</v>
      </c>
      <c r="AM140" s="150">
        <v>0</v>
      </c>
      <c r="AN140" s="151">
        <v>0</v>
      </c>
      <c r="AO140" s="151">
        <v>0</v>
      </c>
      <c r="AP140" s="318">
        <f t="shared" si="849"/>
        <v>0</v>
      </c>
      <c r="AQ140" s="150">
        <v>162.34667099999965</v>
      </c>
      <c r="AR140" s="151">
        <v>162.34667099999965</v>
      </c>
      <c r="AS140" s="151">
        <v>0</v>
      </c>
      <c r="AT140" s="318">
        <f t="shared" si="850"/>
        <v>0</v>
      </c>
      <c r="AU140" s="150">
        <v>19141.374641999999</v>
      </c>
      <c r="AV140" s="151">
        <v>19141.374641999999</v>
      </c>
      <c r="AW140" s="151">
        <v>0</v>
      </c>
      <c r="AX140" s="318">
        <f t="shared" si="851"/>
        <v>0</v>
      </c>
      <c r="AY140" s="321">
        <f t="shared" si="911"/>
        <v>172818.14431299688</v>
      </c>
      <c r="AZ140" s="154">
        <f t="shared" si="911"/>
        <v>159300.77631299838</v>
      </c>
      <c r="BA140" s="154">
        <f t="shared" si="911"/>
        <v>12761.83700000006</v>
      </c>
      <c r="BB140" s="318">
        <f t="shared" si="853"/>
        <v>7.3845469471577344E-2</v>
      </c>
      <c r="BE140" s="378"/>
      <c r="BF140" s="131" t="s">
        <v>22</v>
      </c>
      <c r="BG140" s="322">
        <f t="shared" si="912"/>
        <v>649376.80199996172</v>
      </c>
      <c r="BH140" s="323">
        <f t="shared" si="912"/>
        <v>616518.17499997024</v>
      </c>
      <c r="BI140" s="323">
        <f t="shared" si="912"/>
        <v>30183.117000000377</v>
      </c>
      <c r="BJ140" s="318">
        <f t="shared" si="855"/>
        <v>4.6480128189122095E-2</v>
      </c>
      <c r="BK140" s="322">
        <f t="shared" si="913"/>
        <v>18810.509000000064</v>
      </c>
      <c r="BL140" s="323">
        <f t="shared" si="913"/>
        <v>17961.570000000069</v>
      </c>
      <c r="BM140" s="323">
        <f t="shared" si="913"/>
        <v>783.74100000000055</v>
      </c>
      <c r="BN140" s="318">
        <f t="shared" si="857"/>
        <v>4.1665060738122393E-2</v>
      </c>
      <c r="BO140" s="322">
        <f t="shared" si="914"/>
        <v>26937.062999999998</v>
      </c>
      <c r="BP140" s="323">
        <f t="shared" si="914"/>
        <v>26884.569</v>
      </c>
      <c r="BQ140" s="323">
        <f t="shared" si="914"/>
        <v>596.62699999999995</v>
      </c>
      <c r="BR140" s="318">
        <f t="shared" si="859"/>
        <v>2.2148925441500433E-2</v>
      </c>
      <c r="BS140" s="322">
        <f t="shared" si="915"/>
        <v>6134.2800797499995</v>
      </c>
      <c r="BT140" s="323">
        <f t="shared" si="915"/>
        <v>6134.2800797499995</v>
      </c>
      <c r="BU140" s="323">
        <f t="shared" si="915"/>
        <v>0</v>
      </c>
      <c r="BV140" s="318">
        <f t="shared" si="861"/>
        <v>0</v>
      </c>
      <c r="BW140" s="322">
        <f t="shared" si="916"/>
        <v>70460.705202749959</v>
      </c>
      <c r="BX140" s="323">
        <f t="shared" si="916"/>
        <v>70460.705202749959</v>
      </c>
      <c r="BY140" s="323">
        <f t="shared" si="916"/>
        <v>0</v>
      </c>
      <c r="BZ140" s="318">
        <f t="shared" si="863"/>
        <v>0</v>
      </c>
      <c r="CA140" s="321">
        <f t="shared" si="917"/>
        <v>771719.35928246169</v>
      </c>
      <c r="CB140" s="154">
        <f t="shared" si="917"/>
        <v>737959.29928247025</v>
      </c>
      <c r="CC140" s="154">
        <f t="shared" si="917"/>
        <v>31563.485000000379</v>
      </c>
      <c r="CD140" s="318">
        <f t="shared" si="865"/>
        <v>4.0900211482769913E-2</v>
      </c>
    </row>
    <row r="141" spans="1:82">
      <c r="A141" s="389"/>
      <c r="B141" s="132" t="s">
        <v>23</v>
      </c>
      <c r="C141" s="157">
        <v>682706.99699997413</v>
      </c>
      <c r="D141" s="158">
        <v>632033.785999969</v>
      </c>
      <c r="E141" s="158">
        <v>47988.226000000184</v>
      </c>
      <c r="F141" s="324">
        <f t="shared" si="840"/>
        <v>7.0291100297602493E-2</v>
      </c>
      <c r="G141" s="157">
        <v>0</v>
      </c>
      <c r="H141" s="158">
        <v>0</v>
      </c>
      <c r="I141" s="158">
        <v>0</v>
      </c>
      <c r="J141" s="324">
        <f t="shared" si="841"/>
        <v>0</v>
      </c>
      <c r="K141" s="157">
        <v>28090.857</v>
      </c>
      <c r="L141" s="158">
        <v>27135.842499999999</v>
      </c>
      <c r="M141" s="158">
        <v>663.78099999999995</v>
      </c>
      <c r="N141" s="324">
        <f t="shared" si="842"/>
        <v>2.3629788154914604E-2</v>
      </c>
      <c r="O141" s="157">
        <v>23829.219292249996</v>
      </c>
      <c r="P141" s="158">
        <v>23829.219292249996</v>
      </c>
      <c r="Q141" s="158">
        <v>0</v>
      </c>
      <c r="R141" s="324">
        <f t="shared" si="843"/>
        <v>0</v>
      </c>
      <c r="S141" s="157">
        <v>63807.523926749986</v>
      </c>
      <c r="T141" s="158">
        <v>63807.523926749986</v>
      </c>
      <c r="U141" s="158">
        <v>0</v>
      </c>
      <c r="V141" s="324">
        <f t="shared" si="844"/>
        <v>0</v>
      </c>
      <c r="W141" s="327">
        <f t="shared" si="910"/>
        <v>798434.59721897403</v>
      </c>
      <c r="X141" s="161">
        <f t="shared" si="910"/>
        <v>746806.37171896896</v>
      </c>
      <c r="Y141" s="161">
        <f t="shared" si="910"/>
        <v>48652.007000000187</v>
      </c>
      <c r="Z141" s="324">
        <f t="shared" si="846"/>
        <v>6.0934242039936519E-2</v>
      </c>
      <c r="AC141" s="378"/>
      <c r="AD141" s="132" t="s">
        <v>23</v>
      </c>
      <c r="AE141" s="157">
        <v>162355.00599999941</v>
      </c>
      <c r="AF141" s="158">
        <v>148582.2849999984</v>
      </c>
      <c r="AG141" s="158">
        <v>13083.376000000029</v>
      </c>
      <c r="AH141" s="324">
        <f t="shared" si="847"/>
        <v>8.0584986704999265E-2</v>
      </c>
      <c r="AI141" s="157">
        <v>11908.268000000096</v>
      </c>
      <c r="AJ141" s="158">
        <v>11568.420000000111</v>
      </c>
      <c r="AK141" s="158">
        <v>296.66999999999973</v>
      </c>
      <c r="AL141" s="324">
        <f t="shared" si="848"/>
        <v>2.4912942839378265E-2</v>
      </c>
      <c r="AM141" s="157">
        <v>0</v>
      </c>
      <c r="AN141" s="158">
        <v>0</v>
      </c>
      <c r="AO141" s="158">
        <v>0</v>
      </c>
      <c r="AP141" s="324">
        <f t="shared" si="849"/>
        <v>0</v>
      </c>
      <c r="AQ141" s="157">
        <v>508.37192000000084</v>
      </c>
      <c r="AR141" s="158">
        <v>508.37192000000084</v>
      </c>
      <c r="AS141" s="158">
        <v>0</v>
      </c>
      <c r="AT141" s="324">
        <f t="shared" si="850"/>
        <v>0</v>
      </c>
      <c r="AU141" s="157">
        <v>19432.666598999964</v>
      </c>
      <c r="AV141" s="158">
        <v>19432.666598999964</v>
      </c>
      <c r="AW141" s="158">
        <v>0</v>
      </c>
      <c r="AX141" s="324">
        <f t="shared" si="851"/>
        <v>0</v>
      </c>
      <c r="AY141" s="327">
        <f t="shared" si="911"/>
        <v>194204.31251899948</v>
      </c>
      <c r="AZ141" s="161">
        <f t="shared" si="911"/>
        <v>180091.74351899847</v>
      </c>
      <c r="BA141" s="161">
        <f t="shared" si="911"/>
        <v>13380.046000000029</v>
      </c>
      <c r="BB141" s="324">
        <f t="shared" si="853"/>
        <v>6.8896750161977105E-2</v>
      </c>
      <c r="BE141" s="378"/>
      <c r="BF141" s="132" t="s">
        <v>23</v>
      </c>
      <c r="BG141" s="328">
        <f t="shared" si="912"/>
        <v>845062.00299997348</v>
      </c>
      <c r="BH141" s="329">
        <f t="shared" si="912"/>
        <v>780616.0709999674</v>
      </c>
      <c r="BI141" s="329">
        <f t="shared" si="912"/>
        <v>61071.602000000217</v>
      </c>
      <c r="BJ141" s="324">
        <f t="shared" si="855"/>
        <v>7.2268782388979491E-2</v>
      </c>
      <c r="BK141" s="328">
        <f t="shared" si="913"/>
        <v>11908.268000000096</v>
      </c>
      <c r="BL141" s="329">
        <f t="shared" si="913"/>
        <v>11568.420000000111</v>
      </c>
      <c r="BM141" s="329">
        <f t="shared" si="913"/>
        <v>296.66999999999973</v>
      </c>
      <c r="BN141" s="324">
        <f t="shared" si="857"/>
        <v>2.4912942839378265E-2</v>
      </c>
      <c r="BO141" s="328">
        <f t="shared" si="914"/>
        <v>28090.857</v>
      </c>
      <c r="BP141" s="329">
        <f t="shared" si="914"/>
        <v>27135.842499999999</v>
      </c>
      <c r="BQ141" s="329">
        <f t="shared" si="914"/>
        <v>663.78099999999995</v>
      </c>
      <c r="BR141" s="324">
        <f t="shared" si="859"/>
        <v>2.3629788154914604E-2</v>
      </c>
      <c r="BS141" s="328">
        <f t="shared" si="915"/>
        <v>24337.591212249998</v>
      </c>
      <c r="BT141" s="329">
        <f t="shared" si="915"/>
        <v>24337.591212249998</v>
      </c>
      <c r="BU141" s="329">
        <f t="shared" si="915"/>
        <v>0</v>
      </c>
      <c r="BV141" s="324">
        <f t="shared" si="861"/>
        <v>0</v>
      </c>
      <c r="BW141" s="328">
        <f t="shared" si="916"/>
        <v>83240.190525749946</v>
      </c>
      <c r="BX141" s="329">
        <f t="shared" si="916"/>
        <v>83240.190525749946</v>
      </c>
      <c r="BY141" s="329">
        <f t="shared" si="916"/>
        <v>0</v>
      </c>
      <c r="BZ141" s="324">
        <f t="shared" si="863"/>
        <v>0</v>
      </c>
      <c r="CA141" s="327">
        <f t="shared" si="917"/>
        <v>992638.90973797336</v>
      </c>
      <c r="CB141" s="161">
        <f t="shared" si="917"/>
        <v>926898.11523796746</v>
      </c>
      <c r="CC141" s="161">
        <f t="shared" si="917"/>
        <v>62032.053000000218</v>
      </c>
      <c r="CD141" s="324">
        <f t="shared" si="865"/>
        <v>6.2492062714300411E-2</v>
      </c>
    </row>
    <row r="142" spans="1:82">
      <c r="A142" s="389"/>
      <c r="B142" s="133" t="s">
        <v>24</v>
      </c>
      <c r="C142" s="330">
        <f t="shared" ref="C142:E142" si="918">IF(COUNT(C139:C141)=0,"",SUM(C139:C141))</f>
        <v>1720672.4059998938</v>
      </c>
      <c r="D142" s="168">
        <f t="shared" si="918"/>
        <v>1632050.6199998963</v>
      </c>
      <c r="E142" s="168">
        <f t="shared" si="918"/>
        <v>82725.726000000519</v>
      </c>
      <c r="F142" s="331">
        <f t="shared" si="840"/>
        <v>4.8077557187260214E-2</v>
      </c>
      <c r="G142" s="330">
        <f t="shared" ref="G142:I142" si="919">IF(COUNT(G139:G141)=0,"",SUM(G139:G141))</f>
        <v>0</v>
      </c>
      <c r="H142" s="168">
        <f t="shared" si="919"/>
        <v>0</v>
      </c>
      <c r="I142" s="168">
        <f t="shared" si="919"/>
        <v>0</v>
      </c>
      <c r="J142" s="331">
        <f t="shared" si="841"/>
        <v>0</v>
      </c>
      <c r="K142" s="330">
        <f t="shared" ref="K142:M142" si="920">IF(COUNT(K139:K141)=0,"",SUM(K139:K141))</f>
        <v>83505.481499999994</v>
      </c>
      <c r="L142" s="168">
        <f t="shared" si="920"/>
        <v>82353.842000000004</v>
      </c>
      <c r="M142" s="168">
        <f t="shared" si="920"/>
        <v>2010.029</v>
      </c>
      <c r="N142" s="331">
        <f t="shared" si="842"/>
        <v>2.407062343566033E-2</v>
      </c>
      <c r="O142" s="330">
        <f t="shared" ref="O142:Q142" si="921">IF(COUNT(O139:O141)=0,"",SUM(O139:O141))</f>
        <v>47197.986471750002</v>
      </c>
      <c r="P142" s="168">
        <f t="shared" si="921"/>
        <v>47197.986471750002</v>
      </c>
      <c r="Q142" s="168">
        <f t="shared" si="921"/>
        <v>0</v>
      </c>
      <c r="R142" s="331">
        <f t="shared" si="843"/>
        <v>0</v>
      </c>
      <c r="S142" s="330">
        <f t="shared" ref="S142:U142" si="922">IF(COUNT(S139:S141)=0,"",SUM(S139:S141))</f>
        <v>144396.99414099997</v>
      </c>
      <c r="T142" s="168">
        <f t="shared" si="922"/>
        <v>144396.99414099997</v>
      </c>
      <c r="U142" s="168">
        <f t="shared" si="922"/>
        <v>0</v>
      </c>
      <c r="V142" s="331">
        <f t="shared" si="844"/>
        <v>0</v>
      </c>
      <c r="W142" s="332">
        <f t="shared" ref="W142:Y142" si="923">IF(COUNT(W139:W141)=0,"",SUM(W139:W141))</f>
        <v>1995772.8681126437</v>
      </c>
      <c r="X142" s="167">
        <f t="shared" si="923"/>
        <v>1905999.4426126464</v>
      </c>
      <c r="Y142" s="167">
        <f t="shared" si="923"/>
        <v>84735.755000000529</v>
      </c>
      <c r="Z142" s="331">
        <f t="shared" si="846"/>
        <v>4.2457614467989624E-2</v>
      </c>
      <c r="AC142" s="378"/>
      <c r="AD142" s="133" t="s">
        <v>24</v>
      </c>
      <c r="AE142" s="330">
        <f t="shared" ref="AE142:AG142" si="924">IF(COUNT(AE139:AE141)=0,"",SUM(AE139:AE141))</f>
        <v>444306.74099999334</v>
      </c>
      <c r="AF142" s="168">
        <f t="shared" si="924"/>
        <v>400106.2659999936</v>
      </c>
      <c r="AG142" s="168">
        <f t="shared" si="924"/>
        <v>41830.137999999992</v>
      </c>
      <c r="AH142" s="331">
        <f t="shared" si="847"/>
        <v>9.4146980317817458E-2</v>
      </c>
      <c r="AI142" s="330">
        <f t="shared" ref="AI142:AK142" si="925">IF(COUNT(AI139:AI141)=0,"",SUM(AI139:AI141))</f>
        <v>48096.916000000216</v>
      </c>
      <c r="AJ142" s="168">
        <f t="shared" si="925"/>
        <v>46119.508000000234</v>
      </c>
      <c r="AK142" s="168">
        <f t="shared" si="925"/>
        <v>1792.819</v>
      </c>
      <c r="AL142" s="331">
        <f t="shared" si="848"/>
        <v>3.7275134231059472E-2</v>
      </c>
      <c r="AM142" s="330">
        <f t="shared" ref="AM142:AO142" si="926">IF(COUNT(AM139:AM141)=0,"",SUM(AM139:AM141))</f>
        <v>0</v>
      </c>
      <c r="AN142" s="168">
        <f t="shared" si="926"/>
        <v>0</v>
      </c>
      <c r="AO142" s="168">
        <f t="shared" si="926"/>
        <v>0</v>
      </c>
      <c r="AP142" s="331">
        <f t="shared" si="849"/>
        <v>0</v>
      </c>
      <c r="AQ142" s="330">
        <f t="shared" ref="AQ142:AS142" si="927">IF(COUNT(AQ139:AQ141)=0,"",SUM(AQ139:AQ141))</f>
        <v>1102.5204660000004</v>
      </c>
      <c r="AR142" s="168">
        <f t="shared" si="927"/>
        <v>1102.5204660000004</v>
      </c>
      <c r="AS142" s="168">
        <f t="shared" si="927"/>
        <v>0</v>
      </c>
      <c r="AT142" s="331">
        <f t="shared" si="850"/>
        <v>0</v>
      </c>
      <c r="AU142" s="330">
        <f t="shared" ref="AU142:AW142" si="928">IF(COUNT(AU139:AU141)=0,"",SUM(AU139:AU141))</f>
        <v>58248.201112999959</v>
      </c>
      <c r="AV142" s="168">
        <f t="shared" si="928"/>
        <v>58248.201112999959</v>
      </c>
      <c r="AW142" s="168">
        <f t="shared" si="928"/>
        <v>0</v>
      </c>
      <c r="AX142" s="331">
        <f t="shared" si="851"/>
        <v>0</v>
      </c>
      <c r="AY142" s="332">
        <f t="shared" ref="AY142:BA142" si="929">IF(COUNT(AY139:AY141)=0,"",SUM(AY139:AY141))</f>
        <v>551754.37857899361</v>
      </c>
      <c r="AZ142" s="167">
        <f t="shared" si="929"/>
        <v>505576.49557899381</v>
      </c>
      <c r="BA142" s="167">
        <f t="shared" si="929"/>
        <v>43622.956999999988</v>
      </c>
      <c r="BB142" s="331">
        <f t="shared" si="853"/>
        <v>7.9062276066295997E-2</v>
      </c>
      <c r="BE142" s="378"/>
      <c r="BF142" s="133" t="s">
        <v>24</v>
      </c>
      <c r="BG142" s="330">
        <f t="shared" ref="BG142:BI142" si="930">IF(COUNT(BG139:BG141)=0,"",SUM(BG139:BG141))</f>
        <v>2164979.1469998872</v>
      </c>
      <c r="BH142" s="168">
        <f t="shared" si="930"/>
        <v>2032156.88599989</v>
      </c>
      <c r="BI142" s="168">
        <f t="shared" si="930"/>
        <v>124555.86400000051</v>
      </c>
      <c r="BJ142" s="331">
        <f t="shared" si="855"/>
        <v>5.7532131047360616E-2</v>
      </c>
      <c r="BK142" s="330">
        <f t="shared" ref="BK142:BM142" si="931">IF(COUNT(BK139:BK141)=0,"",SUM(BK139:BK141))</f>
        <v>48096.916000000216</v>
      </c>
      <c r="BL142" s="168">
        <f t="shared" si="931"/>
        <v>46119.508000000234</v>
      </c>
      <c r="BM142" s="168">
        <f t="shared" si="931"/>
        <v>1792.819</v>
      </c>
      <c r="BN142" s="331">
        <f t="shared" si="857"/>
        <v>3.7275134231059472E-2</v>
      </c>
      <c r="BO142" s="330">
        <f t="shared" ref="BO142:BQ142" si="932">IF(COUNT(BO139:BO141)=0,"",SUM(BO139:BO141))</f>
        <v>83505.481499999994</v>
      </c>
      <c r="BP142" s="168">
        <f t="shared" si="932"/>
        <v>82353.842000000004</v>
      </c>
      <c r="BQ142" s="168">
        <f t="shared" si="932"/>
        <v>2010.029</v>
      </c>
      <c r="BR142" s="331">
        <f t="shared" si="859"/>
        <v>2.407062343566033E-2</v>
      </c>
      <c r="BS142" s="330">
        <f t="shared" ref="BS142:BU142" si="933">IF(COUNT(BS139:BS141)=0,"",SUM(BS139:BS141))</f>
        <v>48300.506937750004</v>
      </c>
      <c r="BT142" s="168">
        <f t="shared" si="933"/>
        <v>48300.506937750004</v>
      </c>
      <c r="BU142" s="168">
        <f t="shared" si="933"/>
        <v>0</v>
      </c>
      <c r="BV142" s="331">
        <f t="shared" si="861"/>
        <v>0</v>
      </c>
      <c r="BW142" s="330">
        <f t="shared" ref="BW142:BY142" si="934">IF(COUNT(BW139:BW141)=0,"",SUM(BW139:BW141))</f>
        <v>202645.1952539999</v>
      </c>
      <c r="BX142" s="168">
        <f t="shared" si="934"/>
        <v>202645.1952539999</v>
      </c>
      <c r="BY142" s="168">
        <f t="shared" si="934"/>
        <v>0</v>
      </c>
      <c r="BZ142" s="331">
        <f t="shared" si="863"/>
        <v>0</v>
      </c>
      <c r="CA142" s="332">
        <f t="shared" ref="CA142:CC142" si="935">IF(COUNT(CA139:CA141)=0,"",SUM(CA139:CA141))</f>
        <v>2547527.2466916372</v>
      </c>
      <c r="CB142" s="167">
        <f t="shared" si="935"/>
        <v>2411575.9381916402</v>
      </c>
      <c r="CC142" s="167">
        <f t="shared" si="935"/>
        <v>128358.71200000052</v>
      </c>
      <c r="CD142" s="331">
        <f t="shared" si="865"/>
        <v>5.0385609090813216E-2</v>
      </c>
    </row>
    <row r="143" spans="1:82">
      <c r="A143" s="389"/>
      <c r="B143" s="130" t="s">
        <v>25</v>
      </c>
      <c r="C143" s="171">
        <v>1399193.7770000056</v>
      </c>
      <c r="D143" s="172">
        <v>1226830.8050000069</v>
      </c>
      <c r="E143" s="172">
        <v>165210.32900000078</v>
      </c>
      <c r="F143" s="333">
        <f t="shared" si="840"/>
        <v>0.11807537434466457</v>
      </c>
      <c r="G143" s="171">
        <v>0</v>
      </c>
      <c r="H143" s="172">
        <v>0</v>
      </c>
      <c r="I143" s="172">
        <v>0</v>
      </c>
      <c r="J143" s="333">
        <f t="shared" si="841"/>
        <v>0</v>
      </c>
      <c r="K143" s="171">
        <v>25317.3505</v>
      </c>
      <c r="L143" s="172">
        <v>22522.851999999999</v>
      </c>
      <c r="M143" s="172">
        <v>2654.5450000000001</v>
      </c>
      <c r="N143" s="333">
        <f t="shared" si="842"/>
        <v>0.10485082157392418</v>
      </c>
      <c r="O143" s="171">
        <v>97011.635943250018</v>
      </c>
      <c r="P143" s="172">
        <v>97011.635943250018</v>
      </c>
      <c r="Q143" s="172">
        <v>0</v>
      </c>
      <c r="R143" s="333">
        <f t="shared" si="843"/>
        <v>0</v>
      </c>
      <c r="S143" s="171">
        <v>54398.624931500039</v>
      </c>
      <c r="T143" s="172">
        <v>54398.624931500039</v>
      </c>
      <c r="U143" s="172">
        <v>0</v>
      </c>
      <c r="V143" s="333">
        <f t="shared" si="844"/>
        <v>0</v>
      </c>
      <c r="W143" s="336">
        <f t="shared" ref="W143:Y145" si="936">IF(COUNT(C143,G143,K143,O143,S143)&lt;5,"",SUM(C143,G143,K143,O143,S143))</f>
        <v>1575921.3883747556</v>
      </c>
      <c r="X143" s="175">
        <f t="shared" si="936"/>
        <v>1400763.917874757</v>
      </c>
      <c r="Y143" s="175">
        <f t="shared" si="936"/>
        <v>167864.8740000008</v>
      </c>
      <c r="Z143" s="333">
        <f t="shared" si="846"/>
        <v>0.1065185581199069</v>
      </c>
      <c r="AC143" s="378"/>
      <c r="AD143" s="130" t="s">
        <v>25</v>
      </c>
      <c r="AE143" s="171">
        <v>351010.2369999963</v>
      </c>
      <c r="AF143" s="172">
        <v>299321.35399999731</v>
      </c>
      <c r="AG143" s="172">
        <v>48488.690999999635</v>
      </c>
      <c r="AH143" s="333">
        <f t="shared" si="847"/>
        <v>0.13814038990549482</v>
      </c>
      <c r="AI143" s="171">
        <v>7407.763999999991</v>
      </c>
      <c r="AJ143" s="172">
        <v>6780.6240000000016</v>
      </c>
      <c r="AK143" s="172">
        <v>600.5679999999993</v>
      </c>
      <c r="AL143" s="333">
        <f t="shared" si="848"/>
        <v>8.1072777156507694E-2</v>
      </c>
      <c r="AM143" s="171">
        <v>0</v>
      </c>
      <c r="AN143" s="172">
        <v>0</v>
      </c>
      <c r="AO143" s="172">
        <v>0</v>
      </c>
      <c r="AP143" s="333">
        <f t="shared" si="849"/>
        <v>0</v>
      </c>
      <c r="AQ143" s="171">
        <v>1539.4014995000023</v>
      </c>
      <c r="AR143" s="172">
        <v>1539.4014995000023</v>
      </c>
      <c r="AS143" s="172">
        <v>0</v>
      </c>
      <c r="AT143" s="333">
        <f t="shared" si="850"/>
        <v>0</v>
      </c>
      <c r="AU143" s="171">
        <v>21678.139917999997</v>
      </c>
      <c r="AV143" s="172">
        <v>21678.139917999997</v>
      </c>
      <c r="AW143" s="172">
        <v>0</v>
      </c>
      <c r="AX143" s="333">
        <f t="shared" si="851"/>
        <v>0</v>
      </c>
      <c r="AY143" s="336">
        <f t="shared" ref="AY143:BA145" si="937">IF(COUNT(AE143,AI143,AM143,AQ143,AU143)&lt;5,"",SUM(AE143,AI143,AM143,AQ143,AU143))</f>
        <v>381635.54241749621</v>
      </c>
      <c r="AZ143" s="175">
        <f t="shared" si="937"/>
        <v>329319.51941749727</v>
      </c>
      <c r="BA143" s="175">
        <f t="shared" si="937"/>
        <v>49089.258999999634</v>
      </c>
      <c r="BB143" s="333">
        <f t="shared" si="853"/>
        <v>0.12862863529177707</v>
      </c>
      <c r="BE143" s="378"/>
      <c r="BF143" s="130" t="s">
        <v>25</v>
      </c>
      <c r="BG143" s="337">
        <f t="shared" ref="BG143:BI145" si="938">IF(COUNT(C143, AE143)&lt;2, "", C143+AE143)</f>
        <v>1750204.0140000018</v>
      </c>
      <c r="BH143" s="338">
        <f t="shared" si="938"/>
        <v>1526152.1590000042</v>
      </c>
      <c r="BI143" s="338">
        <f t="shared" si="938"/>
        <v>213699.02000000043</v>
      </c>
      <c r="BJ143" s="333">
        <f t="shared" si="855"/>
        <v>0.1220994914253466</v>
      </c>
      <c r="BK143" s="337">
        <f t="shared" ref="BK143:BM145" si="939">IF(COUNT(G143, AI143)&lt;2, "", G143+AI143)</f>
        <v>7407.763999999991</v>
      </c>
      <c r="BL143" s="338">
        <f t="shared" si="939"/>
        <v>6780.6240000000016</v>
      </c>
      <c r="BM143" s="338">
        <f t="shared" si="939"/>
        <v>600.5679999999993</v>
      </c>
      <c r="BN143" s="333">
        <f t="shared" si="857"/>
        <v>8.1072777156507694E-2</v>
      </c>
      <c r="BO143" s="337">
        <f t="shared" ref="BO143:BQ145" si="940">IF(COUNT(K143, AM143)&lt;2, "", K143+AM143)</f>
        <v>25317.3505</v>
      </c>
      <c r="BP143" s="338">
        <f t="shared" si="940"/>
        <v>22522.851999999999</v>
      </c>
      <c r="BQ143" s="338">
        <f t="shared" si="940"/>
        <v>2654.5450000000001</v>
      </c>
      <c r="BR143" s="333">
        <f t="shared" si="859"/>
        <v>0.10485082157392418</v>
      </c>
      <c r="BS143" s="337">
        <f t="shared" ref="BS143:BU145" si="941">IF(COUNT(O143, AQ143)&lt;2, "", O143+AQ143)</f>
        <v>98551.037442750021</v>
      </c>
      <c r="BT143" s="338">
        <f t="shared" si="941"/>
        <v>98551.037442750021</v>
      </c>
      <c r="BU143" s="338">
        <f t="shared" si="941"/>
        <v>0</v>
      </c>
      <c r="BV143" s="333">
        <f t="shared" si="861"/>
        <v>0</v>
      </c>
      <c r="BW143" s="337">
        <f t="shared" ref="BW143:BY145" si="942">IF(COUNT(S143, AU143)&lt;2, "", S143+AU143)</f>
        <v>76076.764849500032</v>
      </c>
      <c r="BX143" s="338">
        <f t="shared" si="942"/>
        <v>76076.764849500032</v>
      </c>
      <c r="BY143" s="338">
        <f t="shared" si="942"/>
        <v>0</v>
      </c>
      <c r="BZ143" s="333">
        <f t="shared" si="863"/>
        <v>0</v>
      </c>
      <c r="CA143" s="336">
        <f t="shared" ref="CA143:CC145" si="943">IF(COUNT(BG143,BK143,BO143,BS143,BW143)&lt;5,"",SUM(BG143,BK143,BO143,BS143,BW143))</f>
        <v>1957556.9307922518</v>
      </c>
      <c r="CB143" s="175">
        <f t="shared" si="943"/>
        <v>1730083.4372922543</v>
      </c>
      <c r="CC143" s="175">
        <f t="shared" si="943"/>
        <v>216954.13300000044</v>
      </c>
      <c r="CD143" s="333">
        <f t="shared" si="865"/>
        <v>0.11082902856480191</v>
      </c>
    </row>
    <row r="144" spans="1:82">
      <c r="A144" s="389"/>
      <c r="B144" s="131" t="s">
        <v>26</v>
      </c>
      <c r="C144" s="150">
        <v>1448555.7520000318</v>
      </c>
      <c r="D144" s="151">
        <v>1307303.4670000128</v>
      </c>
      <c r="E144" s="151">
        <v>134420.79399999883</v>
      </c>
      <c r="F144" s="318">
        <f t="shared" si="840"/>
        <v>9.2796424172423495E-2</v>
      </c>
      <c r="G144" s="150">
        <v>0</v>
      </c>
      <c r="H144" s="151">
        <v>0</v>
      </c>
      <c r="I144" s="151">
        <v>0</v>
      </c>
      <c r="J144" s="318">
        <f t="shared" si="841"/>
        <v>0</v>
      </c>
      <c r="K144" s="150">
        <v>26473.790499999999</v>
      </c>
      <c r="L144" s="151">
        <v>24449.825000000001</v>
      </c>
      <c r="M144" s="151">
        <v>1861.5070000000001</v>
      </c>
      <c r="N144" s="318">
        <f t="shared" si="842"/>
        <v>7.0315091448653722E-2</v>
      </c>
      <c r="O144" s="150">
        <v>124389.23619549969</v>
      </c>
      <c r="P144" s="151">
        <v>124389.23619549969</v>
      </c>
      <c r="Q144" s="151">
        <v>0</v>
      </c>
      <c r="R144" s="318">
        <f t="shared" si="843"/>
        <v>0</v>
      </c>
      <c r="S144" s="150">
        <v>56757.743273000015</v>
      </c>
      <c r="T144" s="151">
        <v>56757.743273000015</v>
      </c>
      <c r="U144" s="151">
        <v>0</v>
      </c>
      <c r="V144" s="318">
        <f t="shared" si="844"/>
        <v>0</v>
      </c>
      <c r="W144" s="321">
        <f t="shared" si="936"/>
        <v>1656176.5219685314</v>
      </c>
      <c r="X144" s="154">
        <f t="shared" si="936"/>
        <v>1512900.2714685125</v>
      </c>
      <c r="Y144" s="154">
        <f t="shared" si="936"/>
        <v>136282.30099999884</v>
      </c>
      <c r="Z144" s="318">
        <f t="shared" si="846"/>
        <v>8.2287304035691622E-2</v>
      </c>
      <c r="AC144" s="378"/>
      <c r="AD144" s="131" t="s">
        <v>26</v>
      </c>
      <c r="AE144" s="150">
        <v>350279.77999999549</v>
      </c>
      <c r="AF144" s="151">
        <v>308053.39899999899</v>
      </c>
      <c r="AG144" s="151">
        <v>39459.027000000126</v>
      </c>
      <c r="AH144" s="318">
        <f t="shared" si="847"/>
        <v>0.11265002792910465</v>
      </c>
      <c r="AI144" s="150">
        <v>4171.6450000000077</v>
      </c>
      <c r="AJ144" s="151">
        <v>4082.7440000000129</v>
      </c>
      <c r="AK144" s="151">
        <v>77.465999999999994</v>
      </c>
      <c r="AL144" s="318">
        <f t="shared" si="848"/>
        <v>1.8569652978621107E-2</v>
      </c>
      <c r="AM144" s="150">
        <v>0</v>
      </c>
      <c r="AN144" s="151">
        <v>0</v>
      </c>
      <c r="AO144" s="151">
        <v>0</v>
      </c>
      <c r="AP144" s="318">
        <f t="shared" si="849"/>
        <v>0</v>
      </c>
      <c r="AQ144" s="150">
        <v>1736.719615</v>
      </c>
      <c r="AR144" s="151">
        <v>1736.719615</v>
      </c>
      <c r="AS144" s="151">
        <v>0</v>
      </c>
      <c r="AT144" s="318">
        <f t="shared" si="850"/>
        <v>0</v>
      </c>
      <c r="AU144" s="150">
        <v>19044.658428000002</v>
      </c>
      <c r="AV144" s="151">
        <v>19044.658428000002</v>
      </c>
      <c r="AW144" s="151">
        <v>0</v>
      </c>
      <c r="AX144" s="318">
        <f t="shared" si="851"/>
        <v>0</v>
      </c>
      <c r="AY144" s="321">
        <f t="shared" si="937"/>
        <v>375232.80304299551</v>
      </c>
      <c r="AZ144" s="154">
        <f t="shared" si="937"/>
        <v>332917.521042999</v>
      </c>
      <c r="BA144" s="154">
        <f t="shared" si="937"/>
        <v>39536.493000000126</v>
      </c>
      <c r="BB144" s="318">
        <f t="shared" si="853"/>
        <v>0.10536523640623684</v>
      </c>
      <c r="BE144" s="378"/>
      <c r="BF144" s="131" t="s">
        <v>26</v>
      </c>
      <c r="BG144" s="322">
        <f t="shared" si="938"/>
        <v>1798835.5320000271</v>
      </c>
      <c r="BH144" s="323">
        <f t="shared" si="938"/>
        <v>1615356.8660000118</v>
      </c>
      <c r="BI144" s="323">
        <f t="shared" si="938"/>
        <v>173879.82099999895</v>
      </c>
      <c r="BJ144" s="318">
        <f t="shared" si="855"/>
        <v>9.6662434061813005E-2</v>
      </c>
      <c r="BK144" s="322">
        <f t="shared" si="939"/>
        <v>4171.6450000000077</v>
      </c>
      <c r="BL144" s="323">
        <f t="shared" si="939"/>
        <v>4082.7440000000129</v>
      </c>
      <c r="BM144" s="323">
        <f t="shared" si="939"/>
        <v>77.465999999999994</v>
      </c>
      <c r="BN144" s="318">
        <f t="shared" si="857"/>
        <v>1.8569652978621107E-2</v>
      </c>
      <c r="BO144" s="322">
        <f t="shared" si="940"/>
        <v>26473.790499999999</v>
      </c>
      <c r="BP144" s="323">
        <f t="shared" si="940"/>
        <v>24449.825000000001</v>
      </c>
      <c r="BQ144" s="323">
        <f t="shared" si="940"/>
        <v>1861.5070000000001</v>
      </c>
      <c r="BR144" s="318">
        <f t="shared" si="859"/>
        <v>7.0315091448653722E-2</v>
      </c>
      <c r="BS144" s="322">
        <f t="shared" si="941"/>
        <v>126125.95581049968</v>
      </c>
      <c r="BT144" s="323">
        <f t="shared" si="941"/>
        <v>126125.95581049968</v>
      </c>
      <c r="BU144" s="323">
        <f t="shared" si="941"/>
        <v>0</v>
      </c>
      <c r="BV144" s="318">
        <f t="shared" si="861"/>
        <v>0</v>
      </c>
      <c r="BW144" s="322">
        <f t="shared" si="942"/>
        <v>75802.401701000024</v>
      </c>
      <c r="BX144" s="323">
        <f t="shared" si="942"/>
        <v>75802.401701000024</v>
      </c>
      <c r="BY144" s="323">
        <f t="shared" si="942"/>
        <v>0</v>
      </c>
      <c r="BZ144" s="318">
        <f t="shared" si="863"/>
        <v>0</v>
      </c>
      <c r="CA144" s="321">
        <f t="shared" si="943"/>
        <v>2031409.3250115267</v>
      </c>
      <c r="CB144" s="154">
        <f t="shared" si="943"/>
        <v>1845817.7925115114</v>
      </c>
      <c r="CC144" s="154">
        <f t="shared" si="943"/>
        <v>175818.79399999895</v>
      </c>
      <c r="CD144" s="318">
        <f t="shared" si="865"/>
        <v>8.6550156010040624E-2</v>
      </c>
    </row>
    <row r="145" spans="1:82">
      <c r="A145" s="389"/>
      <c r="B145" s="132" t="s">
        <v>27</v>
      </c>
      <c r="C145" s="157">
        <v>1088785.2019999975</v>
      </c>
      <c r="D145" s="158">
        <v>1002949.446000008</v>
      </c>
      <c r="E145" s="158">
        <v>81159.457999999577</v>
      </c>
      <c r="F145" s="324">
        <f t="shared" si="840"/>
        <v>7.4541294142239603E-2</v>
      </c>
      <c r="G145" s="157">
        <v>0</v>
      </c>
      <c r="H145" s="158">
        <v>0</v>
      </c>
      <c r="I145" s="158">
        <v>0</v>
      </c>
      <c r="J145" s="324">
        <f t="shared" si="841"/>
        <v>0</v>
      </c>
      <c r="K145" s="157">
        <v>28556.735499999999</v>
      </c>
      <c r="L145" s="158">
        <v>25700.456999999999</v>
      </c>
      <c r="M145" s="158">
        <v>2859.4654999999998</v>
      </c>
      <c r="N145" s="324">
        <f t="shared" si="842"/>
        <v>0.10013278653647227</v>
      </c>
      <c r="O145" s="157">
        <v>85751.07629199994</v>
      </c>
      <c r="P145" s="158">
        <v>85751.07629199994</v>
      </c>
      <c r="Q145" s="158">
        <v>0</v>
      </c>
      <c r="R145" s="324">
        <f t="shared" si="843"/>
        <v>0</v>
      </c>
      <c r="S145" s="157">
        <v>58148.226304499971</v>
      </c>
      <c r="T145" s="158">
        <v>58148.226304499971</v>
      </c>
      <c r="U145" s="158">
        <v>0</v>
      </c>
      <c r="V145" s="324">
        <f t="shared" si="844"/>
        <v>0</v>
      </c>
      <c r="W145" s="327">
        <f t="shared" si="936"/>
        <v>1261241.2400964973</v>
      </c>
      <c r="X145" s="161">
        <f t="shared" si="936"/>
        <v>1172549.205596508</v>
      </c>
      <c r="Y145" s="161">
        <f t="shared" si="936"/>
        <v>84018.923499999582</v>
      </c>
      <c r="Z145" s="324">
        <f t="shared" si="846"/>
        <v>6.6616061090399567E-2</v>
      </c>
      <c r="AC145" s="378"/>
      <c r="AD145" s="132" t="s">
        <v>27</v>
      </c>
      <c r="AE145" s="157">
        <v>249551.29800000001</v>
      </c>
      <c r="AF145" s="158">
        <v>223411.99300000179</v>
      </c>
      <c r="AG145" s="158">
        <v>24976.170000000016</v>
      </c>
      <c r="AH145" s="324">
        <f t="shared" si="847"/>
        <v>0.10008431212407484</v>
      </c>
      <c r="AI145" s="157">
        <v>2410.373999999998</v>
      </c>
      <c r="AJ145" s="158">
        <v>2215.2730000000024</v>
      </c>
      <c r="AK145" s="158">
        <v>181.19699999999992</v>
      </c>
      <c r="AL145" s="324">
        <f t="shared" si="848"/>
        <v>7.5173811201083351E-2</v>
      </c>
      <c r="AM145" s="157">
        <v>0</v>
      </c>
      <c r="AN145" s="158">
        <v>0</v>
      </c>
      <c r="AO145" s="158">
        <v>0</v>
      </c>
      <c r="AP145" s="324">
        <f t="shared" si="849"/>
        <v>0</v>
      </c>
      <c r="AQ145" s="157">
        <v>1374.1801119999993</v>
      </c>
      <c r="AR145" s="158">
        <v>1374.1801119999993</v>
      </c>
      <c r="AS145" s="158">
        <v>0</v>
      </c>
      <c r="AT145" s="324">
        <f t="shared" si="850"/>
        <v>0</v>
      </c>
      <c r="AU145" s="157">
        <v>21960.164398000001</v>
      </c>
      <c r="AV145" s="158">
        <v>21960.164398000001</v>
      </c>
      <c r="AW145" s="158">
        <v>0</v>
      </c>
      <c r="AX145" s="324">
        <f t="shared" si="851"/>
        <v>0</v>
      </c>
      <c r="AY145" s="327">
        <f t="shared" si="937"/>
        <v>275296.01651000004</v>
      </c>
      <c r="AZ145" s="161">
        <f t="shared" si="937"/>
        <v>248961.6105100018</v>
      </c>
      <c r="BA145" s="161">
        <f t="shared" si="937"/>
        <v>25157.367000000017</v>
      </c>
      <c r="BB145" s="324">
        <f t="shared" si="853"/>
        <v>9.1382967755678307E-2</v>
      </c>
      <c r="BE145" s="378"/>
      <c r="BF145" s="132" t="s">
        <v>27</v>
      </c>
      <c r="BG145" s="328">
        <f t="shared" si="938"/>
        <v>1338336.4999999974</v>
      </c>
      <c r="BH145" s="329">
        <f t="shared" si="938"/>
        <v>1226361.4390000098</v>
      </c>
      <c r="BI145" s="329">
        <f t="shared" si="938"/>
        <v>106135.62799999959</v>
      </c>
      <c r="BJ145" s="324">
        <f t="shared" si="855"/>
        <v>7.9304142119713386E-2</v>
      </c>
      <c r="BK145" s="328">
        <f t="shared" si="939"/>
        <v>2410.373999999998</v>
      </c>
      <c r="BL145" s="329">
        <f t="shared" si="939"/>
        <v>2215.2730000000024</v>
      </c>
      <c r="BM145" s="329">
        <f t="shared" si="939"/>
        <v>181.19699999999992</v>
      </c>
      <c r="BN145" s="324">
        <f t="shared" si="857"/>
        <v>7.5173811201083351E-2</v>
      </c>
      <c r="BO145" s="328">
        <f t="shared" si="940"/>
        <v>28556.735499999999</v>
      </c>
      <c r="BP145" s="329">
        <f t="shared" si="940"/>
        <v>25700.456999999999</v>
      </c>
      <c r="BQ145" s="329">
        <f t="shared" si="940"/>
        <v>2859.4654999999998</v>
      </c>
      <c r="BR145" s="324">
        <f t="shared" si="859"/>
        <v>0.10013278653647227</v>
      </c>
      <c r="BS145" s="328">
        <f t="shared" si="941"/>
        <v>87125.256403999942</v>
      </c>
      <c r="BT145" s="329">
        <f t="shared" si="941"/>
        <v>87125.256403999942</v>
      </c>
      <c r="BU145" s="329">
        <f t="shared" si="941"/>
        <v>0</v>
      </c>
      <c r="BV145" s="324">
        <f t="shared" si="861"/>
        <v>0</v>
      </c>
      <c r="BW145" s="328">
        <f t="shared" si="942"/>
        <v>80108.390702499979</v>
      </c>
      <c r="BX145" s="329">
        <f t="shared" si="942"/>
        <v>80108.390702499979</v>
      </c>
      <c r="BY145" s="329">
        <f t="shared" si="942"/>
        <v>0</v>
      </c>
      <c r="BZ145" s="324">
        <f t="shared" si="863"/>
        <v>0</v>
      </c>
      <c r="CA145" s="327">
        <f t="shared" si="943"/>
        <v>1536537.2566064973</v>
      </c>
      <c r="CB145" s="161">
        <f t="shared" si="943"/>
        <v>1421510.8161065097</v>
      </c>
      <c r="CC145" s="161">
        <f t="shared" si="943"/>
        <v>109176.2904999996</v>
      </c>
      <c r="CD145" s="324">
        <f t="shared" si="865"/>
        <v>7.1053461301107471E-2</v>
      </c>
    </row>
    <row r="146" spans="1:82">
      <c r="A146" s="389"/>
      <c r="B146" s="133" t="s">
        <v>28</v>
      </c>
      <c r="C146" s="330">
        <f t="shared" ref="C146:E146" si="944">IF(COUNT(C143:C145)=0,"",SUM(C143:C145))</f>
        <v>3936534.7310000351</v>
      </c>
      <c r="D146" s="168">
        <f t="shared" si="944"/>
        <v>3537083.7180000274</v>
      </c>
      <c r="E146" s="168">
        <f t="shared" si="944"/>
        <v>380790.58099999919</v>
      </c>
      <c r="F146" s="331">
        <f t="shared" si="840"/>
        <v>9.6732432715832622E-2</v>
      </c>
      <c r="G146" s="330">
        <f t="shared" ref="G146:I146" si="945">IF(COUNT(G143:G145)=0,"",SUM(G143:G145))</f>
        <v>0</v>
      </c>
      <c r="H146" s="168">
        <f t="shared" si="945"/>
        <v>0</v>
      </c>
      <c r="I146" s="168">
        <f t="shared" si="945"/>
        <v>0</v>
      </c>
      <c r="J146" s="331">
        <f t="shared" si="841"/>
        <v>0</v>
      </c>
      <c r="K146" s="330">
        <f t="shared" ref="K146:M146" si="946">IF(COUNT(K143:K145)=0,"",SUM(K143:K145))</f>
        <v>80347.876499999998</v>
      </c>
      <c r="L146" s="168">
        <f t="shared" si="946"/>
        <v>72673.133999999991</v>
      </c>
      <c r="M146" s="168">
        <f t="shared" si="946"/>
        <v>7375.5174999999999</v>
      </c>
      <c r="N146" s="331">
        <f t="shared" si="842"/>
        <v>9.1794803064894945E-2</v>
      </c>
      <c r="O146" s="330">
        <f t="shared" ref="O146:Q146" si="947">IF(COUNT(O143:O145)=0,"",SUM(O143:O145))</f>
        <v>307151.94843074965</v>
      </c>
      <c r="P146" s="168">
        <f t="shared" si="947"/>
        <v>307151.94843074965</v>
      </c>
      <c r="Q146" s="168">
        <f t="shared" si="947"/>
        <v>0</v>
      </c>
      <c r="R146" s="331">
        <f t="shared" si="843"/>
        <v>0</v>
      </c>
      <c r="S146" s="330">
        <f t="shared" ref="S146:U146" si="948">IF(COUNT(S143:S145)=0,"",SUM(S143:S145))</f>
        <v>169304.59450900002</v>
      </c>
      <c r="T146" s="168">
        <f t="shared" si="948"/>
        <v>169304.59450900002</v>
      </c>
      <c r="U146" s="168">
        <f t="shared" si="948"/>
        <v>0</v>
      </c>
      <c r="V146" s="331">
        <f t="shared" si="844"/>
        <v>0</v>
      </c>
      <c r="W146" s="332">
        <f t="shared" ref="W146:Y146" si="949">IF(COUNT(W143:W145)=0,"",SUM(W143:W145))</f>
        <v>4493339.1504397839</v>
      </c>
      <c r="X146" s="167">
        <f t="shared" si="949"/>
        <v>4086213.3949397774</v>
      </c>
      <c r="Y146" s="167">
        <f t="shared" si="949"/>
        <v>388166.09849999921</v>
      </c>
      <c r="Z146" s="331">
        <f t="shared" si="846"/>
        <v>8.6387002072168886E-2</v>
      </c>
      <c r="AC146" s="378"/>
      <c r="AD146" s="133" t="s">
        <v>28</v>
      </c>
      <c r="AE146" s="330">
        <f t="shared" ref="AE146:AG146" si="950">IF(COUNT(AE143:AE145)=0,"",SUM(AE143:AE145))</f>
        <v>950841.3149999918</v>
      </c>
      <c r="AF146" s="168">
        <f t="shared" si="950"/>
        <v>830786.74599999806</v>
      </c>
      <c r="AG146" s="168">
        <f t="shared" si="950"/>
        <v>112923.88799999977</v>
      </c>
      <c r="AH146" s="331">
        <f t="shared" si="847"/>
        <v>0.11876207545735509</v>
      </c>
      <c r="AI146" s="330">
        <f t="shared" ref="AI146:AK146" si="951">IF(COUNT(AI143:AI145)=0,"",SUM(AI143:AI145))</f>
        <v>13989.782999999998</v>
      </c>
      <c r="AJ146" s="168">
        <f t="shared" si="951"/>
        <v>13078.641000000018</v>
      </c>
      <c r="AK146" s="168">
        <f t="shared" si="951"/>
        <v>859.2309999999992</v>
      </c>
      <c r="AL146" s="331">
        <f t="shared" si="848"/>
        <v>6.1418465175621335E-2</v>
      </c>
      <c r="AM146" s="330">
        <f t="shared" ref="AM146:AO146" si="952">IF(COUNT(AM143:AM145)=0,"",SUM(AM143:AM145))</f>
        <v>0</v>
      </c>
      <c r="AN146" s="168">
        <f t="shared" si="952"/>
        <v>0</v>
      </c>
      <c r="AO146" s="168">
        <f t="shared" si="952"/>
        <v>0</v>
      </c>
      <c r="AP146" s="331">
        <f t="shared" si="849"/>
        <v>0</v>
      </c>
      <c r="AQ146" s="330">
        <f t="shared" ref="AQ146:AS146" si="953">IF(COUNT(AQ143:AQ145)=0,"",SUM(AQ143:AQ145))</f>
        <v>4650.3012265000016</v>
      </c>
      <c r="AR146" s="168">
        <f t="shared" si="953"/>
        <v>4650.3012265000016</v>
      </c>
      <c r="AS146" s="168">
        <f t="shared" si="953"/>
        <v>0</v>
      </c>
      <c r="AT146" s="331">
        <f t="shared" si="850"/>
        <v>0</v>
      </c>
      <c r="AU146" s="330">
        <f t="shared" ref="AU146:AW146" si="954">IF(COUNT(AU143:AU145)=0,"",SUM(AU143:AU145))</f>
        <v>62682.962743999997</v>
      </c>
      <c r="AV146" s="168">
        <f t="shared" si="954"/>
        <v>62682.962743999997</v>
      </c>
      <c r="AW146" s="168">
        <f t="shared" si="954"/>
        <v>0</v>
      </c>
      <c r="AX146" s="331">
        <f t="shared" si="851"/>
        <v>0</v>
      </c>
      <c r="AY146" s="332">
        <f t="shared" ref="AY146:BA146" si="955">IF(COUNT(AY143:AY145)=0,"",SUM(AY143:AY145))</f>
        <v>1032164.3619704917</v>
      </c>
      <c r="AZ146" s="167">
        <f t="shared" si="955"/>
        <v>911198.65097049798</v>
      </c>
      <c r="BA146" s="167">
        <f t="shared" si="955"/>
        <v>113783.11899999977</v>
      </c>
      <c r="BB146" s="331">
        <f t="shared" si="853"/>
        <v>0.11023740325889365</v>
      </c>
      <c r="BE146" s="378"/>
      <c r="BF146" s="133" t="s">
        <v>28</v>
      </c>
      <c r="BG146" s="330">
        <f t="shared" ref="BG146:BI146" si="956">IF(COUNT(BG143:BG145)=0,"",SUM(BG143:BG145))</f>
        <v>4887376.0460000262</v>
      </c>
      <c r="BH146" s="168">
        <f t="shared" si="956"/>
        <v>4367870.4640000258</v>
      </c>
      <c r="BI146" s="168">
        <f t="shared" si="956"/>
        <v>493714.46899999899</v>
      </c>
      <c r="BJ146" s="331">
        <f t="shared" si="855"/>
        <v>0.10101831010201673</v>
      </c>
      <c r="BK146" s="330">
        <f t="shared" ref="BK146:BM146" si="957">IF(COUNT(BK143:BK145)=0,"",SUM(BK143:BK145))</f>
        <v>13989.782999999998</v>
      </c>
      <c r="BL146" s="168">
        <f t="shared" si="957"/>
        <v>13078.641000000018</v>
      </c>
      <c r="BM146" s="168">
        <f t="shared" si="957"/>
        <v>859.2309999999992</v>
      </c>
      <c r="BN146" s="331">
        <f t="shared" si="857"/>
        <v>6.1418465175621335E-2</v>
      </c>
      <c r="BO146" s="330">
        <f t="shared" ref="BO146:BQ146" si="958">IF(COUNT(BO143:BO145)=0,"",SUM(BO143:BO145))</f>
        <v>80347.876499999998</v>
      </c>
      <c r="BP146" s="168">
        <f t="shared" si="958"/>
        <v>72673.133999999991</v>
      </c>
      <c r="BQ146" s="168">
        <f t="shared" si="958"/>
        <v>7375.5174999999999</v>
      </c>
      <c r="BR146" s="331">
        <f t="shared" si="859"/>
        <v>9.1794803064894945E-2</v>
      </c>
      <c r="BS146" s="330">
        <f t="shared" ref="BS146:BU146" si="959">IF(COUNT(BS143:BS145)=0,"",SUM(BS143:BS145))</f>
        <v>311802.24965724966</v>
      </c>
      <c r="BT146" s="168">
        <f t="shared" si="959"/>
        <v>311802.24965724966</v>
      </c>
      <c r="BU146" s="168">
        <f t="shared" si="959"/>
        <v>0</v>
      </c>
      <c r="BV146" s="331">
        <f t="shared" si="861"/>
        <v>0</v>
      </c>
      <c r="BW146" s="330">
        <f t="shared" ref="BW146:BY146" si="960">IF(COUNT(BW143:BW145)=0,"",SUM(BW143:BW145))</f>
        <v>231987.55725300004</v>
      </c>
      <c r="BX146" s="168">
        <f t="shared" si="960"/>
        <v>231987.55725300004</v>
      </c>
      <c r="BY146" s="168">
        <f t="shared" si="960"/>
        <v>0</v>
      </c>
      <c r="BZ146" s="331">
        <f t="shared" si="863"/>
        <v>0</v>
      </c>
      <c r="CA146" s="332">
        <f t="shared" ref="CA146:CC146" si="961">IF(COUNT(CA143:CA145)=0,"",SUM(CA143:CA145))</f>
        <v>5525503.5124102756</v>
      </c>
      <c r="CB146" s="167">
        <f t="shared" si="961"/>
        <v>4997412.0459102755</v>
      </c>
      <c r="CC146" s="167">
        <f t="shared" si="961"/>
        <v>501949.21749999898</v>
      </c>
      <c r="CD146" s="331">
        <f t="shared" si="865"/>
        <v>9.0842258334036252E-2</v>
      </c>
    </row>
    <row r="147" spans="1:82" ht="14.5" thickBot="1">
      <c r="A147" s="390"/>
      <c r="B147" s="134" t="s">
        <v>55</v>
      </c>
      <c r="C147" s="339">
        <f t="shared" ref="C147:E147" si="962">SUM(C146,C142,C138,C134)</f>
        <v>11934480.766000098</v>
      </c>
      <c r="D147" s="181">
        <f t="shared" si="962"/>
        <v>10894550.032000085</v>
      </c>
      <c r="E147" s="181">
        <f t="shared" si="962"/>
        <v>988477.90299999621</v>
      </c>
      <c r="F147" s="340">
        <f t="shared" si="840"/>
        <v>8.282537987040467E-2</v>
      </c>
      <c r="G147" s="339">
        <f t="shared" ref="G147:I147" si="963">SUM(G146,G142,G138,G134)</f>
        <v>0</v>
      </c>
      <c r="H147" s="181">
        <f t="shared" si="963"/>
        <v>0</v>
      </c>
      <c r="I147" s="181">
        <f t="shared" si="963"/>
        <v>0</v>
      </c>
      <c r="J147" s="340">
        <f t="shared" si="841"/>
        <v>0</v>
      </c>
      <c r="K147" s="339">
        <f t="shared" ref="K147:M147" si="964">SUM(K146,K142,K138,K134)</f>
        <v>310501.9155</v>
      </c>
      <c r="L147" s="181">
        <f t="shared" si="964"/>
        <v>296304.09250000003</v>
      </c>
      <c r="M147" s="181">
        <f t="shared" si="964"/>
        <v>17076.46</v>
      </c>
      <c r="N147" s="340">
        <f t="shared" si="842"/>
        <v>5.499631128684615E-2</v>
      </c>
      <c r="O147" s="339">
        <f t="shared" ref="O147:Q147" si="965">SUM(O146,O142,O138,O134)</f>
        <v>700132.78229774907</v>
      </c>
      <c r="P147" s="181">
        <f t="shared" si="965"/>
        <v>700132.78229774907</v>
      </c>
      <c r="Q147" s="181">
        <f t="shared" si="965"/>
        <v>0</v>
      </c>
      <c r="R147" s="340">
        <f t="shared" si="843"/>
        <v>0</v>
      </c>
      <c r="S147" s="339">
        <f t="shared" ref="S147:U147" si="966">SUM(S146,S142,S138,S134)</f>
        <v>655406.60392675002</v>
      </c>
      <c r="T147" s="181">
        <f t="shared" si="966"/>
        <v>655406.60392675002</v>
      </c>
      <c r="U147" s="181">
        <f t="shared" si="966"/>
        <v>0</v>
      </c>
      <c r="V147" s="340">
        <f t="shared" si="844"/>
        <v>0</v>
      </c>
      <c r="W147" s="339">
        <f t="shared" ref="W147:Y147" si="967">SUM(W146,W142,W138,W134)</f>
        <v>13600522.067724597</v>
      </c>
      <c r="X147" s="181">
        <f t="shared" si="967"/>
        <v>12546393.510724584</v>
      </c>
      <c r="Y147" s="181">
        <f t="shared" si="967"/>
        <v>1005554.3629999963</v>
      </c>
      <c r="Z147" s="340">
        <f t="shared" si="846"/>
        <v>7.3934982642047078E-2</v>
      </c>
      <c r="AC147" s="379"/>
      <c r="AD147" s="134" t="s">
        <v>55</v>
      </c>
      <c r="AE147" s="339">
        <f t="shared" ref="AE147:AG147" si="968">SUM(AE146,AE142,AE138,AE134)</f>
        <v>3092569.8959999788</v>
      </c>
      <c r="AF147" s="181">
        <f t="shared" si="968"/>
        <v>2781406.7889999803</v>
      </c>
      <c r="AG147" s="181">
        <f t="shared" si="968"/>
        <v>291452.83999999997</v>
      </c>
      <c r="AH147" s="340">
        <f t="shared" si="847"/>
        <v>9.4242927339160121E-2</v>
      </c>
      <c r="AI147" s="339">
        <f t="shared" ref="AI147:AK147" si="969">SUM(AI146,AI142,AI138,AI134)</f>
        <v>139615.63900000034</v>
      </c>
      <c r="AJ147" s="181">
        <f t="shared" si="969"/>
        <v>132319.2490000003</v>
      </c>
      <c r="AK147" s="181">
        <f t="shared" si="969"/>
        <v>6487.4599999999973</v>
      </c>
      <c r="AL147" s="340">
        <f t="shared" si="848"/>
        <v>4.6466570983498358E-2</v>
      </c>
      <c r="AM147" s="339">
        <f t="shared" ref="AM147:AO147" si="970">SUM(AM146,AM142,AM138,AM134)</f>
        <v>0</v>
      </c>
      <c r="AN147" s="181">
        <f t="shared" si="970"/>
        <v>0</v>
      </c>
      <c r="AO147" s="181">
        <f t="shared" si="970"/>
        <v>0</v>
      </c>
      <c r="AP147" s="340">
        <f t="shared" si="849"/>
        <v>0</v>
      </c>
      <c r="AQ147" s="339">
        <f t="shared" ref="AQ147:AS147" si="971">SUM(AQ146,AQ142,AQ138,AQ134)</f>
        <v>27347.458421500014</v>
      </c>
      <c r="AR147" s="181">
        <f t="shared" si="971"/>
        <v>27347.458421500014</v>
      </c>
      <c r="AS147" s="181">
        <f t="shared" si="971"/>
        <v>0</v>
      </c>
      <c r="AT147" s="340">
        <f t="shared" si="850"/>
        <v>0</v>
      </c>
      <c r="AU147" s="339">
        <f t="shared" ref="AU147:AW147" si="972">SUM(AU146,AU142,AU138,AU134)</f>
        <v>275992.59069999983</v>
      </c>
      <c r="AV147" s="181">
        <f t="shared" si="972"/>
        <v>275992.59069999983</v>
      </c>
      <c r="AW147" s="181">
        <f t="shared" si="972"/>
        <v>0</v>
      </c>
      <c r="AX147" s="340">
        <f t="shared" si="851"/>
        <v>0</v>
      </c>
      <c r="AY147" s="339">
        <f t="shared" ref="AY147:BA147" si="973">SUM(AY146,AY142,AY138,AY134)</f>
        <v>3535525.5841214787</v>
      </c>
      <c r="AZ147" s="181">
        <f t="shared" si="973"/>
        <v>3217066.0871214806</v>
      </c>
      <c r="BA147" s="181">
        <f t="shared" si="973"/>
        <v>297940.29999999993</v>
      </c>
      <c r="BB147" s="340">
        <f t="shared" si="853"/>
        <v>8.4270440960204029E-2</v>
      </c>
      <c r="BE147" s="379"/>
      <c r="BF147" s="134" t="s">
        <v>55</v>
      </c>
      <c r="BG147" s="339">
        <f t="shared" ref="BG147:BI147" si="974">SUM(BG146,BG142,BG138,BG134)</f>
        <v>15027050.662000075</v>
      </c>
      <c r="BH147" s="181">
        <f t="shared" si="974"/>
        <v>13675956.821000066</v>
      </c>
      <c r="BI147" s="181">
        <f t="shared" si="974"/>
        <v>1279930.7429999963</v>
      </c>
      <c r="BJ147" s="340">
        <f t="shared" si="855"/>
        <v>8.5175113319917409E-2</v>
      </c>
      <c r="BK147" s="339">
        <f t="shared" ref="BK147:BM147" si="975">SUM(BK146,BK142,BK138,BK134)</f>
        <v>139615.63900000034</v>
      </c>
      <c r="BL147" s="181">
        <f t="shared" si="975"/>
        <v>132319.2490000003</v>
      </c>
      <c r="BM147" s="181">
        <f t="shared" si="975"/>
        <v>6487.4599999999973</v>
      </c>
      <c r="BN147" s="340">
        <f t="shared" si="857"/>
        <v>4.6466570983498358E-2</v>
      </c>
      <c r="BO147" s="339">
        <f t="shared" ref="BO147:BQ147" si="976">SUM(BO146,BO142,BO138,BO134)</f>
        <v>310501.9155</v>
      </c>
      <c r="BP147" s="181">
        <f t="shared" si="976"/>
        <v>296304.09250000003</v>
      </c>
      <c r="BQ147" s="181">
        <f t="shared" si="976"/>
        <v>17076.46</v>
      </c>
      <c r="BR147" s="340">
        <f t="shared" si="859"/>
        <v>5.499631128684615E-2</v>
      </c>
      <c r="BS147" s="339">
        <f t="shared" ref="BS147:BU147" si="977">SUM(BS146,BS142,BS138,BS134)</f>
        <v>727480.24071924912</v>
      </c>
      <c r="BT147" s="181">
        <f t="shared" si="977"/>
        <v>727480.24071924912</v>
      </c>
      <c r="BU147" s="181">
        <f t="shared" si="977"/>
        <v>0</v>
      </c>
      <c r="BV147" s="340">
        <f t="shared" si="861"/>
        <v>0</v>
      </c>
      <c r="BW147" s="339">
        <f t="shared" ref="BW147:BY147" si="978">SUM(BW146,BW142,BW138,BW134)</f>
        <v>931399.19462674984</v>
      </c>
      <c r="BX147" s="181">
        <f t="shared" si="978"/>
        <v>931399.19462674984</v>
      </c>
      <c r="BY147" s="181">
        <f t="shared" si="978"/>
        <v>0</v>
      </c>
      <c r="BZ147" s="340">
        <f t="shared" si="863"/>
        <v>0</v>
      </c>
      <c r="CA147" s="339">
        <f t="shared" ref="CA147:CC147" si="979">SUM(CA146,CA142,CA138,CA134)</f>
        <v>17136047.651846074</v>
      </c>
      <c r="CB147" s="181">
        <f t="shared" si="979"/>
        <v>15763459.597846065</v>
      </c>
      <c r="CC147" s="181">
        <f t="shared" si="979"/>
        <v>1303494.6629999962</v>
      </c>
      <c r="CD147" s="340">
        <f t="shared" si="865"/>
        <v>7.6067404192796478E-2</v>
      </c>
    </row>
    <row r="148" spans="1:82">
      <c r="A148" t="s">
        <v>405</v>
      </c>
    </row>
    <row r="149" spans="1:82" ht="14.5" thickBot="1"/>
    <row r="150" spans="1:82" ht="19" thickBot="1">
      <c r="A150" s="406" t="s">
        <v>395</v>
      </c>
      <c r="B150" s="407"/>
      <c r="C150" s="403" t="s">
        <v>0</v>
      </c>
      <c r="D150" s="404"/>
      <c r="E150" s="404"/>
      <c r="F150" s="405"/>
      <c r="G150" s="403" t="s">
        <v>9</v>
      </c>
      <c r="H150" s="404"/>
      <c r="I150" s="404"/>
      <c r="J150" s="405"/>
      <c r="K150" s="403" t="s">
        <v>396</v>
      </c>
      <c r="L150" s="404"/>
      <c r="M150" s="404"/>
      <c r="N150" s="405"/>
      <c r="O150" s="403" t="s">
        <v>378</v>
      </c>
      <c r="P150" s="404"/>
      <c r="Q150" s="404"/>
      <c r="R150" s="405"/>
      <c r="S150" s="403" t="s">
        <v>380</v>
      </c>
      <c r="T150" s="404"/>
      <c r="U150" s="404"/>
      <c r="V150" s="405"/>
      <c r="W150" s="403" t="s">
        <v>379</v>
      </c>
      <c r="X150" s="404"/>
      <c r="Y150" s="404"/>
      <c r="Z150" s="405"/>
      <c r="AC150" s="406" t="s">
        <v>397</v>
      </c>
      <c r="AD150" s="407"/>
      <c r="AE150" s="403" t="s">
        <v>0</v>
      </c>
      <c r="AF150" s="404"/>
      <c r="AG150" s="404"/>
      <c r="AH150" s="405"/>
      <c r="AI150" s="403" t="s">
        <v>9</v>
      </c>
      <c r="AJ150" s="404"/>
      <c r="AK150" s="404"/>
      <c r="AL150" s="405"/>
      <c r="AM150" s="403" t="s">
        <v>396</v>
      </c>
      <c r="AN150" s="404"/>
      <c r="AO150" s="404"/>
      <c r="AP150" s="405"/>
      <c r="AQ150" s="403" t="s">
        <v>378</v>
      </c>
      <c r="AR150" s="404"/>
      <c r="AS150" s="404"/>
      <c r="AT150" s="405"/>
      <c r="AU150" s="403" t="s">
        <v>380</v>
      </c>
      <c r="AV150" s="404"/>
      <c r="AW150" s="404"/>
      <c r="AX150" s="405"/>
      <c r="AY150" s="403" t="s">
        <v>379</v>
      </c>
      <c r="AZ150" s="404"/>
      <c r="BA150" s="404"/>
      <c r="BB150" s="405"/>
      <c r="BE150" s="406" t="s">
        <v>398</v>
      </c>
      <c r="BF150" s="407"/>
      <c r="BG150" s="403" t="s">
        <v>0</v>
      </c>
      <c r="BH150" s="404"/>
      <c r="BI150" s="404"/>
      <c r="BJ150" s="405"/>
      <c r="BK150" s="403" t="s">
        <v>9</v>
      </c>
      <c r="BL150" s="404"/>
      <c r="BM150" s="404"/>
      <c r="BN150" s="405"/>
      <c r="BO150" s="403" t="s">
        <v>396</v>
      </c>
      <c r="BP150" s="404"/>
      <c r="BQ150" s="404"/>
      <c r="BR150" s="405"/>
      <c r="BS150" s="403" t="s">
        <v>378</v>
      </c>
      <c r="BT150" s="404"/>
      <c r="BU150" s="404"/>
      <c r="BV150" s="405"/>
      <c r="BW150" s="403" t="s">
        <v>380</v>
      </c>
      <c r="BX150" s="404"/>
      <c r="BY150" s="404"/>
      <c r="BZ150" s="405"/>
      <c r="CA150" s="403" t="s">
        <v>379</v>
      </c>
      <c r="CB150" s="404"/>
      <c r="CC150" s="404"/>
      <c r="CD150" s="405"/>
    </row>
    <row r="151" spans="1:82" ht="74.5" thickBot="1">
      <c r="A151" s="408"/>
      <c r="B151" s="409"/>
      <c r="C151" s="309" t="s">
        <v>52</v>
      </c>
      <c r="D151" s="310" t="s">
        <v>53</v>
      </c>
      <c r="E151" s="310" t="s">
        <v>51</v>
      </c>
      <c r="F151" s="311" t="s">
        <v>51</v>
      </c>
      <c r="G151" s="309" t="s">
        <v>52</v>
      </c>
      <c r="H151" s="310" t="s">
        <v>53</v>
      </c>
      <c r="I151" s="310" t="s">
        <v>51</v>
      </c>
      <c r="J151" s="311" t="s">
        <v>51</v>
      </c>
      <c r="K151" s="309" t="s">
        <v>52</v>
      </c>
      <c r="L151" s="310" t="s">
        <v>53</v>
      </c>
      <c r="M151" s="310" t="s">
        <v>51</v>
      </c>
      <c r="N151" s="311" t="s">
        <v>51</v>
      </c>
      <c r="O151" s="309" t="s">
        <v>52</v>
      </c>
      <c r="P151" s="310" t="s">
        <v>53</v>
      </c>
      <c r="Q151" s="310" t="s">
        <v>51</v>
      </c>
      <c r="R151" s="311" t="s">
        <v>51</v>
      </c>
      <c r="S151" s="309" t="s">
        <v>52</v>
      </c>
      <c r="T151" s="310" t="s">
        <v>53</v>
      </c>
      <c r="U151" s="310" t="s">
        <v>51</v>
      </c>
      <c r="V151" s="311" t="s">
        <v>51</v>
      </c>
      <c r="W151" s="309" t="s">
        <v>52</v>
      </c>
      <c r="X151" s="310" t="s">
        <v>53</v>
      </c>
      <c r="Y151" s="310" t="s">
        <v>51</v>
      </c>
      <c r="Z151" s="311" t="s">
        <v>51</v>
      </c>
      <c r="AC151" s="408"/>
      <c r="AD151" s="409"/>
      <c r="AE151" s="309" t="s">
        <v>52</v>
      </c>
      <c r="AF151" s="310" t="s">
        <v>53</v>
      </c>
      <c r="AG151" s="310" t="s">
        <v>51</v>
      </c>
      <c r="AH151" s="311" t="s">
        <v>51</v>
      </c>
      <c r="AI151" s="309" t="s">
        <v>52</v>
      </c>
      <c r="AJ151" s="310" t="s">
        <v>53</v>
      </c>
      <c r="AK151" s="310" t="s">
        <v>51</v>
      </c>
      <c r="AL151" s="311" t="s">
        <v>51</v>
      </c>
      <c r="AM151" s="309" t="s">
        <v>52</v>
      </c>
      <c r="AN151" s="310" t="s">
        <v>53</v>
      </c>
      <c r="AO151" s="310" t="s">
        <v>51</v>
      </c>
      <c r="AP151" s="311" t="s">
        <v>51</v>
      </c>
      <c r="AQ151" s="309" t="s">
        <v>52</v>
      </c>
      <c r="AR151" s="310" t="s">
        <v>53</v>
      </c>
      <c r="AS151" s="310" t="s">
        <v>51</v>
      </c>
      <c r="AT151" s="311" t="s">
        <v>51</v>
      </c>
      <c r="AU151" s="309" t="s">
        <v>52</v>
      </c>
      <c r="AV151" s="310" t="s">
        <v>53</v>
      </c>
      <c r="AW151" s="310" t="s">
        <v>51</v>
      </c>
      <c r="AX151" s="311" t="s">
        <v>51</v>
      </c>
      <c r="AY151" s="309" t="s">
        <v>52</v>
      </c>
      <c r="AZ151" s="310" t="s">
        <v>53</v>
      </c>
      <c r="BA151" s="310" t="s">
        <v>51</v>
      </c>
      <c r="BB151" s="311" t="s">
        <v>51</v>
      </c>
      <c r="BE151" s="408"/>
      <c r="BF151" s="409"/>
      <c r="BG151" s="309" t="s">
        <v>52</v>
      </c>
      <c r="BH151" s="310" t="s">
        <v>53</v>
      </c>
      <c r="BI151" s="310" t="s">
        <v>51</v>
      </c>
      <c r="BJ151" s="311" t="s">
        <v>51</v>
      </c>
      <c r="BK151" s="309" t="s">
        <v>52</v>
      </c>
      <c r="BL151" s="310" t="s">
        <v>53</v>
      </c>
      <c r="BM151" s="310" t="s">
        <v>51</v>
      </c>
      <c r="BN151" s="311" t="s">
        <v>51</v>
      </c>
      <c r="BO151" s="309" t="s">
        <v>52</v>
      </c>
      <c r="BP151" s="310" t="s">
        <v>53</v>
      </c>
      <c r="BQ151" s="310" t="s">
        <v>51</v>
      </c>
      <c r="BR151" s="311" t="s">
        <v>51</v>
      </c>
      <c r="BS151" s="309" t="s">
        <v>52</v>
      </c>
      <c r="BT151" s="310" t="s">
        <v>53</v>
      </c>
      <c r="BU151" s="310" t="s">
        <v>51</v>
      </c>
      <c r="BV151" s="311" t="s">
        <v>51</v>
      </c>
      <c r="BW151" s="309" t="s">
        <v>52</v>
      </c>
      <c r="BX151" s="310" t="s">
        <v>53</v>
      </c>
      <c r="BY151" s="310" t="s">
        <v>51</v>
      </c>
      <c r="BZ151" s="311" t="s">
        <v>51</v>
      </c>
      <c r="CA151" s="309" t="s">
        <v>52</v>
      </c>
      <c r="CB151" s="310" t="s">
        <v>53</v>
      </c>
      <c r="CC151" s="310" t="s">
        <v>51</v>
      </c>
      <c r="CD151" s="311" t="s">
        <v>51</v>
      </c>
    </row>
    <row r="152" spans="1:82">
      <c r="A152" s="377">
        <v>2023</v>
      </c>
      <c r="B152" s="135" t="s">
        <v>13</v>
      </c>
      <c r="C152" s="143">
        <v>1326327.1810000313</v>
      </c>
      <c r="D152" s="144">
        <v>1186285.7570000431</v>
      </c>
      <c r="E152" s="144">
        <v>131896.24699999951</v>
      </c>
      <c r="F152" s="312">
        <f t="shared" ref="F152:F168" si="980">IF(AND(ISNUMBER(C152),ISNUMBER(E152)), IF(C152=0, 0, E152/C152), "")</f>
        <v>9.9444728939771604E-2</v>
      </c>
      <c r="G152" s="143">
        <v>0</v>
      </c>
      <c r="H152" s="144">
        <v>0</v>
      </c>
      <c r="I152" s="144">
        <v>0</v>
      </c>
      <c r="J152" s="312">
        <f t="shared" ref="J152:J168" si="981">IF(AND(ISNUMBER(G152),ISNUMBER(I152)), IF(G152=0, 0, I152/G152), "")</f>
        <v>0</v>
      </c>
      <c r="K152" s="143">
        <v>28945.303</v>
      </c>
      <c r="L152" s="144">
        <v>26770.686000000002</v>
      </c>
      <c r="M152" s="144">
        <v>2103.355</v>
      </c>
      <c r="N152" s="312">
        <f t="shared" ref="N152:N168" si="982">IF(AND(ISNUMBER(K152),ISNUMBER(M152)), IF(K152=0, 0, M152/K152), "")</f>
        <v>7.2666539369099017E-2</v>
      </c>
      <c r="O152" s="143">
        <v>120934.32219274988</v>
      </c>
      <c r="P152" s="144">
        <v>120934.32219274988</v>
      </c>
      <c r="Q152" s="144">
        <v>0</v>
      </c>
      <c r="R152" s="312">
        <f t="shared" ref="R152:R168" si="983">IF(AND(ISNUMBER(O152),ISNUMBER(Q152)), IF(O152=0, 0, Q152/O152), "")</f>
        <v>0</v>
      </c>
      <c r="S152" s="143">
        <v>46280.063375749996</v>
      </c>
      <c r="T152" s="144">
        <v>46280.063375749996</v>
      </c>
      <c r="U152" s="144">
        <v>0</v>
      </c>
      <c r="V152" s="312">
        <f t="shared" ref="V152:V168" si="984">IF(AND(ISNUMBER(S152),ISNUMBER(U152)), IF(S152=0, 0, U152/S152), "")</f>
        <v>0</v>
      </c>
      <c r="W152" s="315">
        <f t="shared" ref="W152:Y154" si="985">IF(COUNT(C152,G152,K152,O152,S152)&lt;5,"",SUM(C152,G152,K152,O152,S152))</f>
        <v>1522486.8695685314</v>
      </c>
      <c r="X152" s="147">
        <f t="shared" si="985"/>
        <v>1380270.8285685431</v>
      </c>
      <c r="Y152" s="147">
        <f t="shared" si="985"/>
        <v>133999.60199999952</v>
      </c>
      <c r="Z152" s="312">
        <f t="shared" ref="Z152:Z168" si="986">IF(AND(ISNUMBER(W152),ISNUMBER(Y152)), IF(W152=0, 0, Y152/W152), "")</f>
        <v>8.8013633929056242E-2</v>
      </c>
      <c r="AC152" s="377">
        <v>2023</v>
      </c>
      <c r="AD152" s="135" t="s">
        <v>13</v>
      </c>
      <c r="AE152" s="143">
        <v>346504.41599999467</v>
      </c>
      <c r="AF152" s="144">
        <v>295251.03399999801</v>
      </c>
      <c r="AG152" s="144">
        <v>48818.403999999777</v>
      </c>
      <c r="AH152" s="312">
        <f t="shared" ref="AH152:AH168" si="987">IF(AND(ISNUMBER(AE152),ISNUMBER(AG152)), IF(AE152=0, 0, AG152/AE152), "")</f>
        <v>0.14088825927113299</v>
      </c>
      <c r="AI152" s="143">
        <v>2992.1050000000018</v>
      </c>
      <c r="AJ152" s="144">
        <v>2597.288000000005</v>
      </c>
      <c r="AK152" s="144">
        <v>373.6049999999999</v>
      </c>
      <c r="AL152" s="312">
        <f t="shared" ref="AL152:AL168" si="988">IF(AND(ISNUMBER(AI152),ISNUMBER(AK152)), IF(AI152=0, 0, AK152/AI152), "")</f>
        <v>0.12486359937234812</v>
      </c>
      <c r="AM152" s="143">
        <v>0</v>
      </c>
      <c r="AN152" s="144">
        <v>0</v>
      </c>
      <c r="AO152" s="144">
        <v>0</v>
      </c>
      <c r="AP152" s="312">
        <f t="shared" ref="AP152:AP168" si="989">IF(AND(ISNUMBER(AM152),ISNUMBER(AO152)), IF(AM152=0, 0, AO152/AM152), "")</f>
        <v>0</v>
      </c>
      <c r="AQ152" s="143">
        <v>1884.7806970000026</v>
      </c>
      <c r="AR152" s="144">
        <v>1884.7806970000026</v>
      </c>
      <c r="AS152" s="144">
        <v>0</v>
      </c>
      <c r="AT152" s="312">
        <f t="shared" ref="AT152:AT168" si="990">IF(AND(ISNUMBER(AQ152),ISNUMBER(AS152)), IF(AQ152=0, 0, AS152/AQ152), "")</f>
        <v>0</v>
      </c>
      <c r="AU152" s="143">
        <v>34280.667604000031</v>
      </c>
      <c r="AV152" s="144">
        <v>34280.667604000031</v>
      </c>
      <c r="AW152" s="144">
        <v>0</v>
      </c>
      <c r="AX152" s="312">
        <f t="shared" ref="AX152:AX168" si="991">IF(AND(ISNUMBER(AU152),ISNUMBER(AW152)), IF(AU152=0, 0, AW152/AU152), "")</f>
        <v>0</v>
      </c>
      <c r="AY152" s="315">
        <f t="shared" ref="AY152:BA154" si="992">IF(COUNT(AE152,AI152,AM152,AQ152,AU152)&lt;5,"",SUM(AE152,AI152,AM152,AQ152,AU152))</f>
        <v>385661.96930099465</v>
      </c>
      <c r="AZ152" s="147">
        <f t="shared" si="992"/>
        <v>334013.770300998</v>
      </c>
      <c r="BA152" s="147">
        <f t="shared" si="992"/>
        <v>49192.00899999978</v>
      </c>
      <c r="BB152" s="312">
        <f t="shared" ref="BB152:BB168" si="993">IF(AND(ISNUMBER(AY152),ISNUMBER(BA152)), IF(AY152=0, 0, BA152/AY152), "")</f>
        <v>0.12755213870104798</v>
      </c>
      <c r="BE152" s="377">
        <v>2023</v>
      </c>
      <c r="BF152" s="135" t="s">
        <v>13</v>
      </c>
      <c r="BG152" s="316">
        <f t="shared" ref="BG152:BI154" si="994">IF(COUNT(C152, AE152)&lt;2, "", C152+AE152)</f>
        <v>1672831.5970000259</v>
      </c>
      <c r="BH152" s="317">
        <f t="shared" si="994"/>
        <v>1481536.7910000412</v>
      </c>
      <c r="BI152" s="317">
        <f t="shared" si="994"/>
        <v>180714.65099999928</v>
      </c>
      <c r="BJ152" s="312">
        <f t="shared" ref="BJ152:BJ168" si="995">IF(AND(ISNUMBER(BG152),ISNUMBER(BI152)), IF(BG152=0, 0, BI152/BG152), "")</f>
        <v>0.10802919512285879</v>
      </c>
      <c r="BK152" s="316">
        <f t="shared" ref="BK152:BM154" si="996">IF(COUNT(G152, AI152)&lt;2, "", G152+AI152)</f>
        <v>2992.1050000000018</v>
      </c>
      <c r="BL152" s="317">
        <f t="shared" si="996"/>
        <v>2597.288000000005</v>
      </c>
      <c r="BM152" s="317">
        <f t="shared" si="996"/>
        <v>373.6049999999999</v>
      </c>
      <c r="BN152" s="312">
        <f t="shared" ref="BN152:BN168" si="997">IF(AND(ISNUMBER(BK152),ISNUMBER(BM152)), IF(BK152=0, 0, BM152/BK152), "")</f>
        <v>0.12486359937234812</v>
      </c>
      <c r="BO152" s="316">
        <f t="shared" ref="BO152:BQ154" si="998">IF(COUNT(K152, AM152)&lt;2, "", K152+AM152)</f>
        <v>28945.303</v>
      </c>
      <c r="BP152" s="317">
        <f t="shared" si="998"/>
        <v>26770.686000000002</v>
      </c>
      <c r="BQ152" s="317">
        <f t="shared" si="998"/>
        <v>2103.355</v>
      </c>
      <c r="BR152" s="312">
        <f t="shared" ref="BR152:BR168" si="999">IF(AND(ISNUMBER(BO152),ISNUMBER(BQ152)), IF(BO152=0, 0, BQ152/BO152), "")</f>
        <v>7.2666539369099017E-2</v>
      </c>
      <c r="BS152" s="316">
        <f t="shared" ref="BS152:BU154" si="1000">IF(COUNT(O152, AQ152)&lt;2, "", O152+AQ152)</f>
        <v>122819.10288974989</v>
      </c>
      <c r="BT152" s="317">
        <f t="shared" si="1000"/>
        <v>122819.10288974989</v>
      </c>
      <c r="BU152" s="317">
        <f t="shared" si="1000"/>
        <v>0</v>
      </c>
      <c r="BV152" s="312">
        <f t="shared" ref="BV152:BV168" si="1001">IF(AND(ISNUMBER(BS152),ISNUMBER(BU152)), IF(BS152=0, 0, BU152/BS152), "")</f>
        <v>0</v>
      </c>
      <c r="BW152" s="316">
        <f t="shared" ref="BW152:BY154" si="1002">IF(COUNT(S152, AU152)&lt;2, "", S152+AU152)</f>
        <v>80560.73097975002</v>
      </c>
      <c r="BX152" s="317">
        <f t="shared" si="1002"/>
        <v>80560.73097975002</v>
      </c>
      <c r="BY152" s="317">
        <f t="shared" si="1002"/>
        <v>0</v>
      </c>
      <c r="BZ152" s="312">
        <f t="shared" ref="BZ152:BZ168" si="1003">IF(AND(ISNUMBER(BW152),ISNUMBER(BY152)), IF(BW152=0, 0, BY152/BW152), "")</f>
        <v>0</v>
      </c>
      <c r="CA152" s="315">
        <f t="shared" ref="CA152:CC154" si="1004">IF(COUNT(BG152,BK152,BO152,BS152,BW152)&lt;5,"",SUM(BG152,BK152,BO152,BS152,BW152))</f>
        <v>1908148.8388695258</v>
      </c>
      <c r="CB152" s="147">
        <f t="shared" si="1004"/>
        <v>1714284.598869541</v>
      </c>
      <c r="CC152" s="147">
        <f t="shared" si="1004"/>
        <v>183191.61099999931</v>
      </c>
      <c r="CD152" s="312">
        <f t="shared" ref="CD152:CD168" si="1005">IF(AND(ISNUMBER(CA152),ISNUMBER(CC152)), IF(CA152=0, 0, CC152/CA152), "")</f>
        <v>9.6004885608677329E-2</v>
      </c>
    </row>
    <row r="153" spans="1:82">
      <c r="A153" s="378"/>
      <c r="B153" s="131" t="s">
        <v>14</v>
      </c>
      <c r="C153" s="150">
        <v>1144738.2530000554</v>
      </c>
      <c r="D153" s="151">
        <v>1086183.2830000629</v>
      </c>
      <c r="E153" s="151">
        <v>55615.891000000353</v>
      </c>
      <c r="F153" s="318">
        <f t="shared" si="980"/>
        <v>4.8583936855648747E-2</v>
      </c>
      <c r="G153" s="150">
        <v>0</v>
      </c>
      <c r="H153" s="151">
        <v>0</v>
      </c>
      <c r="I153" s="151">
        <v>0</v>
      </c>
      <c r="J153" s="318">
        <f t="shared" si="981"/>
        <v>0</v>
      </c>
      <c r="K153" s="150">
        <v>20096.3505</v>
      </c>
      <c r="L153" s="151">
        <v>19167.834500000001</v>
      </c>
      <c r="M153" s="151">
        <v>1045.9069999999999</v>
      </c>
      <c r="N153" s="318">
        <f t="shared" si="982"/>
        <v>5.2044623724093582E-2</v>
      </c>
      <c r="O153" s="150">
        <v>54973.351088249961</v>
      </c>
      <c r="P153" s="151">
        <v>54973.351088249961</v>
      </c>
      <c r="Q153" s="151">
        <v>0</v>
      </c>
      <c r="R153" s="318">
        <f t="shared" si="983"/>
        <v>0</v>
      </c>
      <c r="S153" s="150">
        <v>46224.538952999981</v>
      </c>
      <c r="T153" s="151">
        <v>46224.538952999981</v>
      </c>
      <c r="U153" s="151">
        <v>0</v>
      </c>
      <c r="V153" s="318">
        <f t="shared" si="984"/>
        <v>0</v>
      </c>
      <c r="W153" s="321">
        <f t="shared" si="985"/>
        <v>1266032.4935413054</v>
      </c>
      <c r="X153" s="154">
        <f t="shared" si="985"/>
        <v>1206549.0075413131</v>
      </c>
      <c r="Y153" s="154">
        <f t="shared" si="985"/>
        <v>56661.798000000352</v>
      </c>
      <c r="Z153" s="318">
        <f t="shared" si="986"/>
        <v>4.4755405796503528E-2</v>
      </c>
      <c r="AC153" s="378"/>
      <c r="AD153" s="131" t="s">
        <v>14</v>
      </c>
      <c r="AE153" s="150">
        <v>302965.80199999595</v>
      </c>
      <c r="AF153" s="151">
        <v>276439.58999999717</v>
      </c>
      <c r="AG153" s="151">
        <v>25083.394000000051</v>
      </c>
      <c r="AH153" s="318">
        <f t="shared" si="987"/>
        <v>8.279282293385834E-2</v>
      </c>
      <c r="AI153" s="150">
        <v>4720.9289999999992</v>
      </c>
      <c r="AJ153" s="151">
        <v>4407.806999999998</v>
      </c>
      <c r="AK153" s="151">
        <v>268.09200000000004</v>
      </c>
      <c r="AL153" s="318">
        <f t="shared" si="988"/>
        <v>5.6787975417550249E-2</v>
      </c>
      <c r="AM153" s="150">
        <v>0</v>
      </c>
      <c r="AN153" s="151">
        <v>0</v>
      </c>
      <c r="AO153" s="151">
        <v>0</v>
      </c>
      <c r="AP153" s="318">
        <f t="shared" si="989"/>
        <v>0</v>
      </c>
      <c r="AQ153" s="150">
        <v>954.77320299999928</v>
      </c>
      <c r="AR153" s="151">
        <v>954.77320299999928</v>
      </c>
      <c r="AS153" s="151">
        <v>0</v>
      </c>
      <c r="AT153" s="318">
        <f t="shared" si="990"/>
        <v>0</v>
      </c>
      <c r="AU153" s="150">
        <v>30494.394657000001</v>
      </c>
      <c r="AV153" s="151">
        <v>30494.394657000001</v>
      </c>
      <c r="AW153" s="151">
        <v>0</v>
      </c>
      <c r="AX153" s="318">
        <f t="shared" si="991"/>
        <v>0</v>
      </c>
      <c r="AY153" s="321">
        <f t="shared" si="992"/>
        <v>339135.898859996</v>
      </c>
      <c r="AZ153" s="154">
        <f t="shared" si="992"/>
        <v>312296.56485999719</v>
      </c>
      <c r="BA153" s="154">
        <f t="shared" si="992"/>
        <v>25351.486000000052</v>
      </c>
      <c r="BB153" s="318">
        <f t="shared" si="993"/>
        <v>7.4753177369953974E-2</v>
      </c>
      <c r="BE153" s="378"/>
      <c r="BF153" s="131" t="s">
        <v>14</v>
      </c>
      <c r="BG153" s="322">
        <f t="shared" si="994"/>
        <v>1447704.0550000514</v>
      </c>
      <c r="BH153" s="323">
        <f t="shared" si="994"/>
        <v>1362622.8730000602</v>
      </c>
      <c r="BI153" s="323">
        <f t="shared" si="994"/>
        <v>80699.285000000411</v>
      </c>
      <c r="BJ153" s="318">
        <f t="shared" si="995"/>
        <v>5.5742943263357471E-2</v>
      </c>
      <c r="BK153" s="322">
        <f t="shared" si="996"/>
        <v>4720.9289999999992</v>
      </c>
      <c r="BL153" s="323">
        <f t="shared" si="996"/>
        <v>4407.806999999998</v>
      </c>
      <c r="BM153" s="323">
        <f t="shared" si="996"/>
        <v>268.09200000000004</v>
      </c>
      <c r="BN153" s="318">
        <f t="shared" si="997"/>
        <v>5.6787975417550249E-2</v>
      </c>
      <c r="BO153" s="322">
        <f t="shared" si="998"/>
        <v>20096.3505</v>
      </c>
      <c r="BP153" s="323">
        <f t="shared" si="998"/>
        <v>19167.834500000001</v>
      </c>
      <c r="BQ153" s="323">
        <f t="shared" si="998"/>
        <v>1045.9069999999999</v>
      </c>
      <c r="BR153" s="318">
        <f t="shared" si="999"/>
        <v>5.2044623724093582E-2</v>
      </c>
      <c r="BS153" s="322">
        <f t="shared" si="1000"/>
        <v>55928.124291249958</v>
      </c>
      <c r="BT153" s="323">
        <f t="shared" si="1000"/>
        <v>55928.124291249958</v>
      </c>
      <c r="BU153" s="323">
        <f t="shared" si="1000"/>
        <v>0</v>
      </c>
      <c r="BV153" s="318">
        <f t="shared" si="1001"/>
        <v>0</v>
      </c>
      <c r="BW153" s="322">
        <f t="shared" si="1002"/>
        <v>76718.933609999978</v>
      </c>
      <c r="BX153" s="323">
        <f t="shared" si="1002"/>
        <v>76718.933609999978</v>
      </c>
      <c r="BY153" s="323">
        <f t="shared" si="1002"/>
        <v>0</v>
      </c>
      <c r="BZ153" s="318">
        <f t="shared" si="1003"/>
        <v>0</v>
      </c>
      <c r="CA153" s="321">
        <f t="shared" si="1004"/>
        <v>1605168.3924013013</v>
      </c>
      <c r="CB153" s="154">
        <f t="shared" si="1004"/>
        <v>1518845.5724013103</v>
      </c>
      <c r="CC153" s="154">
        <f t="shared" si="1004"/>
        <v>82013.284000000422</v>
      </c>
      <c r="CD153" s="318">
        <f t="shared" si="1005"/>
        <v>5.1093258743595188E-2</v>
      </c>
    </row>
    <row r="154" spans="1:82">
      <c r="A154" s="378"/>
      <c r="B154" s="132" t="s">
        <v>15</v>
      </c>
      <c r="C154" s="157">
        <v>1185073.4950000034</v>
      </c>
      <c r="D154" s="158">
        <v>1108174.6969999885</v>
      </c>
      <c r="E154" s="158">
        <v>72381.51799999956</v>
      </c>
      <c r="F154" s="324">
        <f t="shared" si="980"/>
        <v>6.1077661685446233E-2</v>
      </c>
      <c r="G154" s="157">
        <v>0</v>
      </c>
      <c r="H154" s="158">
        <v>0</v>
      </c>
      <c r="I154" s="158">
        <v>0</v>
      </c>
      <c r="J154" s="324">
        <f t="shared" si="981"/>
        <v>0</v>
      </c>
      <c r="K154" s="157">
        <v>24882.947499999998</v>
      </c>
      <c r="L154" s="158">
        <v>23738.677</v>
      </c>
      <c r="M154" s="158">
        <v>1770.3695</v>
      </c>
      <c r="N154" s="324">
        <f t="shared" si="982"/>
        <v>7.1147901590034701E-2</v>
      </c>
      <c r="O154" s="157">
        <v>81571.274301999903</v>
      </c>
      <c r="P154" s="158">
        <v>81571.274301999903</v>
      </c>
      <c r="Q154" s="158">
        <v>0</v>
      </c>
      <c r="R154" s="324">
        <f t="shared" si="983"/>
        <v>0</v>
      </c>
      <c r="S154" s="157">
        <v>59685.582691500007</v>
      </c>
      <c r="T154" s="158">
        <v>59685.582691500007</v>
      </c>
      <c r="U154" s="158">
        <v>0</v>
      </c>
      <c r="V154" s="324">
        <f t="shared" si="984"/>
        <v>0</v>
      </c>
      <c r="W154" s="327">
        <f t="shared" si="985"/>
        <v>1351213.2994935033</v>
      </c>
      <c r="X154" s="161">
        <f t="shared" si="985"/>
        <v>1273170.2309934883</v>
      </c>
      <c r="Y154" s="161">
        <f t="shared" si="985"/>
        <v>74151.887499999561</v>
      </c>
      <c r="Z154" s="324">
        <f t="shared" si="986"/>
        <v>5.4878002997598596E-2</v>
      </c>
      <c r="AC154" s="378"/>
      <c r="AD154" s="132" t="s">
        <v>15</v>
      </c>
      <c r="AE154" s="157">
        <v>220678.41900000395</v>
      </c>
      <c r="AF154" s="158">
        <v>194891.39900000475</v>
      </c>
      <c r="AG154" s="158">
        <v>24461.822000000218</v>
      </c>
      <c r="AH154" s="324">
        <f t="shared" si="987"/>
        <v>0.11084827465616283</v>
      </c>
      <c r="AI154" s="157">
        <v>10506.245999999997</v>
      </c>
      <c r="AJ154" s="158">
        <v>9623.743000000004</v>
      </c>
      <c r="AK154" s="158">
        <v>755.42999999999915</v>
      </c>
      <c r="AL154" s="324">
        <f t="shared" si="988"/>
        <v>7.1902942306890524E-2</v>
      </c>
      <c r="AM154" s="157">
        <v>0</v>
      </c>
      <c r="AN154" s="158">
        <v>0</v>
      </c>
      <c r="AO154" s="158">
        <v>0</v>
      </c>
      <c r="AP154" s="324">
        <f t="shared" si="989"/>
        <v>0</v>
      </c>
      <c r="AQ154" s="157">
        <v>1460.7864730000003</v>
      </c>
      <c r="AR154" s="158">
        <v>1460.7864730000003</v>
      </c>
      <c r="AS154" s="158">
        <v>0</v>
      </c>
      <c r="AT154" s="324">
        <f t="shared" si="990"/>
        <v>0</v>
      </c>
      <c r="AU154" s="157">
        <v>26630.395696000003</v>
      </c>
      <c r="AV154" s="158">
        <v>26630.395696000003</v>
      </c>
      <c r="AW154" s="158">
        <v>0</v>
      </c>
      <c r="AX154" s="324">
        <f t="shared" si="991"/>
        <v>0</v>
      </c>
      <c r="AY154" s="327">
        <f t="shared" si="992"/>
        <v>259275.84716900394</v>
      </c>
      <c r="AZ154" s="161">
        <f t="shared" si="992"/>
        <v>232606.32416900477</v>
      </c>
      <c r="BA154" s="161">
        <f t="shared" si="992"/>
        <v>25217.252000000219</v>
      </c>
      <c r="BB154" s="324">
        <f t="shared" si="993"/>
        <v>9.72603205248148E-2</v>
      </c>
      <c r="BE154" s="378"/>
      <c r="BF154" s="132" t="s">
        <v>15</v>
      </c>
      <c r="BG154" s="328">
        <f t="shared" si="994"/>
        <v>1405751.9140000073</v>
      </c>
      <c r="BH154" s="329">
        <f t="shared" si="994"/>
        <v>1303066.0959999934</v>
      </c>
      <c r="BI154" s="329">
        <f t="shared" si="994"/>
        <v>96843.339999999778</v>
      </c>
      <c r="BJ154" s="324">
        <f t="shared" si="995"/>
        <v>6.8890775844249907E-2</v>
      </c>
      <c r="BK154" s="328">
        <f t="shared" si="996"/>
        <v>10506.245999999997</v>
      </c>
      <c r="BL154" s="329">
        <f t="shared" si="996"/>
        <v>9623.743000000004</v>
      </c>
      <c r="BM154" s="329">
        <f t="shared" si="996"/>
        <v>755.42999999999915</v>
      </c>
      <c r="BN154" s="324">
        <f t="shared" si="997"/>
        <v>7.1902942306890524E-2</v>
      </c>
      <c r="BO154" s="328">
        <f t="shared" si="998"/>
        <v>24882.947499999998</v>
      </c>
      <c r="BP154" s="329">
        <f t="shared" si="998"/>
        <v>23738.677</v>
      </c>
      <c r="BQ154" s="329">
        <f t="shared" si="998"/>
        <v>1770.3695</v>
      </c>
      <c r="BR154" s="324">
        <f t="shared" si="999"/>
        <v>7.1147901590034701E-2</v>
      </c>
      <c r="BS154" s="328">
        <f t="shared" si="1000"/>
        <v>83032.060774999904</v>
      </c>
      <c r="BT154" s="329">
        <f t="shared" si="1000"/>
        <v>83032.060774999904</v>
      </c>
      <c r="BU154" s="329">
        <f t="shared" si="1000"/>
        <v>0</v>
      </c>
      <c r="BV154" s="324">
        <f t="shared" si="1001"/>
        <v>0</v>
      </c>
      <c r="BW154" s="328">
        <f t="shared" si="1002"/>
        <v>86315.978387500014</v>
      </c>
      <c r="BX154" s="329">
        <f t="shared" si="1002"/>
        <v>86315.978387500014</v>
      </c>
      <c r="BY154" s="329">
        <f t="shared" si="1002"/>
        <v>0</v>
      </c>
      <c r="BZ154" s="324">
        <f t="shared" si="1003"/>
        <v>0</v>
      </c>
      <c r="CA154" s="327">
        <f t="shared" si="1004"/>
        <v>1610489.1466625072</v>
      </c>
      <c r="CB154" s="161">
        <f t="shared" si="1004"/>
        <v>1505776.5551624931</v>
      </c>
      <c r="CC154" s="161">
        <f t="shared" si="1004"/>
        <v>99369.139499999772</v>
      </c>
      <c r="CD154" s="324">
        <f t="shared" si="1005"/>
        <v>6.1701216494334743E-2</v>
      </c>
    </row>
    <row r="155" spans="1:82">
      <c r="A155" s="378"/>
      <c r="B155" s="133" t="s">
        <v>16</v>
      </c>
      <c r="C155" s="330">
        <f t="shared" ref="C155:E155" si="1006">IF(COUNT(C152:C154)=0,"",SUM(C152:C154))</f>
        <v>3656138.9290000903</v>
      </c>
      <c r="D155" s="168">
        <f t="shared" si="1006"/>
        <v>3380643.7370000947</v>
      </c>
      <c r="E155" s="168">
        <f t="shared" si="1006"/>
        <v>259893.65599999944</v>
      </c>
      <c r="F155" s="331">
        <f t="shared" si="980"/>
        <v>7.1084184995967095E-2</v>
      </c>
      <c r="G155" s="330">
        <f t="shared" ref="G155:I155" si="1007">IF(COUNT(G152:G154)=0,"",SUM(G152:G154))</f>
        <v>0</v>
      </c>
      <c r="H155" s="168">
        <f t="shared" si="1007"/>
        <v>0</v>
      </c>
      <c r="I155" s="168">
        <f t="shared" si="1007"/>
        <v>0</v>
      </c>
      <c r="J155" s="331">
        <f t="shared" si="981"/>
        <v>0</v>
      </c>
      <c r="K155" s="330">
        <f t="shared" ref="K155:M155" si="1008">IF(COUNT(K152:K154)=0,"",SUM(K152:K154))</f>
        <v>73924.600999999995</v>
      </c>
      <c r="L155" s="168">
        <f t="shared" si="1008"/>
        <v>69677.197499999995</v>
      </c>
      <c r="M155" s="168">
        <f t="shared" si="1008"/>
        <v>4919.6314999999995</v>
      </c>
      <c r="N155" s="331">
        <f t="shared" si="982"/>
        <v>6.6549314212734134E-2</v>
      </c>
      <c r="O155" s="330">
        <f t="shared" ref="O155:Q155" si="1009">IF(COUNT(O152:O154)=0,"",SUM(O152:O154))</f>
        <v>257478.94758299977</v>
      </c>
      <c r="P155" s="168">
        <f t="shared" si="1009"/>
        <v>257478.94758299977</v>
      </c>
      <c r="Q155" s="168">
        <f t="shared" si="1009"/>
        <v>0</v>
      </c>
      <c r="R155" s="331">
        <f t="shared" si="983"/>
        <v>0</v>
      </c>
      <c r="S155" s="330">
        <f t="shared" ref="S155:U155" si="1010">IF(COUNT(S152:S154)=0,"",SUM(S152:S154))</f>
        <v>152190.18502024998</v>
      </c>
      <c r="T155" s="168">
        <f t="shared" si="1010"/>
        <v>152190.18502024998</v>
      </c>
      <c r="U155" s="168">
        <f t="shared" si="1010"/>
        <v>0</v>
      </c>
      <c r="V155" s="331">
        <f t="shared" si="984"/>
        <v>0</v>
      </c>
      <c r="W155" s="332">
        <f t="shared" ref="W155:Y155" si="1011">IF(COUNT(W152:W154)=0,"",SUM(W152:W154))</f>
        <v>4139732.6626033401</v>
      </c>
      <c r="X155" s="167">
        <f t="shared" si="1011"/>
        <v>3859990.0671033445</v>
      </c>
      <c r="Y155" s="167">
        <f t="shared" si="1011"/>
        <v>264813.28749999945</v>
      </c>
      <c r="Z155" s="331">
        <f t="shared" si="986"/>
        <v>6.3968692928462481E-2</v>
      </c>
      <c r="AC155" s="378"/>
      <c r="AD155" s="133" t="s">
        <v>16</v>
      </c>
      <c r="AE155" s="330">
        <f t="shared" ref="AE155:AG155" si="1012">IF(COUNT(AE152:AE154)=0,"",SUM(AE152:AE154))</f>
        <v>870148.63699999452</v>
      </c>
      <c r="AF155" s="168">
        <f t="shared" si="1012"/>
        <v>766582.02299999993</v>
      </c>
      <c r="AG155" s="168">
        <f t="shared" si="1012"/>
        <v>98363.620000000054</v>
      </c>
      <c r="AH155" s="331">
        <f t="shared" si="987"/>
        <v>0.11304231922850289</v>
      </c>
      <c r="AI155" s="330">
        <f t="shared" ref="AI155:AK155" si="1013">IF(COUNT(AI152:AI154)=0,"",SUM(AI152:AI154))</f>
        <v>18219.28</v>
      </c>
      <c r="AJ155" s="168">
        <f t="shared" si="1013"/>
        <v>16628.838000000007</v>
      </c>
      <c r="AK155" s="168">
        <f t="shared" si="1013"/>
        <v>1397.126999999999</v>
      </c>
      <c r="AL155" s="331">
        <f t="shared" si="988"/>
        <v>7.6683985316653519E-2</v>
      </c>
      <c r="AM155" s="330">
        <f t="shared" ref="AM155:AO155" si="1014">IF(COUNT(AM152:AM154)=0,"",SUM(AM152:AM154))</f>
        <v>0</v>
      </c>
      <c r="AN155" s="168">
        <f t="shared" si="1014"/>
        <v>0</v>
      </c>
      <c r="AO155" s="168">
        <f t="shared" si="1014"/>
        <v>0</v>
      </c>
      <c r="AP155" s="331">
        <f t="shared" si="989"/>
        <v>0</v>
      </c>
      <c r="AQ155" s="330">
        <f t="shared" ref="AQ155:AS155" si="1015">IF(COUNT(AQ152:AQ154)=0,"",SUM(AQ152:AQ154))</f>
        <v>4300.3403730000018</v>
      </c>
      <c r="AR155" s="168">
        <f t="shared" si="1015"/>
        <v>4300.3403730000018</v>
      </c>
      <c r="AS155" s="168">
        <f t="shared" si="1015"/>
        <v>0</v>
      </c>
      <c r="AT155" s="331">
        <f t="shared" si="990"/>
        <v>0</v>
      </c>
      <c r="AU155" s="330">
        <f t="shared" ref="AU155:AW155" si="1016">IF(COUNT(AU152:AU154)=0,"",SUM(AU152:AU154))</f>
        <v>91405.457957000035</v>
      </c>
      <c r="AV155" s="168">
        <f t="shared" si="1016"/>
        <v>91405.457957000035</v>
      </c>
      <c r="AW155" s="168">
        <f t="shared" si="1016"/>
        <v>0</v>
      </c>
      <c r="AX155" s="331">
        <f t="shared" si="991"/>
        <v>0</v>
      </c>
      <c r="AY155" s="332">
        <f t="shared" ref="AY155:BA155" si="1017">IF(COUNT(AY152:AY154)=0,"",SUM(AY152:AY154))</f>
        <v>984073.71532999456</v>
      </c>
      <c r="AZ155" s="167">
        <f t="shared" si="1017"/>
        <v>878916.65932999994</v>
      </c>
      <c r="BA155" s="167">
        <f t="shared" si="1017"/>
        <v>99760.747000000061</v>
      </c>
      <c r="BB155" s="331">
        <f t="shared" si="993"/>
        <v>0.1013752785446025</v>
      </c>
      <c r="BE155" s="378"/>
      <c r="BF155" s="133" t="s">
        <v>16</v>
      </c>
      <c r="BG155" s="330">
        <f t="shared" ref="BG155:BI155" si="1018">IF(COUNT(BG152:BG154)=0,"",SUM(BG152:BG154))</f>
        <v>4526287.5660000844</v>
      </c>
      <c r="BH155" s="168">
        <f t="shared" si="1018"/>
        <v>4147225.7600000948</v>
      </c>
      <c r="BI155" s="168">
        <f t="shared" si="1018"/>
        <v>358257.27599999949</v>
      </c>
      <c r="BJ155" s="331">
        <f t="shared" si="995"/>
        <v>7.915035683793159E-2</v>
      </c>
      <c r="BK155" s="330">
        <f t="shared" ref="BK155:BM155" si="1019">IF(COUNT(BK152:BK154)=0,"",SUM(BK152:BK154))</f>
        <v>18219.28</v>
      </c>
      <c r="BL155" s="168">
        <f t="shared" si="1019"/>
        <v>16628.838000000007</v>
      </c>
      <c r="BM155" s="168">
        <f t="shared" si="1019"/>
        <v>1397.126999999999</v>
      </c>
      <c r="BN155" s="331">
        <f t="shared" si="997"/>
        <v>7.6683985316653519E-2</v>
      </c>
      <c r="BO155" s="330">
        <f t="shared" ref="BO155:BQ155" si="1020">IF(COUNT(BO152:BO154)=0,"",SUM(BO152:BO154))</f>
        <v>73924.600999999995</v>
      </c>
      <c r="BP155" s="168">
        <f t="shared" si="1020"/>
        <v>69677.197499999995</v>
      </c>
      <c r="BQ155" s="168">
        <f t="shared" si="1020"/>
        <v>4919.6314999999995</v>
      </c>
      <c r="BR155" s="331">
        <f t="shared" si="999"/>
        <v>6.6549314212734134E-2</v>
      </c>
      <c r="BS155" s="330">
        <f t="shared" ref="BS155:BU155" si="1021">IF(COUNT(BS152:BS154)=0,"",SUM(BS152:BS154))</f>
        <v>261779.28795599975</v>
      </c>
      <c r="BT155" s="168">
        <f t="shared" si="1021"/>
        <v>261779.28795599975</v>
      </c>
      <c r="BU155" s="168">
        <f t="shared" si="1021"/>
        <v>0</v>
      </c>
      <c r="BV155" s="331">
        <f t="shared" si="1001"/>
        <v>0</v>
      </c>
      <c r="BW155" s="330">
        <f t="shared" ref="BW155:BY155" si="1022">IF(COUNT(BW152:BW154)=0,"",SUM(BW152:BW154))</f>
        <v>243595.64297725001</v>
      </c>
      <c r="BX155" s="168">
        <f t="shared" si="1022"/>
        <v>243595.64297725001</v>
      </c>
      <c r="BY155" s="168">
        <f t="shared" si="1022"/>
        <v>0</v>
      </c>
      <c r="BZ155" s="331">
        <f t="shared" si="1003"/>
        <v>0</v>
      </c>
      <c r="CA155" s="332">
        <f t="shared" ref="CA155:CC155" si="1023">IF(COUNT(CA152:CA154)=0,"",SUM(CA152:CA154))</f>
        <v>5123806.3779333346</v>
      </c>
      <c r="CB155" s="167">
        <f t="shared" si="1023"/>
        <v>4738906.7264333442</v>
      </c>
      <c r="CC155" s="167">
        <f t="shared" si="1023"/>
        <v>364574.03449999948</v>
      </c>
      <c r="CD155" s="331">
        <f t="shared" si="1005"/>
        <v>7.1152968634823566E-2</v>
      </c>
    </row>
    <row r="156" spans="1:82">
      <c r="A156" s="378"/>
      <c r="B156" s="130" t="s">
        <v>17</v>
      </c>
      <c r="C156" s="171">
        <v>985568.67600003036</v>
      </c>
      <c r="D156" s="172">
        <v>922439.95500002592</v>
      </c>
      <c r="E156" s="172">
        <v>58901.870999999446</v>
      </c>
      <c r="F156" s="333">
        <f t="shared" si="980"/>
        <v>5.9764349694082231E-2</v>
      </c>
      <c r="G156" s="171">
        <v>32282.622000000214</v>
      </c>
      <c r="H156" s="172">
        <v>32237.208000000199</v>
      </c>
      <c r="I156" s="172">
        <v>42.449999999999996</v>
      </c>
      <c r="J156" s="333">
        <f t="shared" si="981"/>
        <v>1.3149489530311297E-3</v>
      </c>
      <c r="K156" s="171">
        <v>24681.339499999998</v>
      </c>
      <c r="L156" s="172">
        <v>23495.593499999999</v>
      </c>
      <c r="M156" s="172">
        <v>1678.8225</v>
      </c>
      <c r="N156" s="333">
        <f t="shared" si="982"/>
        <v>6.8019910345627724E-2</v>
      </c>
      <c r="O156" s="171">
        <v>90658.074903499975</v>
      </c>
      <c r="P156" s="172">
        <v>90658.074903499975</v>
      </c>
      <c r="Q156" s="172">
        <v>0</v>
      </c>
      <c r="R156" s="333">
        <f t="shared" si="983"/>
        <v>0</v>
      </c>
      <c r="S156" s="171">
        <v>58666.592395499996</v>
      </c>
      <c r="T156" s="172">
        <v>58666.592395499996</v>
      </c>
      <c r="U156" s="172">
        <v>0</v>
      </c>
      <c r="V156" s="333">
        <f t="shared" si="984"/>
        <v>0</v>
      </c>
      <c r="W156" s="336">
        <f t="shared" ref="W156:Y158" si="1024">IF(COUNT(C156,G156,K156,O156,S156)&lt;5,"",SUM(C156,G156,K156,O156,S156))</f>
        <v>1191857.3047990305</v>
      </c>
      <c r="X156" s="175">
        <f t="shared" si="1024"/>
        <v>1127497.4237990261</v>
      </c>
      <c r="Y156" s="175">
        <f t="shared" si="1024"/>
        <v>60623.143499999445</v>
      </c>
      <c r="Z156" s="333">
        <f t="shared" si="986"/>
        <v>5.0864430881028704E-2</v>
      </c>
      <c r="AC156" s="378"/>
      <c r="AD156" s="130" t="s">
        <v>17</v>
      </c>
      <c r="AE156" s="171">
        <v>223338.23199999882</v>
      </c>
      <c r="AF156" s="172">
        <v>192105.38999999771</v>
      </c>
      <c r="AG156" s="172">
        <v>29251.41900000014</v>
      </c>
      <c r="AH156" s="333">
        <f t="shared" si="987"/>
        <v>0.1309736301664656</v>
      </c>
      <c r="AI156" s="171">
        <v>13863.39700000023</v>
      </c>
      <c r="AJ156" s="172">
        <v>12376.656000000201</v>
      </c>
      <c r="AK156" s="172">
        <v>1287.3169999999989</v>
      </c>
      <c r="AL156" s="333">
        <f t="shared" si="988"/>
        <v>9.2857255692813057E-2</v>
      </c>
      <c r="AM156" s="171">
        <v>0</v>
      </c>
      <c r="AN156" s="172">
        <v>0</v>
      </c>
      <c r="AO156" s="172">
        <v>0</v>
      </c>
      <c r="AP156" s="333">
        <f t="shared" si="989"/>
        <v>0</v>
      </c>
      <c r="AQ156" s="171">
        <v>1367.8314259999972</v>
      </c>
      <c r="AR156" s="172">
        <v>1367.8314259999972</v>
      </c>
      <c r="AS156" s="172">
        <v>0</v>
      </c>
      <c r="AT156" s="333">
        <f t="shared" si="990"/>
        <v>0</v>
      </c>
      <c r="AU156" s="171">
        <v>29761.125658000015</v>
      </c>
      <c r="AV156" s="172">
        <v>29761.125658000015</v>
      </c>
      <c r="AW156" s="172">
        <v>0</v>
      </c>
      <c r="AX156" s="333">
        <f t="shared" si="991"/>
        <v>0</v>
      </c>
      <c r="AY156" s="336">
        <f t="shared" ref="AY156:BA158" si="1025">IF(COUNT(AE156,AI156,AM156,AQ156,AU156)&lt;5,"",SUM(AE156,AI156,AM156,AQ156,AU156))</f>
        <v>268330.58608399908</v>
      </c>
      <c r="AZ156" s="175">
        <f t="shared" si="1025"/>
        <v>235611.0030839979</v>
      </c>
      <c r="BA156" s="175">
        <f t="shared" si="1025"/>
        <v>30538.736000000139</v>
      </c>
      <c r="BB156" s="333">
        <f t="shared" si="993"/>
        <v>0.11381011924760673</v>
      </c>
      <c r="BE156" s="378"/>
      <c r="BF156" s="130" t="s">
        <v>17</v>
      </c>
      <c r="BG156" s="337">
        <f t="shared" ref="BG156:BI158" si="1026">IF(COUNT(C156, AE156)&lt;2, "", C156+AE156)</f>
        <v>1208906.9080000292</v>
      </c>
      <c r="BH156" s="338">
        <f t="shared" si="1026"/>
        <v>1114545.3450000237</v>
      </c>
      <c r="BI156" s="338">
        <f t="shared" si="1026"/>
        <v>88153.289999999586</v>
      </c>
      <c r="BJ156" s="333">
        <f t="shared" si="995"/>
        <v>7.2919833129117553E-2</v>
      </c>
      <c r="BK156" s="337">
        <f t="shared" ref="BK156:BM158" si="1027">IF(COUNT(G156, AI156)&lt;2, "", G156+AI156)</f>
        <v>46146.019000000444</v>
      </c>
      <c r="BL156" s="338">
        <f t="shared" si="1027"/>
        <v>44613.864000000402</v>
      </c>
      <c r="BM156" s="338">
        <f t="shared" si="1027"/>
        <v>1329.7669999999989</v>
      </c>
      <c r="BN156" s="333">
        <f t="shared" si="997"/>
        <v>2.8816505276435353E-2</v>
      </c>
      <c r="BO156" s="337">
        <f t="shared" ref="BO156:BQ158" si="1028">IF(COUNT(K156, AM156)&lt;2, "", K156+AM156)</f>
        <v>24681.339499999998</v>
      </c>
      <c r="BP156" s="338">
        <f t="shared" si="1028"/>
        <v>23495.593499999999</v>
      </c>
      <c r="BQ156" s="338">
        <f t="shared" si="1028"/>
        <v>1678.8225</v>
      </c>
      <c r="BR156" s="333">
        <f t="shared" si="999"/>
        <v>6.8019910345627724E-2</v>
      </c>
      <c r="BS156" s="337">
        <f t="shared" ref="BS156:BU158" si="1029">IF(COUNT(O156, AQ156)&lt;2, "", O156+AQ156)</f>
        <v>92025.90632949998</v>
      </c>
      <c r="BT156" s="338">
        <f t="shared" si="1029"/>
        <v>92025.90632949998</v>
      </c>
      <c r="BU156" s="338">
        <f t="shared" si="1029"/>
        <v>0</v>
      </c>
      <c r="BV156" s="333">
        <f t="shared" si="1001"/>
        <v>0</v>
      </c>
      <c r="BW156" s="337">
        <f t="shared" ref="BW156:BY158" si="1030">IF(COUNT(S156, AU156)&lt;2, "", S156+AU156)</f>
        <v>88427.718053500008</v>
      </c>
      <c r="BX156" s="338">
        <f t="shared" si="1030"/>
        <v>88427.718053500008</v>
      </c>
      <c r="BY156" s="338">
        <f t="shared" si="1030"/>
        <v>0</v>
      </c>
      <c r="BZ156" s="333">
        <f t="shared" si="1003"/>
        <v>0</v>
      </c>
      <c r="CA156" s="336">
        <f t="shared" ref="CA156:CC158" si="1031">IF(COUNT(BG156,BK156,BO156,BS156,BW156)&lt;5,"",SUM(BG156,BK156,BO156,BS156,BW156))</f>
        <v>1460187.8908830297</v>
      </c>
      <c r="CB156" s="175">
        <f t="shared" si="1031"/>
        <v>1363108.4268830239</v>
      </c>
      <c r="CC156" s="175">
        <f t="shared" si="1031"/>
        <v>91161.879499999573</v>
      </c>
      <c r="CD156" s="333">
        <f t="shared" si="1005"/>
        <v>6.2431609020446407E-2</v>
      </c>
    </row>
    <row r="157" spans="1:82">
      <c r="A157" s="378"/>
      <c r="B157" s="131" t="s">
        <v>18</v>
      </c>
      <c r="C157" s="150">
        <v>579117.68099998904</v>
      </c>
      <c r="D157" s="151">
        <v>561230.7729999841</v>
      </c>
      <c r="E157" s="151">
        <v>16603.99800000008</v>
      </c>
      <c r="F157" s="318">
        <f t="shared" si="980"/>
        <v>2.8671198522775537E-2</v>
      </c>
      <c r="G157" s="150">
        <v>64180.877999998636</v>
      </c>
      <c r="H157" s="151">
        <v>61097.91999999879</v>
      </c>
      <c r="I157" s="151">
        <v>2947.4989999999993</v>
      </c>
      <c r="J157" s="318">
        <f t="shared" si="981"/>
        <v>4.5924878123357271E-2</v>
      </c>
      <c r="K157" s="150">
        <v>27269.102999999999</v>
      </c>
      <c r="L157" s="151">
        <v>27849.4565</v>
      </c>
      <c r="M157" s="151">
        <v>121.1375</v>
      </c>
      <c r="N157" s="318">
        <f t="shared" si="982"/>
        <v>4.4422986704036431E-3</v>
      </c>
      <c r="O157" s="150">
        <v>40160.309278749985</v>
      </c>
      <c r="P157" s="151">
        <v>40160.309278749985</v>
      </c>
      <c r="Q157" s="151">
        <v>0</v>
      </c>
      <c r="R157" s="318">
        <f t="shared" si="983"/>
        <v>0</v>
      </c>
      <c r="S157" s="150">
        <v>59801.621815250022</v>
      </c>
      <c r="T157" s="151">
        <v>59801.621815250022</v>
      </c>
      <c r="U157" s="151">
        <v>0</v>
      </c>
      <c r="V157" s="318">
        <f t="shared" si="984"/>
        <v>0</v>
      </c>
      <c r="W157" s="321">
        <f t="shared" si="1024"/>
        <v>770529.59309398767</v>
      </c>
      <c r="X157" s="154">
        <f t="shared" si="1024"/>
        <v>750140.08059398283</v>
      </c>
      <c r="Y157" s="154">
        <f t="shared" si="1024"/>
        <v>19672.63450000008</v>
      </c>
      <c r="Z157" s="318">
        <f t="shared" si="986"/>
        <v>2.5531315962838627E-2</v>
      </c>
      <c r="AC157" s="378"/>
      <c r="AD157" s="131" t="s">
        <v>18</v>
      </c>
      <c r="AE157" s="150">
        <v>116730.0479999964</v>
      </c>
      <c r="AF157" s="151">
        <v>109413.61399999549</v>
      </c>
      <c r="AG157" s="151">
        <v>6393.4119999999784</v>
      </c>
      <c r="AH157" s="318">
        <f t="shared" si="987"/>
        <v>5.4770918966812861E-2</v>
      </c>
      <c r="AI157" s="150">
        <v>20810.360999999961</v>
      </c>
      <c r="AJ157" s="151">
        <v>20408.482999999997</v>
      </c>
      <c r="AK157" s="151">
        <v>370.18499999999972</v>
      </c>
      <c r="AL157" s="318">
        <f t="shared" si="988"/>
        <v>1.7788494875221071E-2</v>
      </c>
      <c r="AM157" s="150">
        <v>0</v>
      </c>
      <c r="AN157" s="151">
        <v>0</v>
      </c>
      <c r="AO157" s="151">
        <v>0</v>
      </c>
      <c r="AP157" s="318">
        <f t="shared" si="989"/>
        <v>0</v>
      </c>
      <c r="AQ157" s="150">
        <v>785.33185899999785</v>
      </c>
      <c r="AR157" s="151">
        <v>785.33185899999785</v>
      </c>
      <c r="AS157" s="151">
        <v>0</v>
      </c>
      <c r="AT157" s="318">
        <f t="shared" si="990"/>
        <v>0</v>
      </c>
      <c r="AU157" s="150">
        <v>32196.14633000001</v>
      </c>
      <c r="AV157" s="151">
        <v>32196.14633000001</v>
      </c>
      <c r="AW157" s="151">
        <v>0</v>
      </c>
      <c r="AX157" s="318">
        <f t="shared" si="991"/>
        <v>0</v>
      </c>
      <c r="AY157" s="321">
        <f t="shared" si="1025"/>
        <v>170521.88718899639</v>
      </c>
      <c r="AZ157" s="154">
        <f t="shared" si="1025"/>
        <v>162803.57518899548</v>
      </c>
      <c r="BA157" s="154">
        <f t="shared" si="1025"/>
        <v>6763.5969999999779</v>
      </c>
      <c r="BB157" s="318">
        <f t="shared" si="993"/>
        <v>3.9664098911265308E-2</v>
      </c>
      <c r="BE157" s="378"/>
      <c r="BF157" s="131" t="s">
        <v>18</v>
      </c>
      <c r="BG157" s="322">
        <f t="shared" si="1026"/>
        <v>695847.72899998538</v>
      </c>
      <c r="BH157" s="323">
        <f t="shared" si="1026"/>
        <v>670644.38699997962</v>
      </c>
      <c r="BI157" s="323">
        <f t="shared" si="1026"/>
        <v>22997.410000000058</v>
      </c>
      <c r="BJ157" s="318">
        <f t="shared" si="995"/>
        <v>3.3049486319442371E-2</v>
      </c>
      <c r="BK157" s="322">
        <f t="shared" si="1027"/>
        <v>84991.238999998604</v>
      </c>
      <c r="BL157" s="323">
        <f t="shared" si="1027"/>
        <v>81506.402999998783</v>
      </c>
      <c r="BM157" s="323">
        <f t="shared" si="1027"/>
        <v>3317.6839999999993</v>
      </c>
      <c r="BN157" s="318">
        <f t="shared" si="997"/>
        <v>3.9035599892831938E-2</v>
      </c>
      <c r="BO157" s="322">
        <f t="shared" si="1028"/>
        <v>27269.102999999999</v>
      </c>
      <c r="BP157" s="323">
        <f t="shared" si="1028"/>
        <v>27849.4565</v>
      </c>
      <c r="BQ157" s="323">
        <f t="shared" si="1028"/>
        <v>121.1375</v>
      </c>
      <c r="BR157" s="318">
        <f t="shared" si="999"/>
        <v>4.4422986704036431E-3</v>
      </c>
      <c r="BS157" s="322">
        <f t="shared" si="1029"/>
        <v>40945.641137749983</v>
      </c>
      <c r="BT157" s="323">
        <f t="shared" si="1029"/>
        <v>40945.641137749983</v>
      </c>
      <c r="BU157" s="323">
        <f t="shared" si="1029"/>
        <v>0</v>
      </c>
      <c r="BV157" s="318">
        <f t="shared" si="1001"/>
        <v>0</v>
      </c>
      <c r="BW157" s="322">
        <f t="shared" si="1030"/>
        <v>91997.76814525004</v>
      </c>
      <c r="BX157" s="323">
        <f t="shared" si="1030"/>
        <v>91997.76814525004</v>
      </c>
      <c r="BY157" s="323">
        <f t="shared" si="1030"/>
        <v>0</v>
      </c>
      <c r="BZ157" s="318">
        <f t="shared" si="1003"/>
        <v>0</v>
      </c>
      <c r="CA157" s="321">
        <f t="shared" si="1031"/>
        <v>941051.48028298409</v>
      </c>
      <c r="CB157" s="154">
        <f t="shared" si="1031"/>
        <v>912943.6557829784</v>
      </c>
      <c r="CC157" s="154">
        <f t="shared" si="1031"/>
        <v>26436.231500000056</v>
      </c>
      <c r="CD157" s="318">
        <f t="shared" si="1005"/>
        <v>2.8092226678236989E-2</v>
      </c>
    </row>
    <row r="158" spans="1:82">
      <c r="A158" s="378"/>
      <c r="B158" s="132" t="s">
        <v>19</v>
      </c>
      <c r="C158" s="157">
        <v>550251.51900000428</v>
      </c>
      <c r="D158" s="158">
        <v>531119.24199999997</v>
      </c>
      <c r="E158" s="158">
        <v>18124.932000000012</v>
      </c>
      <c r="F158" s="324">
        <f t="shared" si="980"/>
        <v>3.2939358410021713E-2</v>
      </c>
      <c r="G158" s="157">
        <v>72877.405999997733</v>
      </c>
      <c r="H158" s="158">
        <v>63051.058999997003</v>
      </c>
      <c r="I158" s="158">
        <v>9692.3490000000038</v>
      </c>
      <c r="J158" s="324">
        <f t="shared" si="981"/>
        <v>0.13299525232827725</v>
      </c>
      <c r="K158" s="157">
        <v>22298.27</v>
      </c>
      <c r="L158" s="158">
        <v>21997.5095</v>
      </c>
      <c r="M158" s="158">
        <v>334.12849999999997</v>
      </c>
      <c r="N158" s="324">
        <f t="shared" si="982"/>
        <v>1.4984503282093184E-2</v>
      </c>
      <c r="O158" s="157">
        <v>7292.0881179999978</v>
      </c>
      <c r="P158" s="158">
        <v>7292.0881179999978</v>
      </c>
      <c r="Q158" s="158">
        <v>0</v>
      </c>
      <c r="R158" s="324">
        <f t="shared" si="983"/>
        <v>0</v>
      </c>
      <c r="S158" s="157">
        <v>51036.92799575004</v>
      </c>
      <c r="T158" s="158">
        <v>51036.92799575004</v>
      </c>
      <c r="U158" s="158">
        <v>0</v>
      </c>
      <c r="V158" s="324">
        <f t="shared" si="984"/>
        <v>0</v>
      </c>
      <c r="W158" s="327">
        <f t="shared" si="1024"/>
        <v>703756.2111137521</v>
      </c>
      <c r="X158" s="161">
        <f t="shared" si="1024"/>
        <v>674496.82661374705</v>
      </c>
      <c r="Y158" s="161">
        <f t="shared" si="1024"/>
        <v>28151.409500000016</v>
      </c>
      <c r="Z158" s="324">
        <f t="shared" si="986"/>
        <v>4.0001649797801561E-2</v>
      </c>
      <c r="AC158" s="378"/>
      <c r="AD158" s="132" t="s">
        <v>19</v>
      </c>
      <c r="AE158" s="157">
        <v>112389.88199999883</v>
      </c>
      <c r="AF158" s="158">
        <v>106033.38299999903</v>
      </c>
      <c r="AG158" s="158">
        <v>5802.7600000000339</v>
      </c>
      <c r="AH158" s="324">
        <f t="shared" si="987"/>
        <v>5.1630626322751137E-2</v>
      </c>
      <c r="AI158" s="157">
        <v>21572.951000000034</v>
      </c>
      <c r="AJ158" s="158">
        <v>21189.162000000058</v>
      </c>
      <c r="AK158" s="158">
        <v>309.62099999999992</v>
      </c>
      <c r="AL158" s="324">
        <f t="shared" si="988"/>
        <v>1.4352278462042557E-2</v>
      </c>
      <c r="AM158" s="157">
        <v>0</v>
      </c>
      <c r="AN158" s="158">
        <v>0</v>
      </c>
      <c r="AO158" s="158">
        <v>0</v>
      </c>
      <c r="AP158" s="324">
        <f t="shared" si="989"/>
        <v>0</v>
      </c>
      <c r="AQ158" s="157"/>
      <c r="AR158" s="158"/>
      <c r="AS158" s="158"/>
      <c r="AT158" s="324" t="str">
        <f t="shared" si="990"/>
        <v/>
      </c>
      <c r="AU158" s="157"/>
      <c r="AV158" s="158"/>
      <c r="AW158" s="158"/>
      <c r="AX158" s="324" t="str">
        <f t="shared" si="991"/>
        <v/>
      </c>
      <c r="AY158" s="327" t="str">
        <f t="shared" si="1025"/>
        <v/>
      </c>
      <c r="AZ158" s="161" t="str">
        <f t="shared" si="1025"/>
        <v/>
      </c>
      <c r="BA158" s="161" t="str">
        <f t="shared" si="1025"/>
        <v/>
      </c>
      <c r="BB158" s="324" t="str">
        <f t="shared" si="993"/>
        <v/>
      </c>
      <c r="BE158" s="378"/>
      <c r="BF158" s="132" t="s">
        <v>19</v>
      </c>
      <c r="BG158" s="328">
        <f t="shared" si="1026"/>
        <v>662641.4010000031</v>
      </c>
      <c r="BH158" s="329">
        <f t="shared" si="1026"/>
        <v>637152.62499999895</v>
      </c>
      <c r="BI158" s="329">
        <f t="shared" si="1026"/>
        <v>23927.692000000046</v>
      </c>
      <c r="BJ158" s="324">
        <f t="shared" si="995"/>
        <v>3.6109563881596245E-2</v>
      </c>
      <c r="BK158" s="328">
        <f t="shared" si="1027"/>
        <v>94450.356999997763</v>
      </c>
      <c r="BL158" s="329">
        <f t="shared" si="1027"/>
        <v>84240.220999997066</v>
      </c>
      <c r="BM158" s="329">
        <f t="shared" si="1027"/>
        <v>10001.970000000003</v>
      </c>
      <c r="BN158" s="324">
        <f t="shared" si="997"/>
        <v>0.105896582264906</v>
      </c>
      <c r="BO158" s="328">
        <f t="shared" si="1028"/>
        <v>22298.27</v>
      </c>
      <c r="BP158" s="329">
        <f t="shared" si="1028"/>
        <v>21997.5095</v>
      </c>
      <c r="BQ158" s="329">
        <f t="shared" si="1028"/>
        <v>334.12849999999997</v>
      </c>
      <c r="BR158" s="324">
        <f t="shared" si="999"/>
        <v>1.4984503282093184E-2</v>
      </c>
      <c r="BS158" s="328" t="str">
        <f t="shared" si="1029"/>
        <v/>
      </c>
      <c r="BT158" s="329" t="str">
        <f t="shared" si="1029"/>
        <v/>
      </c>
      <c r="BU158" s="329" t="str">
        <f t="shared" si="1029"/>
        <v/>
      </c>
      <c r="BV158" s="324" t="str">
        <f t="shared" si="1001"/>
        <v/>
      </c>
      <c r="BW158" s="328" t="str">
        <f t="shared" si="1030"/>
        <v/>
      </c>
      <c r="BX158" s="329" t="str">
        <f t="shared" si="1030"/>
        <v/>
      </c>
      <c r="BY158" s="329" t="str">
        <f t="shared" si="1030"/>
        <v/>
      </c>
      <c r="BZ158" s="324" t="str">
        <f t="shared" si="1003"/>
        <v/>
      </c>
      <c r="CA158" s="327" t="str">
        <f t="shared" si="1031"/>
        <v/>
      </c>
      <c r="CB158" s="161" t="str">
        <f t="shared" si="1031"/>
        <v/>
      </c>
      <c r="CC158" s="161" t="str">
        <f t="shared" si="1031"/>
        <v/>
      </c>
      <c r="CD158" s="324" t="str">
        <f t="shared" si="1005"/>
        <v/>
      </c>
    </row>
    <row r="159" spans="1:82">
      <c r="A159" s="378"/>
      <c r="B159" s="133" t="s">
        <v>20</v>
      </c>
      <c r="C159" s="330">
        <f t="shared" ref="C159:E159" si="1032">IF(COUNT(C156:C158)=0,"",SUM(C156:C158))</f>
        <v>2114937.8760000234</v>
      </c>
      <c r="D159" s="168">
        <f t="shared" si="1032"/>
        <v>2014789.97000001</v>
      </c>
      <c r="E159" s="168">
        <f t="shared" si="1032"/>
        <v>93630.800999999541</v>
      </c>
      <c r="F159" s="331">
        <f t="shared" si="980"/>
        <v>4.4271182649148651E-2</v>
      </c>
      <c r="G159" s="330">
        <f t="shared" ref="G159:I159" si="1033">IF(COUNT(G156:G158)=0,"",SUM(G156:G158))</f>
        <v>169340.90599999658</v>
      </c>
      <c r="H159" s="168">
        <f t="shared" si="1033"/>
        <v>156386.18699999599</v>
      </c>
      <c r="I159" s="168">
        <f t="shared" si="1033"/>
        <v>12682.298000000003</v>
      </c>
      <c r="J159" s="331">
        <f t="shared" si="981"/>
        <v>7.4892111419318008E-2</v>
      </c>
      <c r="K159" s="330">
        <f t="shared" ref="K159:M159" si="1034">IF(COUNT(K156:K158)=0,"",SUM(K156:K158))</f>
        <v>74248.712499999994</v>
      </c>
      <c r="L159" s="168">
        <f t="shared" si="1034"/>
        <v>73342.559500000003</v>
      </c>
      <c r="M159" s="168">
        <f t="shared" si="1034"/>
        <v>2134.0884999999998</v>
      </c>
      <c r="N159" s="331">
        <f t="shared" si="982"/>
        <v>2.8742431055622682E-2</v>
      </c>
      <c r="O159" s="330">
        <f t="shared" ref="O159:Q159" si="1035">IF(COUNT(O156:O158)=0,"",SUM(O156:O158))</f>
        <v>138110.47230024994</v>
      </c>
      <c r="P159" s="168">
        <f t="shared" si="1035"/>
        <v>138110.47230024994</v>
      </c>
      <c r="Q159" s="168">
        <f t="shared" si="1035"/>
        <v>0</v>
      </c>
      <c r="R159" s="331">
        <f t="shared" si="983"/>
        <v>0</v>
      </c>
      <c r="S159" s="330">
        <f t="shared" ref="S159:U159" si="1036">IF(COUNT(S156:S158)=0,"",SUM(S156:S158))</f>
        <v>169505.14220650005</v>
      </c>
      <c r="T159" s="168">
        <f t="shared" si="1036"/>
        <v>169505.14220650005</v>
      </c>
      <c r="U159" s="168">
        <f t="shared" si="1036"/>
        <v>0</v>
      </c>
      <c r="V159" s="331">
        <f t="shared" si="984"/>
        <v>0</v>
      </c>
      <c r="W159" s="332">
        <f t="shared" ref="W159:Y159" si="1037">IF(COUNT(W156:W158)=0,"",SUM(W156:W158))</f>
        <v>2666143.10900677</v>
      </c>
      <c r="X159" s="167">
        <f t="shared" si="1037"/>
        <v>2552134.3310067561</v>
      </c>
      <c r="Y159" s="167">
        <f t="shared" si="1037"/>
        <v>108447.18749999953</v>
      </c>
      <c r="Z159" s="331">
        <f t="shared" si="986"/>
        <v>4.0675681336700582E-2</v>
      </c>
      <c r="AC159" s="378"/>
      <c r="AD159" s="133" t="s">
        <v>20</v>
      </c>
      <c r="AE159" s="330">
        <f t="shared" ref="AE159:AG159" si="1038">IF(COUNT(AE156:AE158)=0,"",SUM(AE156:AE158))</f>
        <v>452458.16199999407</v>
      </c>
      <c r="AF159" s="168">
        <f t="shared" si="1038"/>
        <v>407552.38699999225</v>
      </c>
      <c r="AG159" s="168">
        <f t="shared" si="1038"/>
        <v>41447.591000000153</v>
      </c>
      <c r="AH159" s="331">
        <f t="shared" si="987"/>
        <v>9.1605355988695139E-2</v>
      </c>
      <c r="AI159" s="330">
        <f t="shared" ref="AI159:AK159" si="1039">IF(COUNT(AI156:AI158)=0,"",SUM(AI156:AI158))</f>
        <v>56246.709000000221</v>
      </c>
      <c r="AJ159" s="168">
        <f t="shared" si="1039"/>
        <v>53974.301000000254</v>
      </c>
      <c r="AK159" s="168">
        <f t="shared" si="1039"/>
        <v>1967.1229999999985</v>
      </c>
      <c r="AL159" s="331">
        <f t="shared" si="988"/>
        <v>3.4973121716329943E-2</v>
      </c>
      <c r="AM159" s="330">
        <f t="shared" ref="AM159:AO159" si="1040">IF(COUNT(AM156:AM158)=0,"",SUM(AM156:AM158))</f>
        <v>0</v>
      </c>
      <c r="AN159" s="168">
        <f t="shared" si="1040"/>
        <v>0</v>
      </c>
      <c r="AO159" s="168">
        <f t="shared" si="1040"/>
        <v>0</v>
      </c>
      <c r="AP159" s="331">
        <f t="shared" si="989"/>
        <v>0</v>
      </c>
      <c r="AQ159" s="330">
        <f t="shared" ref="AQ159:AS159" si="1041">IF(COUNT(AQ156:AQ158)=0,"",SUM(AQ156:AQ158))</f>
        <v>2153.1632849999951</v>
      </c>
      <c r="AR159" s="168">
        <f t="shared" si="1041"/>
        <v>2153.1632849999951</v>
      </c>
      <c r="AS159" s="168">
        <f t="shared" si="1041"/>
        <v>0</v>
      </c>
      <c r="AT159" s="331">
        <f t="shared" si="990"/>
        <v>0</v>
      </c>
      <c r="AU159" s="330">
        <f t="shared" ref="AU159:AW159" si="1042">IF(COUNT(AU156:AU158)=0,"",SUM(AU156:AU158))</f>
        <v>61957.271988000022</v>
      </c>
      <c r="AV159" s="168">
        <f t="shared" si="1042"/>
        <v>61957.271988000022</v>
      </c>
      <c r="AW159" s="168">
        <f t="shared" si="1042"/>
        <v>0</v>
      </c>
      <c r="AX159" s="331">
        <f t="shared" si="991"/>
        <v>0</v>
      </c>
      <c r="AY159" s="332">
        <f t="shared" ref="AY159:BA159" si="1043">IF(COUNT(AY156:AY158)=0,"",SUM(AY156:AY158))</f>
        <v>438852.47327299544</v>
      </c>
      <c r="AZ159" s="167">
        <f t="shared" si="1043"/>
        <v>398414.57827299339</v>
      </c>
      <c r="BA159" s="167">
        <f t="shared" si="1043"/>
        <v>37302.333000000115</v>
      </c>
      <c r="BB159" s="331">
        <f t="shared" si="993"/>
        <v>8.4999710088897187E-2</v>
      </c>
      <c r="BE159" s="378"/>
      <c r="BF159" s="133" t="s">
        <v>20</v>
      </c>
      <c r="BG159" s="330">
        <f t="shared" ref="BG159:BI159" si="1044">IF(COUNT(BG156:BG158)=0,"",SUM(BG156:BG158))</f>
        <v>2567396.0380000174</v>
      </c>
      <c r="BH159" s="168">
        <f t="shared" si="1044"/>
        <v>2422342.3570000022</v>
      </c>
      <c r="BI159" s="168">
        <f t="shared" si="1044"/>
        <v>135078.3919999997</v>
      </c>
      <c r="BJ159" s="331">
        <f t="shared" si="995"/>
        <v>5.2612993866433158E-2</v>
      </c>
      <c r="BK159" s="330">
        <f t="shared" ref="BK159:BM159" si="1045">IF(COUNT(BK156:BK158)=0,"",SUM(BK156:BK158))</f>
        <v>225587.61499999679</v>
      </c>
      <c r="BL159" s="168">
        <f t="shared" si="1045"/>
        <v>210360.48799999623</v>
      </c>
      <c r="BM159" s="168">
        <f t="shared" si="1045"/>
        <v>14649.421000000002</v>
      </c>
      <c r="BN159" s="331">
        <f t="shared" si="997"/>
        <v>6.4938941794301125E-2</v>
      </c>
      <c r="BO159" s="330">
        <f t="shared" ref="BO159:BQ159" si="1046">IF(COUNT(BO156:BO158)=0,"",SUM(BO156:BO158))</f>
        <v>74248.712499999994</v>
      </c>
      <c r="BP159" s="168">
        <f t="shared" si="1046"/>
        <v>73342.559500000003</v>
      </c>
      <c r="BQ159" s="168">
        <f t="shared" si="1046"/>
        <v>2134.0884999999998</v>
      </c>
      <c r="BR159" s="331">
        <f t="shared" si="999"/>
        <v>2.8742431055622682E-2</v>
      </c>
      <c r="BS159" s="330">
        <f t="shared" ref="BS159:BU159" si="1047">IF(COUNT(BS156:BS158)=0,"",SUM(BS156:BS158))</f>
        <v>132971.54746724997</v>
      </c>
      <c r="BT159" s="168">
        <f t="shared" si="1047"/>
        <v>132971.54746724997</v>
      </c>
      <c r="BU159" s="168">
        <f t="shared" si="1047"/>
        <v>0</v>
      </c>
      <c r="BV159" s="331">
        <f t="shared" si="1001"/>
        <v>0</v>
      </c>
      <c r="BW159" s="330">
        <f t="shared" ref="BW159:BY159" si="1048">IF(COUNT(BW156:BW158)=0,"",SUM(BW156:BW158))</f>
        <v>180425.48619875003</v>
      </c>
      <c r="BX159" s="168">
        <f t="shared" si="1048"/>
        <v>180425.48619875003</v>
      </c>
      <c r="BY159" s="168">
        <f t="shared" si="1048"/>
        <v>0</v>
      </c>
      <c r="BZ159" s="331">
        <f t="shared" si="1003"/>
        <v>0</v>
      </c>
      <c r="CA159" s="332">
        <f t="shared" ref="CA159:CC159" si="1049">IF(COUNT(CA156:CA158)=0,"",SUM(CA156:CA158))</f>
        <v>2401239.3711660136</v>
      </c>
      <c r="CB159" s="167">
        <f t="shared" si="1049"/>
        <v>2276052.0826660022</v>
      </c>
      <c r="CC159" s="167">
        <f t="shared" si="1049"/>
        <v>117598.11099999963</v>
      </c>
      <c r="CD159" s="331">
        <f t="shared" si="1005"/>
        <v>4.897392255520755E-2</v>
      </c>
    </row>
    <row r="160" spans="1:82">
      <c r="A160" s="378"/>
      <c r="B160" s="130" t="s">
        <v>21</v>
      </c>
      <c r="C160" s="171">
        <v>973189.47100004798</v>
      </c>
      <c r="D160" s="172">
        <v>855936.72100001201</v>
      </c>
      <c r="E160" s="172">
        <v>111991.015999999</v>
      </c>
      <c r="F160" s="333">
        <f t="shared" si="980"/>
        <v>0.11507627172015868</v>
      </c>
      <c r="G160" s="171">
        <v>64849.17999999824</v>
      </c>
      <c r="H160" s="172">
        <v>58002.643999999185</v>
      </c>
      <c r="I160" s="172">
        <v>6786.0540000000092</v>
      </c>
      <c r="J160" s="333">
        <f t="shared" si="981"/>
        <v>0.10464363620326723</v>
      </c>
      <c r="K160" s="171"/>
      <c r="L160" s="172"/>
      <c r="M160" s="172"/>
      <c r="N160" s="333" t="str">
        <f t="shared" si="982"/>
        <v/>
      </c>
      <c r="O160" s="171"/>
      <c r="P160" s="172"/>
      <c r="Q160" s="172"/>
      <c r="R160" s="333" t="str">
        <f t="shared" si="983"/>
        <v/>
      </c>
      <c r="S160" s="171"/>
      <c r="T160" s="172"/>
      <c r="U160" s="172"/>
      <c r="V160" s="333" t="str">
        <f t="shared" si="984"/>
        <v/>
      </c>
      <c r="W160" s="336" t="str">
        <f t="shared" ref="W160:Y162" si="1050">IF(COUNT(C160,G160,K160,O160,S160)&lt;5,"",SUM(C160,G160,K160,O160,S160))</f>
        <v/>
      </c>
      <c r="X160" s="175" t="str">
        <f t="shared" si="1050"/>
        <v/>
      </c>
      <c r="Y160" s="175" t="str">
        <f t="shared" si="1050"/>
        <v/>
      </c>
      <c r="Z160" s="333" t="str">
        <f t="shared" si="986"/>
        <v/>
      </c>
      <c r="AC160" s="378"/>
      <c r="AD160" s="130" t="s">
        <v>21</v>
      </c>
      <c r="AE160" s="171">
        <v>201583.85099999426</v>
      </c>
      <c r="AF160" s="172">
        <v>141418.08699999898</v>
      </c>
      <c r="AG160" s="172">
        <v>56914.767999999414</v>
      </c>
      <c r="AH160" s="333">
        <f t="shared" si="987"/>
        <v>0.28233793390523648</v>
      </c>
      <c r="AI160" s="171">
        <v>16689.094000000041</v>
      </c>
      <c r="AJ160" s="172">
        <v>14212.251000000078</v>
      </c>
      <c r="AK160" s="172">
        <v>2417.706000000001</v>
      </c>
      <c r="AL160" s="333">
        <f t="shared" si="988"/>
        <v>0.14486742060413796</v>
      </c>
      <c r="AM160" s="171">
        <v>0</v>
      </c>
      <c r="AN160" s="172">
        <v>0</v>
      </c>
      <c r="AO160" s="172">
        <v>0</v>
      </c>
      <c r="AP160" s="333">
        <f t="shared" si="989"/>
        <v>0</v>
      </c>
      <c r="AQ160" s="171"/>
      <c r="AR160" s="172"/>
      <c r="AS160" s="172"/>
      <c r="AT160" s="333" t="str">
        <f t="shared" si="990"/>
        <v/>
      </c>
      <c r="AU160" s="171"/>
      <c r="AV160" s="172"/>
      <c r="AW160" s="172"/>
      <c r="AX160" s="333" t="str">
        <f t="shared" si="991"/>
        <v/>
      </c>
      <c r="AY160" s="336" t="str">
        <f t="shared" ref="AY160:BA162" si="1051">IF(COUNT(AE160,AI160,AM160,AQ160,AU160)&lt;5,"",SUM(AE160,AI160,AM160,AQ160,AU160))</f>
        <v/>
      </c>
      <c r="AZ160" s="175" t="str">
        <f t="shared" si="1051"/>
        <v/>
      </c>
      <c r="BA160" s="175" t="str">
        <f t="shared" si="1051"/>
        <v/>
      </c>
      <c r="BB160" s="333" t="str">
        <f t="shared" si="993"/>
        <v/>
      </c>
      <c r="BE160" s="378"/>
      <c r="BF160" s="130" t="s">
        <v>21</v>
      </c>
      <c r="BG160" s="337">
        <f t="shared" ref="BG160:BI162" si="1052">IF(COUNT(C160, AE160)&lt;2, "", C160+AE160)</f>
        <v>1174773.3220000423</v>
      </c>
      <c r="BH160" s="338">
        <f t="shared" si="1052"/>
        <v>997354.80800001102</v>
      </c>
      <c r="BI160" s="338">
        <f t="shared" si="1052"/>
        <v>168905.78399999841</v>
      </c>
      <c r="BJ160" s="333">
        <f t="shared" si="995"/>
        <v>0.14377734056169889</v>
      </c>
      <c r="BK160" s="337">
        <f t="shared" ref="BK160:BM162" si="1053">IF(COUNT(G160, AI160)&lt;2, "", G160+AI160)</f>
        <v>81538.273999998288</v>
      </c>
      <c r="BL160" s="338">
        <f t="shared" si="1053"/>
        <v>72214.894999999262</v>
      </c>
      <c r="BM160" s="338">
        <f t="shared" si="1053"/>
        <v>9203.7600000000093</v>
      </c>
      <c r="BN160" s="333">
        <f t="shared" si="997"/>
        <v>0.1128765615028864</v>
      </c>
      <c r="BO160" s="337" t="str">
        <f t="shared" ref="BO160:BQ162" si="1054">IF(COUNT(K160, AM160)&lt;2, "", K160+AM160)</f>
        <v/>
      </c>
      <c r="BP160" s="338" t="str">
        <f t="shared" si="1054"/>
        <v/>
      </c>
      <c r="BQ160" s="338" t="str">
        <f t="shared" si="1054"/>
        <v/>
      </c>
      <c r="BR160" s="333" t="str">
        <f t="shared" si="999"/>
        <v/>
      </c>
      <c r="BS160" s="337" t="str">
        <f t="shared" ref="BS160:BU162" si="1055">IF(COUNT(O160, AQ160)&lt;2, "", O160+AQ160)</f>
        <v/>
      </c>
      <c r="BT160" s="338" t="str">
        <f t="shared" si="1055"/>
        <v/>
      </c>
      <c r="BU160" s="338" t="str">
        <f t="shared" si="1055"/>
        <v/>
      </c>
      <c r="BV160" s="333" t="str">
        <f t="shared" si="1001"/>
        <v/>
      </c>
      <c r="BW160" s="337" t="str">
        <f t="shared" ref="BW160:BY162" si="1056">IF(COUNT(S160, AU160)&lt;2, "", S160+AU160)</f>
        <v/>
      </c>
      <c r="BX160" s="338" t="str">
        <f t="shared" si="1056"/>
        <v/>
      </c>
      <c r="BY160" s="338" t="str">
        <f t="shared" si="1056"/>
        <v/>
      </c>
      <c r="BZ160" s="333" t="str">
        <f t="shared" si="1003"/>
        <v/>
      </c>
      <c r="CA160" s="336" t="str">
        <f t="shared" ref="CA160:CC162" si="1057">IF(COUNT(BG160,BK160,BO160,BS160,BW160)&lt;5,"",SUM(BG160,BK160,BO160,BS160,BW160))</f>
        <v/>
      </c>
      <c r="CB160" s="175" t="str">
        <f t="shared" si="1057"/>
        <v/>
      </c>
      <c r="CC160" s="175" t="str">
        <f t="shared" si="1057"/>
        <v/>
      </c>
      <c r="CD160" s="333" t="str">
        <f t="shared" si="1005"/>
        <v/>
      </c>
    </row>
    <row r="161" spans="1:82">
      <c r="A161" s="378"/>
      <c r="B161" s="131" t="s">
        <v>22</v>
      </c>
      <c r="C161" s="150"/>
      <c r="D161" s="151"/>
      <c r="E161" s="151"/>
      <c r="F161" s="318" t="str">
        <f t="shared" si="980"/>
        <v/>
      </c>
      <c r="G161" s="150"/>
      <c r="H161" s="151"/>
      <c r="I161" s="151"/>
      <c r="J161" s="318" t="str">
        <f t="shared" si="981"/>
        <v/>
      </c>
      <c r="K161" s="150"/>
      <c r="L161" s="151"/>
      <c r="M161" s="151"/>
      <c r="N161" s="318" t="str">
        <f t="shared" si="982"/>
        <v/>
      </c>
      <c r="O161" s="150"/>
      <c r="P161" s="151"/>
      <c r="Q161" s="151"/>
      <c r="R161" s="318" t="str">
        <f t="shared" si="983"/>
        <v/>
      </c>
      <c r="S161" s="150"/>
      <c r="T161" s="151"/>
      <c r="U161" s="151"/>
      <c r="V161" s="318" t="str">
        <f t="shared" si="984"/>
        <v/>
      </c>
      <c r="W161" s="321" t="str">
        <f t="shared" si="1050"/>
        <v/>
      </c>
      <c r="X161" s="154" t="str">
        <f t="shared" si="1050"/>
        <v/>
      </c>
      <c r="Y161" s="154" t="str">
        <f t="shared" si="1050"/>
        <v/>
      </c>
      <c r="Z161" s="318" t="str">
        <f t="shared" si="986"/>
        <v/>
      </c>
      <c r="AC161" s="378"/>
      <c r="AD161" s="131" t="s">
        <v>22</v>
      </c>
      <c r="AE161" s="150"/>
      <c r="AF161" s="151"/>
      <c r="AG161" s="151"/>
      <c r="AH161" s="318" t="str">
        <f t="shared" si="987"/>
        <v/>
      </c>
      <c r="AI161" s="150"/>
      <c r="AJ161" s="151"/>
      <c r="AK161" s="151"/>
      <c r="AL161" s="318" t="str">
        <f t="shared" si="988"/>
        <v/>
      </c>
      <c r="AM161" s="150">
        <v>0</v>
      </c>
      <c r="AN161" s="151">
        <v>0</v>
      </c>
      <c r="AO161" s="151">
        <v>0</v>
      </c>
      <c r="AP161" s="318">
        <f t="shared" si="989"/>
        <v>0</v>
      </c>
      <c r="AQ161" s="150"/>
      <c r="AR161" s="151"/>
      <c r="AS161" s="151"/>
      <c r="AT161" s="318" t="str">
        <f t="shared" si="990"/>
        <v/>
      </c>
      <c r="AU161" s="150"/>
      <c r="AV161" s="151"/>
      <c r="AW161" s="151"/>
      <c r="AX161" s="318" t="str">
        <f t="shared" si="991"/>
        <v/>
      </c>
      <c r="AY161" s="321" t="str">
        <f t="shared" si="1051"/>
        <v/>
      </c>
      <c r="AZ161" s="154" t="str">
        <f t="shared" si="1051"/>
        <v/>
      </c>
      <c r="BA161" s="154" t="str">
        <f t="shared" si="1051"/>
        <v/>
      </c>
      <c r="BB161" s="318" t="str">
        <f t="shared" si="993"/>
        <v/>
      </c>
      <c r="BE161" s="378"/>
      <c r="BF161" s="131" t="s">
        <v>22</v>
      </c>
      <c r="BG161" s="322" t="str">
        <f t="shared" si="1052"/>
        <v/>
      </c>
      <c r="BH161" s="323" t="str">
        <f t="shared" si="1052"/>
        <v/>
      </c>
      <c r="BI161" s="323" t="str">
        <f t="shared" si="1052"/>
        <v/>
      </c>
      <c r="BJ161" s="318" t="str">
        <f t="shared" si="995"/>
        <v/>
      </c>
      <c r="BK161" s="322" t="str">
        <f t="shared" si="1053"/>
        <v/>
      </c>
      <c r="BL161" s="323" t="str">
        <f t="shared" si="1053"/>
        <v/>
      </c>
      <c r="BM161" s="323" t="str">
        <f t="shared" si="1053"/>
        <v/>
      </c>
      <c r="BN161" s="318" t="str">
        <f t="shared" si="997"/>
        <v/>
      </c>
      <c r="BO161" s="322" t="str">
        <f t="shared" si="1054"/>
        <v/>
      </c>
      <c r="BP161" s="323" t="str">
        <f t="shared" si="1054"/>
        <v/>
      </c>
      <c r="BQ161" s="323" t="str">
        <f t="shared" si="1054"/>
        <v/>
      </c>
      <c r="BR161" s="318" t="str">
        <f t="shared" si="999"/>
        <v/>
      </c>
      <c r="BS161" s="322" t="str">
        <f t="shared" si="1055"/>
        <v/>
      </c>
      <c r="BT161" s="323" t="str">
        <f t="shared" si="1055"/>
        <v/>
      </c>
      <c r="BU161" s="323" t="str">
        <f t="shared" si="1055"/>
        <v/>
      </c>
      <c r="BV161" s="318" t="str">
        <f t="shared" si="1001"/>
        <v/>
      </c>
      <c r="BW161" s="322" t="str">
        <f t="shared" si="1056"/>
        <v/>
      </c>
      <c r="BX161" s="323" t="str">
        <f t="shared" si="1056"/>
        <v/>
      </c>
      <c r="BY161" s="323" t="str">
        <f t="shared" si="1056"/>
        <v/>
      </c>
      <c r="BZ161" s="318" t="str">
        <f t="shared" si="1003"/>
        <v/>
      </c>
      <c r="CA161" s="321" t="str">
        <f t="shared" si="1057"/>
        <v/>
      </c>
      <c r="CB161" s="154" t="str">
        <f t="shared" si="1057"/>
        <v/>
      </c>
      <c r="CC161" s="154" t="str">
        <f t="shared" si="1057"/>
        <v/>
      </c>
      <c r="CD161" s="318" t="str">
        <f t="shared" si="1005"/>
        <v/>
      </c>
    </row>
    <row r="162" spans="1:82">
      <c r="A162" s="378"/>
      <c r="B162" s="132" t="s">
        <v>23</v>
      </c>
      <c r="C162" s="157"/>
      <c r="D162" s="158"/>
      <c r="E162" s="158"/>
      <c r="F162" s="324" t="str">
        <f t="shared" si="980"/>
        <v/>
      </c>
      <c r="G162" s="157"/>
      <c r="H162" s="158"/>
      <c r="I162" s="158"/>
      <c r="J162" s="324" t="str">
        <f t="shared" si="981"/>
        <v/>
      </c>
      <c r="K162" s="157"/>
      <c r="L162" s="158"/>
      <c r="M162" s="158"/>
      <c r="N162" s="324" t="str">
        <f t="shared" si="982"/>
        <v/>
      </c>
      <c r="O162" s="157"/>
      <c r="P162" s="158"/>
      <c r="Q162" s="158"/>
      <c r="R162" s="324" t="str">
        <f t="shared" si="983"/>
        <v/>
      </c>
      <c r="S162" s="157"/>
      <c r="T162" s="158"/>
      <c r="U162" s="158"/>
      <c r="V162" s="324" t="str">
        <f t="shared" si="984"/>
        <v/>
      </c>
      <c r="W162" s="327" t="str">
        <f t="shared" si="1050"/>
        <v/>
      </c>
      <c r="X162" s="161" t="str">
        <f t="shared" si="1050"/>
        <v/>
      </c>
      <c r="Y162" s="161" t="str">
        <f t="shared" si="1050"/>
        <v/>
      </c>
      <c r="Z162" s="324" t="str">
        <f t="shared" si="986"/>
        <v/>
      </c>
      <c r="AC162" s="378"/>
      <c r="AD162" s="132" t="s">
        <v>23</v>
      </c>
      <c r="AE162" s="157"/>
      <c r="AF162" s="158"/>
      <c r="AG162" s="158"/>
      <c r="AH162" s="324" t="str">
        <f t="shared" si="987"/>
        <v/>
      </c>
      <c r="AI162" s="157"/>
      <c r="AJ162" s="158"/>
      <c r="AK162" s="158"/>
      <c r="AL162" s="324" t="str">
        <f t="shared" si="988"/>
        <v/>
      </c>
      <c r="AM162" s="157">
        <v>0</v>
      </c>
      <c r="AN162" s="158">
        <v>0</v>
      </c>
      <c r="AO162" s="158">
        <v>0</v>
      </c>
      <c r="AP162" s="324">
        <f t="shared" si="989"/>
        <v>0</v>
      </c>
      <c r="AQ162" s="157"/>
      <c r="AR162" s="158"/>
      <c r="AS162" s="158"/>
      <c r="AT162" s="324" t="str">
        <f t="shared" si="990"/>
        <v/>
      </c>
      <c r="AU162" s="157"/>
      <c r="AV162" s="158"/>
      <c r="AW162" s="158"/>
      <c r="AX162" s="324" t="str">
        <f t="shared" si="991"/>
        <v/>
      </c>
      <c r="AY162" s="327" t="str">
        <f t="shared" si="1051"/>
        <v/>
      </c>
      <c r="AZ162" s="161" t="str">
        <f t="shared" si="1051"/>
        <v/>
      </c>
      <c r="BA162" s="161" t="str">
        <f t="shared" si="1051"/>
        <v/>
      </c>
      <c r="BB162" s="324" t="str">
        <f t="shared" si="993"/>
        <v/>
      </c>
      <c r="BE162" s="378"/>
      <c r="BF162" s="132" t="s">
        <v>23</v>
      </c>
      <c r="BG162" s="328" t="str">
        <f t="shared" si="1052"/>
        <v/>
      </c>
      <c r="BH162" s="329" t="str">
        <f t="shared" si="1052"/>
        <v/>
      </c>
      <c r="BI162" s="329" t="str">
        <f t="shared" si="1052"/>
        <v/>
      </c>
      <c r="BJ162" s="324" t="str">
        <f t="shared" si="995"/>
        <v/>
      </c>
      <c r="BK162" s="328" t="str">
        <f t="shared" si="1053"/>
        <v/>
      </c>
      <c r="BL162" s="329" t="str">
        <f t="shared" si="1053"/>
        <v/>
      </c>
      <c r="BM162" s="329" t="str">
        <f t="shared" si="1053"/>
        <v/>
      </c>
      <c r="BN162" s="324" t="str">
        <f t="shared" si="997"/>
        <v/>
      </c>
      <c r="BO162" s="328" t="str">
        <f t="shared" si="1054"/>
        <v/>
      </c>
      <c r="BP162" s="329" t="str">
        <f t="shared" si="1054"/>
        <v/>
      </c>
      <c r="BQ162" s="329" t="str">
        <f t="shared" si="1054"/>
        <v/>
      </c>
      <c r="BR162" s="324" t="str">
        <f t="shared" si="999"/>
        <v/>
      </c>
      <c r="BS162" s="328" t="str">
        <f t="shared" si="1055"/>
        <v/>
      </c>
      <c r="BT162" s="329" t="str">
        <f t="shared" si="1055"/>
        <v/>
      </c>
      <c r="BU162" s="329" t="str">
        <f t="shared" si="1055"/>
        <v/>
      </c>
      <c r="BV162" s="324" t="str">
        <f t="shared" si="1001"/>
        <v/>
      </c>
      <c r="BW162" s="328" t="str">
        <f t="shared" si="1056"/>
        <v/>
      </c>
      <c r="BX162" s="329" t="str">
        <f t="shared" si="1056"/>
        <v/>
      </c>
      <c r="BY162" s="329" t="str">
        <f t="shared" si="1056"/>
        <v/>
      </c>
      <c r="BZ162" s="324" t="str">
        <f t="shared" si="1003"/>
        <v/>
      </c>
      <c r="CA162" s="327" t="str">
        <f t="shared" si="1057"/>
        <v/>
      </c>
      <c r="CB162" s="161" t="str">
        <f t="shared" si="1057"/>
        <v/>
      </c>
      <c r="CC162" s="161" t="str">
        <f t="shared" si="1057"/>
        <v/>
      </c>
      <c r="CD162" s="324" t="str">
        <f t="shared" si="1005"/>
        <v/>
      </c>
    </row>
    <row r="163" spans="1:82">
      <c r="A163" s="378"/>
      <c r="B163" s="133" t="s">
        <v>24</v>
      </c>
      <c r="C163" s="330">
        <f t="shared" ref="C163:E163" si="1058">IF(COUNT(C160:C162)=0,"",SUM(C160:C162))</f>
        <v>973189.47100004798</v>
      </c>
      <c r="D163" s="168">
        <f t="shared" si="1058"/>
        <v>855936.72100001201</v>
      </c>
      <c r="E163" s="168">
        <f t="shared" si="1058"/>
        <v>111991.015999999</v>
      </c>
      <c r="F163" s="331">
        <f t="shared" si="980"/>
        <v>0.11507627172015868</v>
      </c>
      <c r="G163" s="330">
        <f t="shared" ref="G163:I163" si="1059">IF(COUNT(G160:G162)=0,"",SUM(G160:G162))</f>
        <v>64849.17999999824</v>
      </c>
      <c r="H163" s="168">
        <f t="shared" si="1059"/>
        <v>58002.643999999185</v>
      </c>
      <c r="I163" s="168">
        <f t="shared" si="1059"/>
        <v>6786.0540000000092</v>
      </c>
      <c r="J163" s="331">
        <f t="shared" si="981"/>
        <v>0.10464363620326723</v>
      </c>
      <c r="K163" s="330" t="str">
        <f t="shared" ref="K163:M163" si="1060">IF(COUNT(K160:K162)=0,"",SUM(K160:K162))</f>
        <v/>
      </c>
      <c r="L163" s="168" t="str">
        <f t="shared" si="1060"/>
        <v/>
      </c>
      <c r="M163" s="168" t="str">
        <f t="shared" si="1060"/>
        <v/>
      </c>
      <c r="N163" s="331" t="str">
        <f t="shared" si="982"/>
        <v/>
      </c>
      <c r="O163" s="330" t="str">
        <f t="shared" ref="O163:Q163" si="1061">IF(COUNT(O160:O162)=0,"",SUM(O160:O162))</f>
        <v/>
      </c>
      <c r="P163" s="168" t="str">
        <f t="shared" si="1061"/>
        <v/>
      </c>
      <c r="Q163" s="168" t="str">
        <f t="shared" si="1061"/>
        <v/>
      </c>
      <c r="R163" s="331" t="str">
        <f t="shared" si="983"/>
        <v/>
      </c>
      <c r="S163" s="330" t="str">
        <f t="shared" ref="S163:U163" si="1062">IF(COUNT(S160:S162)=0,"",SUM(S160:S162))</f>
        <v/>
      </c>
      <c r="T163" s="168" t="str">
        <f t="shared" si="1062"/>
        <v/>
      </c>
      <c r="U163" s="168" t="str">
        <f t="shared" si="1062"/>
        <v/>
      </c>
      <c r="V163" s="331" t="str">
        <f t="shared" si="984"/>
        <v/>
      </c>
      <c r="W163" s="332" t="str">
        <f t="shared" ref="W163:Y163" si="1063">IF(COUNT(W160:W162)=0,"",SUM(W160:W162))</f>
        <v/>
      </c>
      <c r="X163" s="167" t="str">
        <f t="shared" si="1063"/>
        <v/>
      </c>
      <c r="Y163" s="167" t="str">
        <f t="shared" si="1063"/>
        <v/>
      </c>
      <c r="Z163" s="331" t="str">
        <f t="shared" si="986"/>
        <v/>
      </c>
      <c r="AC163" s="378"/>
      <c r="AD163" s="133" t="s">
        <v>24</v>
      </c>
      <c r="AE163" s="330">
        <f t="shared" ref="AE163:AG163" si="1064">IF(COUNT(AE160:AE162)=0,"",SUM(AE160:AE162))</f>
        <v>201583.85099999426</v>
      </c>
      <c r="AF163" s="168">
        <f t="shared" si="1064"/>
        <v>141418.08699999898</v>
      </c>
      <c r="AG163" s="168">
        <f t="shared" si="1064"/>
        <v>56914.767999999414</v>
      </c>
      <c r="AH163" s="331">
        <f t="shared" si="987"/>
        <v>0.28233793390523648</v>
      </c>
      <c r="AI163" s="330">
        <f t="shared" ref="AI163:AK163" si="1065">IF(COUNT(AI160:AI162)=0,"",SUM(AI160:AI162))</f>
        <v>16689.094000000041</v>
      </c>
      <c r="AJ163" s="168">
        <f t="shared" si="1065"/>
        <v>14212.251000000078</v>
      </c>
      <c r="AK163" s="168">
        <f t="shared" si="1065"/>
        <v>2417.706000000001</v>
      </c>
      <c r="AL163" s="331">
        <f t="shared" si="988"/>
        <v>0.14486742060413796</v>
      </c>
      <c r="AM163" s="330">
        <f t="shared" ref="AM163:AO163" si="1066">IF(COUNT(AM160:AM162)=0,"",SUM(AM160:AM162))</f>
        <v>0</v>
      </c>
      <c r="AN163" s="168">
        <f t="shared" si="1066"/>
        <v>0</v>
      </c>
      <c r="AO163" s="168">
        <f t="shared" si="1066"/>
        <v>0</v>
      </c>
      <c r="AP163" s="331">
        <f t="shared" si="989"/>
        <v>0</v>
      </c>
      <c r="AQ163" s="330" t="str">
        <f t="shared" ref="AQ163:AS163" si="1067">IF(COUNT(AQ160:AQ162)=0,"",SUM(AQ160:AQ162))</f>
        <v/>
      </c>
      <c r="AR163" s="168" t="str">
        <f t="shared" si="1067"/>
        <v/>
      </c>
      <c r="AS163" s="168" t="str">
        <f t="shared" si="1067"/>
        <v/>
      </c>
      <c r="AT163" s="331" t="str">
        <f t="shared" si="990"/>
        <v/>
      </c>
      <c r="AU163" s="330" t="str">
        <f t="shared" ref="AU163:AW163" si="1068">IF(COUNT(AU160:AU162)=0,"",SUM(AU160:AU162))</f>
        <v/>
      </c>
      <c r="AV163" s="168" t="str">
        <f t="shared" si="1068"/>
        <v/>
      </c>
      <c r="AW163" s="168" t="str">
        <f t="shared" si="1068"/>
        <v/>
      </c>
      <c r="AX163" s="331" t="str">
        <f t="shared" si="991"/>
        <v/>
      </c>
      <c r="AY163" s="332" t="str">
        <f t="shared" ref="AY163:BA163" si="1069">IF(COUNT(AY160:AY162)=0,"",SUM(AY160:AY162))</f>
        <v/>
      </c>
      <c r="AZ163" s="167" t="str">
        <f t="shared" si="1069"/>
        <v/>
      </c>
      <c r="BA163" s="167" t="str">
        <f t="shared" si="1069"/>
        <v/>
      </c>
      <c r="BB163" s="331" t="str">
        <f t="shared" si="993"/>
        <v/>
      </c>
      <c r="BE163" s="378"/>
      <c r="BF163" s="133" t="s">
        <v>24</v>
      </c>
      <c r="BG163" s="330">
        <f t="shared" ref="BG163:BI163" si="1070">IF(COUNT(BG160:BG162)=0,"",SUM(BG160:BG162))</f>
        <v>1174773.3220000423</v>
      </c>
      <c r="BH163" s="168">
        <f t="shared" si="1070"/>
        <v>997354.80800001102</v>
      </c>
      <c r="BI163" s="168">
        <f t="shared" si="1070"/>
        <v>168905.78399999841</v>
      </c>
      <c r="BJ163" s="331">
        <f t="shared" si="995"/>
        <v>0.14377734056169889</v>
      </c>
      <c r="BK163" s="330">
        <f t="shared" ref="BK163:BM163" si="1071">IF(COUNT(BK160:BK162)=0,"",SUM(BK160:BK162))</f>
        <v>81538.273999998288</v>
      </c>
      <c r="BL163" s="168">
        <f t="shared" si="1071"/>
        <v>72214.894999999262</v>
      </c>
      <c r="BM163" s="168">
        <f t="shared" si="1071"/>
        <v>9203.7600000000093</v>
      </c>
      <c r="BN163" s="331">
        <f t="shared" si="997"/>
        <v>0.1128765615028864</v>
      </c>
      <c r="BO163" s="330" t="str">
        <f t="shared" ref="BO163:BQ163" si="1072">IF(COUNT(BO160:BO162)=0,"",SUM(BO160:BO162))</f>
        <v/>
      </c>
      <c r="BP163" s="168" t="str">
        <f t="shared" si="1072"/>
        <v/>
      </c>
      <c r="BQ163" s="168" t="str">
        <f t="shared" si="1072"/>
        <v/>
      </c>
      <c r="BR163" s="331" t="str">
        <f t="shared" si="999"/>
        <v/>
      </c>
      <c r="BS163" s="330" t="str">
        <f t="shared" ref="BS163:BU163" si="1073">IF(COUNT(BS160:BS162)=0,"",SUM(BS160:BS162))</f>
        <v/>
      </c>
      <c r="BT163" s="168" t="str">
        <f t="shared" si="1073"/>
        <v/>
      </c>
      <c r="BU163" s="168" t="str">
        <f t="shared" si="1073"/>
        <v/>
      </c>
      <c r="BV163" s="331" t="str">
        <f t="shared" si="1001"/>
        <v/>
      </c>
      <c r="BW163" s="330" t="str">
        <f t="shared" ref="BW163:BY163" si="1074">IF(COUNT(BW160:BW162)=0,"",SUM(BW160:BW162))</f>
        <v/>
      </c>
      <c r="BX163" s="168" t="str">
        <f t="shared" si="1074"/>
        <v/>
      </c>
      <c r="BY163" s="168" t="str">
        <f t="shared" si="1074"/>
        <v/>
      </c>
      <c r="BZ163" s="331" t="str">
        <f t="shared" si="1003"/>
        <v/>
      </c>
      <c r="CA163" s="332" t="str">
        <f t="shared" ref="CA163:CC163" si="1075">IF(COUNT(CA160:CA162)=0,"",SUM(CA160:CA162))</f>
        <v/>
      </c>
      <c r="CB163" s="167" t="str">
        <f t="shared" si="1075"/>
        <v/>
      </c>
      <c r="CC163" s="167" t="str">
        <f t="shared" si="1075"/>
        <v/>
      </c>
      <c r="CD163" s="331" t="str">
        <f t="shared" si="1005"/>
        <v/>
      </c>
    </row>
    <row r="164" spans="1:82">
      <c r="A164" s="378"/>
      <c r="B164" s="130" t="s">
        <v>25</v>
      </c>
      <c r="C164" s="171"/>
      <c r="D164" s="172"/>
      <c r="E164" s="172"/>
      <c r="F164" s="333" t="str">
        <f t="shared" si="980"/>
        <v/>
      </c>
      <c r="G164" s="171"/>
      <c r="H164" s="172"/>
      <c r="I164" s="172"/>
      <c r="J164" s="333" t="str">
        <f t="shared" si="981"/>
        <v/>
      </c>
      <c r="K164" s="171"/>
      <c r="L164" s="172"/>
      <c r="M164" s="172"/>
      <c r="N164" s="333" t="str">
        <f t="shared" si="982"/>
        <v/>
      </c>
      <c r="O164" s="171"/>
      <c r="P164" s="172"/>
      <c r="Q164" s="172"/>
      <c r="R164" s="333" t="str">
        <f t="shared" si="983"/>
        <v/>
      </c>
      <c r="S164" s="171"/>
      <c r="T164" s="172"/>
      <c r="U164" s="172"/>
      <c r="V164" s="333" t="str">
        <f t="shared" si="984"/>
        <v/>
      </c>
      <c r="W164" s="336" t="str">
        <f t="shared" ref="W164:Y166" si="1076">IF(COUNT(C164,G164,K164,O164,S164)&lt;5,"",SUM(C164,G164,K164,O164,S164))</f>
        <v/>
      </c>
      <c r="X164" s="175" t="str">
        <f t="shared" si="1076"/>
        <v/>
      </c>
      <c r="Y164" s="175" t="str">
        <f t="shared" si="1076"/>
        <v/>
      </c>
      <c r="Z164" s="333" t="str">
        <f t="shared" si="986"/>
        <v/>
      </c>
      <c r="AC164" s="378"/>
      <c r="AD164" s="130" t="s">
        <v>25</v>
      </c>
      <c r="AE164" s="171"/>
      <c r="AF164" s="172"/>
      <c r="AG164" s="172"/>
      <c r="AH164" s="333" t="str">
        <f t="shared" si="987"/>
        <v/>
      </c>
      <c r="AI164" s="171"/>
      <c r="AJ164" s="172"/>
      <c r="AK164" s="172"/>
      <c r="AL164" s="333" t="str">
        <f t="shared" si="988"/>
        <v/>
      </c>
      <c r="AM164" s="171">
        <v>0</v>
      </c>
      <c r="AN164" s="172">
        <v>0</v>
      </c>
      <c r="AO164" s="172">
        <v>0</v>
      </c>
      <c r="AP164" s="333">
        <f t="shared" si="989"/>
        <v>0</v>
      </c>
      <c r="AQ164" s="171"/>
      <c r="AR164" s="172"/>
      <c r="AS164" s="172"/>
      <c r="AT164" s="333" t="str">
        <f t="shared" si="990"/>
        <v/>
      </c>
      <c r="AU164" s="171"/>
      <c r="AV164" s="172"/>
      <c r="AW164" s="172"/>
      <c r="AX164" s="333" t="str">
        <f t="shared" si="991"/>
        <v/>
      </c>
      <c r="AY164" s="336" t="str">
        <f t="shared" ref="AY164:BA166" si="1077">IF(COUNT(AE164,AI164,AM164,AQ164,AU164)&lt;5,"",SUM(AE164,AI164,AM164,AQ164,AU164))</f>
        <v/>
      </c>
      <c r="AZ164" s="175" t="str">
        <f t="shared" si="1077"/>
        <v/>
      </c>
      <c r="BA164" s="175" t="str">
        <f t="shared" si="1077"/>
        <v/>
      </c>
      <c r="BB164" s="333" t="str">
        <f t="shared" si="993"/>
        <v/>
      </c>
      <c r="BE164" s="378"/>
      <c r="BF164" s="130" t="s">
        <v>25</v>
      </c>
      <c r="BG164" s="337" t="str">
        <f t="shared" ref="BG164:BI166" si="1078">IF(COUNT(C164, AE164)&lt;2, "", C164+AE164)</f>
        <v/>
      </c>
      <c r="BH164" s="338" t="str">
        <f t="shared" si="1078"/>
        <v/>
      </c>
      <c r="BI164" s="338" t="str">
        <f t="shared" si="1078"/>
        <v/>
      </c>
      <c r="BJ164" s="333" t="str">
        <f t="shared" si="995"/>
        <v/>
      </c>
      <c r="BK164" s="337" t="str">
        <f t="shared" ref="BK164:BM166" si="1079">IF(COUNT(G164, AI164)&lt;2, "", G164+AI164)</f>
        <v/>
      </c>
      <c r="BL164" s="338" t="str">
        <f t="shared" si="1079"/>
        <v/>
      </c>
      <c r="BM164" s="338" t="str">
        <f t="shared" si="1079"/>
        <v/>
      </c>
      <c r="BN164" s="333" t="str">
        <f t="shared" si="997"/>
        <v/>
      </c>
      <c r="BO164" s="337" t="str">
        <f t="shared" ref="BO164:BQ166" si="1080">IF(COUNT(K164, AM164)&lt;2, "", K164+AM164)</f>
        <v/>
      </c>
      <c r="BP164" s="338" t="str">
        <f t="shared" si="1080"/>
        <v/>
      </c>
      <c r="BQ164" s="338" t="str">
        <f t="shared" si="1080"/>
        <v/>
      </c>
      <c r="BR164" s="333" t="str">
        <f t="shared" si="999"/>
        <v/>
      </c>
      <c r="BS164" s="337" t="str">
        <f t="shared" ref="BS164:BU166" si="1081">IF(COUNT(O164, AQ164)&lt;2, "", O164+AQ164)</f>
        <v/>
      </c>
      <c r="BT164" s="338" t="str">
        <f t="shared" si="1081"/>
        <v/>
      </c>
      <c r="BU164" s="338" t="str">
        <f t="shared" si="1081"/>
        <v/>
      </c>
      <c r="BV164" s="333" t="str">
        <f t="shared" si="1001"/>
        <v/>
      </c>
      <c r="BW164" s="337" t="str">
        <f t="shared" ref="BW164:BY166" si="1082">IF(COUNT(S164, AU164)&lt;2, "", S164+AU164)</f>
        <v/>
      </c>
      <c r="BX164" s="338" t="str">
        <f t="shared" si="1082"/>
        <v/>
      </c>
      <c r="BY164" s="338" t="str">
        <f t="shared" si="1082"/>
        <v/>
      </c>
      <c r="BZ164" s="333" t="str">
        <f t="shared" si="1003"/>
        <v/>
      </c>
      <c r="CA164" s="336" t="str">
        <f t="shared" ref="CA164:CC166" si="1083">IF(COUNT(BG164,BK164,BO164,BS164,BW164)&lt;5,"",SUM(BG164,BK164,BO164,BS164,BW164))</f>
        <v/>
      </c>
      <c r="CB164" s="175" t="str">
        <f t="shared" si="1083"/>
        <v/>
      </c>
      <c r="CC164" s="175" t="str">
        <f t="shared" si="1083"/>
        <v/>
      </c>
      <c r="CD164" s="333" t="str">
        <f t="shared" si="1005"/>
        <v/>
      </c>
    </row>
    <row r="165" spans="1:82">
      <c r="A165" s="378"/>
      <c r="B165" s="131" t="s">
        <v>26</v>
      </c>
      <c r="C165" s="150"/>
      <c r="D165" s="151"/>
      <c r="E165" s="151"/>
      <c r="F165" s="318" t="str">
        <f t="shared" si="980"/>
        <v/>
      </c>
      <c r="G165" s="150"/>
      <c r="H165" s="151"/>
      <c r="I165" s="151"/>
      <c r="J165" s="318" t="str">
        <f t="shared" si="981"/>
        <v/>
      </c>
      <c r="K165" s="150"/>
      <c r="L165" s="151"/>
      <c r="M165" s="151"/>
      <c r="N165" s="318" t="str">
        <f t="shared" si="982"/>
        <v/>
      </c>
      <c r="O165" s="150"/>
      <c r="P165" s="151"/>
      <c r="Q165" s="151"/>
      <c r="R165" s="318" t="str">
        <f t="shared" si="983"/>
        <v/>
      </c>
      <c r="S165" s="150"/>
      <c r="T165" s="151"/>
      <c r="U165" s="151"/>
      <c r="V165" s="318" t="str">
        <f t="shared" si="984"/>
        <v/>
      </c>
      <c r="W165" s="321" t="str">
        <f t="shared" si="1076"/>
        <v/>
      </c>
      <c r="X165" s="154" t="str">
        <f t="shared" si="1076"/>
        <v/>
      </c>
      <c r="Y165" s="154" t="str">
        <f t="shared" si="1076"/>
        <v/>
      </c>
      <c r="Z165" s="318" t="str">
        <f t="shared" si="986"/>
        <v/>
      </c>
      <c r="AC165" s="378"/>
      <c r="AD165" s="131" t="s">
        <v>26</v>
      </c>
      <c r="AE165" s="150"/>
      <c r="AF165" s="151"/>
      <c r="AG165" s="151"/>
      <c r="AH165" s="318" t="str">
        <f t="shared" si="987"/>
        <v/>
      </c>
      <c r="AI165" s="150"/>
      <c r="AJ165" s="151"/>
      <c r="AK165" s="151"/>
      <c r="AL165" s="318" t="str">
        <f t="shared" si="988"/>
        <v/>
      </c>
      <c r="AM165" s="150">
        <v>0</v>
      </c>
      <c r="AN165" s="151">
        <v>0</v>
      </c>
      <c r="AO165" s="151">
        <v>0</v>
      </c>
      <c r="AP165" s="318">
        <f t="shared" si="989"/>
        <v>0</v>
      </c>
      <c r="AQ165" s="150"/>
      <c r="AR165" s="151"/>
      <c r="AS165" s="151"/>
      <c r="AT165" s="318" t="str">
        <f t="shared" si="990"/>
        <v/>
      </c>
      <c r="AU165" s="150"/>
      <c r="AV165" s="151"/>
      <c r="AW165" s="151"/>
      <c r="AX165" s="318" t="str">
        <f t="shared" si="991"/>
        <v/>
      </c>
      <c r="AY165" s="321" t="str">
        <f t="shared" si="1077"/>
        <v/>
      </c>
      <c r="AZ165" s="154" t="str">
        <f t="shared" si="1077"/>
        <v/>
      </c>
      <c r="BA165" s="154" t="str">
        <f t="shared" si="1077"/>
        <v/>
      </c>
      <c r="BB165" s="318" t="str">
        <f t="shared" si="993"/>
        <v/>
      </c>
      <c r="BE165" s="378"/>
      <c r="BF165" s="131" t="s">
        <v>26</v>
      </c>
      <c r="BG165" s="322" t="str">
        <f t="shared" si="1078"/>
        <v/>
      </c>
      <c r="BH165" s="323" t="str">
        <f t="shared" si="1078"/>
        <v/>
      </c>
      <c r="BI165" s="323" t="str">
        <f t="shared" si="1078"/>
        <v/>
      </c>
      <c r="BJ165" s="318" t="str">
        <f t="shared" si="995"/>
        <v/>
      </c>
      <c r="BK165" s="322" t="str">
        <f t="shared" si="1079"/>
        <v/>
      </c>
      <c r="BL165" s="323" t="str">
        <f t="shared" si="1079"/>
        <v/>
      </c>
      <c r="BM165" s="323" t="str">
        <f t="shared" si="1079"/>
        <v/>
      </c>
      <c r="BN165" s="318" t="str">
        <f t="shared" si="997"/>
        <v/>
      </c>
      <c r="BO165" s="322" t="str">
        <f t="shared" si="1080"/>
        <v/>
      </c>
      <c r="BP165" s="323" t="str">
        <f t="shared" si="1080"/>
        <v/>
      </c>
      <c r="BQ165" s="323" t="str">
        <f t="shared" si="1080"/>
        <v/>
      </c>
      <c r="BR165" s="318" t="str">
        <f t="shared" si="999"/>
        <v/>
      </c>
      <c r="BS165" s="322" t="str">
        <f t="shared" si="1081"/>
        <v/>
      </c>
      <c r="BT165" s="323" t="str">
        <f t="shared" si="1081"/>
        <v/>
      </c>
      <c r="BU165" s="323" t="str">
        <f t="shared" si="1081"/>
        <v/>
      </c>
      <c r="BV165" s="318" t="str">
        <f t="shared" si="1001"/>
        <v/>
      </c>
      <c r="BW165" s="322" t="str">
        <f t="shared" si="1082"/>
        <v/>
      </c>
      <c r="BX165" s="323" t="str">
        <f t="shared" si="1082"/>
        <v/>
      </c>
      <c r="BY165" s="323" t="str">
        <f t="shared" si="1082"/>
        <v/>
      </c>
      <c r="BZ165" s="318" t="str">
        <f t="shared" si="1003"/>
        <v/>
      </c>
      <c r="CA165" s="321" t="str">
        <f t="shared" si="1083"/>
        <v/>
      </c>
      <c r="CB165" s="154" t="str">
        <f t="shared" si="1083"/>
        <v/>
      </c>
      <c r="CC165" s="154" t="str">
        <f t="shared" si="1083"/>
        <v/>
      </c>
      <c r="CD165" s="318" t="str">
        <f t="shared" si="1005"/>
        <v/>
      </c>
    </row>
    <row r="166" spans="1:82">
      <c r="A166" s="378"/>
      <c r="B166" s="132" t="s">
        <v>27</v>
      </c>
      <c r="C166" s="157"/>
      <c r="D166" s="158"/>
      <c r="E166" s="158"/>
      <c r="F166" s="324" t="str">
        <f t="shared" si="980"/>
        <v/>
      </c>
      <c r="G166" s="157"/>
      <c r="H166" s="158"/>
      <c r="I166" s="158"/>
      <c r="J166" s="324" t="str">
        <f t="shared" si="981"/>
        <v/>
      </c>
      <c r="K166" s="157"/>
      <c r="L166" s="158"/>
      <c r="M166" s="158"/>
      <c r="N166" s="324" t="str">
        <f t="shared" si="982"/>
        <v/>
      </c>
      <c r="O166" s="157"/>
      <c r="P166" s="158"/>
      <c r="Q166" s="158"/>
      <c r="R166" s="324" t="str">
        <f t="shared" si="983"/>
        <v/>
      </c>
      <c r="S166" s="157"/>
      <c r="T166" s="158"/>
      <c r="U166" s="158"/>
      <c r="V166" s="324" t="str">
        <f t="shared" si="984"/>
        <v/>
      </c>
      <c r="W166" s="327" t="str">
        <f t="shared" si="1076"/>
        <v/>
      </c>
      <c r="X166" s="161" t="str">
        <f t="shared" si="1076"/>
        <v/>
      </c>
      <c r="Y166" s="161" t="str">
        <f t="shared" si="1076"/>
        <v/>
      </c>
      <c r="Z166" s="324" t="str">
        <f t="shared" si="986"/>
        <v/>
      </c>
      <c r="AC166" s="378"/>
      <c r="AD166" s="132" t="s">
        <v>27</v>
      </c>
      <c r="AE166" s="157"/>
      <c r="AF166" s="158"/>
      <c r="AG166" s="158"/>
      <c r="AH166" s="324" t="str">
        <f t="shared" si="987"/>
        <v/>
      </c>
      <c r="AI166" s="157"/>
      <c r="AJ166" s="158"/>
      <c r="AK166" s="158"/>
      <c r="AL166" s="324" t="str">
        <f t="shared" si="988"/>
        <v/>
      </c>
      <c r="AM166" s="157">
        <v>0</v>
      </c>
      <c r="AN166" s="158">
        <v>0</v>
      </c>
      <c r="AO166" s="158">
        <v>0</v>
      </c>
      <c r="AP166" s="324">
        <f t="shared" si="989"/>
        <v>0</v>
      </c>
      <c r="AQ166" s="157"/>
      <c r="AR166" s="158"/>
      <c r="AS166" s="158"/>
      <c r="AT166" s="324" t="str">
        <f t="shared" si="990"/>
        <v/>
      </c>
      <c r="AU166" s="157"/>
      <c r="AV166" s="158"/>
      <c r="AW166" s="158"/>
      <c r="AX166" s="324" t="str">
        <f t="shared" si="991"/>
        <v/>
      </c>
      <c r="AY166" s="327" t="str">
        <f t="shared" si="1077"/>
        <v/>
      </c>
      <c r="AZ166" s="161" t="str">
        <f t="shared" si="1077"/>
        <v/>
      </c>
      <c r="BA166" s="161" t="str">
        <f t="shared" si="1077"/>
        <v/>
      </c>
      <c r="BB166" s="324" t="str">
        <f t="shared" si="993"/>
        <v/>
      </c>
      <c r="BE166" s="378"/>
      <c r="BF166" s="132" t="s">
        <v>27</v>
      </c>
      <c r="BG166" s="328" t="str">
        <f t="shared" si="1078"/>
        <v/>
      </c>
      <c r="BH166" s="329" t="str">
        <f t="shared" si="1078"/>
        <v/>
      </c>
      <c r="BI166" s="329" t="str">
        <f t="shared" si="1078"/>
        <v/>
      </c>
      <c r="BJ166" s="324" t="str">
        <f t="shared" si="995"/>
        <v/>
      </c>
      <c r="BK166" s="328" t="str">
        <f t="shared" si="1079"/>
        <v/>
      </c>
      <c r="BL166" s="329" t="str">
        <f t="shared" si="1079"/>
        <v/>
      </c>
      <c r="BM166" s="329" t="str">
        <f t="shared" si="1079"/>
        <v/>
      </c>
      <c r="BN166" s="324" t="str">
        <f t="shared" si="997"/>
        <v/>
      </c>
      <c r="BO166" s="328" t="str">
        <f t="shared" si="1080"/>
        <v/>
      </c>
      <c r="BP166" s="329" t="str">
        <f t="shared" si="1080"/>
        <v/>
      </c>
      <c r="BQ166" s="329" t="str">
        <f t="shared" si="1080"/>
        <v/>
      </c>
      <c r="BR166" s="324" t="str">
        <f t="shared" si="999"/>
        <v/>
      </c>
      <c r="BS166" s="328" t="str">
        <f t="shared" si="1081"/>
        <v/>
      </c>
      <c r="BT166" s="329" t="str">
        <f t="shared" si="1081"/>
        <v/>
      </c>
      <c r="BU166" s="329" t="str">
        <f t="shared" si="1081"/>
        <v/>
      </c>
      <c r="BV166" s="324" t="str">
        <f t="shared" si="1001"/>
        <v/>
      </c>
      <c r="BW166" s="328" t="str">
        <f t="shared" si="1082"/>
        <v/>
      </c>
      <c r="BX166" s="329" t="str">
        <f t="shared" si="1082"/>
        <v/>
      </c>
      <c r="BY166" s="329" t="str">
        <f t="shared" si="1082"/>
        <v/>
      </c>
      <c r="BZ166" s="324" t="str">
        <f t="shared" si="1003"/>
        <v/>
      </c>
      <c r="CA166" s="327" t="str">
        <f t="shared" si="1083"/>
        <v/>
      </c>
      <c r="CB166" s="161" t="str">
        <f t="shared" si="1083"/>
        <v/>
      </c>
      <c r="CC166" s="161" t="str">
        <f t="shared" si="1083"/>
        <v/>
      </c>
      <c r="CD166" s="324" t="str">
        <f t="shared" si="1005"/>
        <v/>
      </c>
    </row>
    <row r="167" spans="1:82">
      <c r="A167" s="378"/>
      <c r="B167" s="133" t="s">
        <v>28</v>
      </c>
      <c r="C167" s="330" t="str">
        <f t="shared" ref="C167:E167" si="1084">IF(COUNT(C164:C166)=0,"",SUM(C164:C166))</f>
        <v/>
      </c>
      <c r="D167" s="168" t="str">
        <f t="shared" si="1084"/>
        <v/>
      </c>
      <c r="E167" s="168" t="str">
        <f t="shared" si="1084"/>
        <v/>
      </c>
      <c r="F167" s="331" t="str">
        <f t="shared" si="980"/>
        <v/>
      </c>
      <c r="G167" s="330" t="str">
        <f t="shared" ref="G167:I167" si="1085">IF(COUNT(G164:G166)=0,"",SUM(G164:G166))</f>
        <v/>
      </c>
      <c r="H167" s="168" t="str">
        <f t="shared" si="1085"/>
        <v/>
      </c>
      <c r="I167" s="168" t="str">
        <f t="shared" si="1085"/>
        <v/>
      </c>
      <c r="J167" s="331" t="str">
        <f t="shared" si="981"/>
        <v/>
      </c>
      <c r="K167" s="330" t="str">
        <f t="shared" ref="K167:M167" si="1086">IF(COUNT(K164:K166)=0,"",SUM(K164:K166))</f>
        <v/>
      </c>
      <c r="L167" s="168" t="str">
        <f t="shared" si="1086"/>
        <v/>
      </c>
      <c r="M167" s="168" t="str">
        <f t="shared" si="1086"/>
        <v/>
      </c>
      <c r="N167" s="331" t="str">
        <f t="shared" si="982"/>
        <v/>
      </c>
      <c r="O167" s="330" t="str">
        <f t="shared" ref="O167:Q167" si="1087">IF(COUNT(O164:O166)=0,"",SUM(O164:O166))</f>
        <v/>
      </c>
      <c r="P167" s="168" t="str">
        <f t="shared" si="1087"/>
        <v/>
      </c>
      <c r="Q167" s="168" t="str">
        <f t="shared" si="1087"/>
        <v/>
      </c>
      <c r="R167" s="331" t="str">
        <f t="shared" si="983"/>
        <v/>
      </c>
      <c r="S167" s="330" t="str">
        <f t="shared" ref="S167:U167" si="1088">IF(COUNT(S164:S166)=0,"",SUM(S164:S166))</f>
        <v/>
      </c>
      <c r="T167" s="168" t="str">
        <f t="shared" si="1088"/>
        <v/>
      </c>
      <c r="U167" s="168" t="str">
        <f t="shared" si="1088"/>
        <v/>
      </c>
      <c r="V167" s="331" t="str">
        <f t="shared" si="984"/>
        <v/>
      </c>
      <c r="W167" s="332" t="str">
        <f t="shared" ref="W167:Y167" si="1089">IF(COUNT(W164:W166)=0,"",SUM(W164:W166))</f>
        <v/>
      </c>
      <c r="X167" s="167" t="str">
        <f t="shared" si="1089"/>
        <v/>
      </c>
      <c r="Y167" s="167" t="str">
        <f t="shared" si="1089"/>
        <v/>
      </c>
      <c r="Z167" s="331" t="str">
        <f t="shared" si="986"/>
        <v/>
      </c>
      <c r="AC167" s="378"/>
      <c r="AD167" s="133" t="s">
        <v>28</v>
      </c>
      <c r="AE167" s="330" t="str">
        <f t="shared" ref="AE167:AG167" si="1090">IF(COUNT(AE164:AE166)=0,"",SUM(AE164:AE166))</f>
        <v/>
      </c>
      <c r="AF167" s="168" t="str">
        <f t="shared" si="1090"/>
        <v/>
      </c>
      <c r="AG167" s="168" t="str">
        <f t="shared" si="1090"/>
        <v/>
      </c>
      <c r="AH167" s="331" t="str">
        <f t="shared" si="987"/>
        <v/>
      </c>
      <c r="AI167" s="330" t="str">
        <f t="shared" ref="AI167:AK167" si="1091">IF(COUNT(AI164:AI166)=0,"",SUM(AI164:AI166))</f>
        <v/>
      </c>
      <c r="AJ167" s="168" t="str">
        <f t="shared" si="1091"/>
        <v/>
      </c>
      <c r="AK167" s="168" t="str">
        <f t="shared" si="1091"/>
        <v/>
      </c>
      <c r="AL167" s="331" t="str">
        <f t="shared" si="988"/>
        <v/>
      </c>
      <c r="AM167" s="330">
        <f t="shared" ref="AM167:AO167" si="1092">IF(COUNT(AM164:AM166)=0,"",SUM(AM164:AM166))</f>
        <v>0</v>
      </c>
      <c r="AN167" s="168">
        <f t="shared" si="1092"/>
        <v>0</v>
      </c>
      <c r="AO167" s="168">
        <f t="shared" si="1092"/>
        <v>0</v>
      </c>
      <c r="AP167" s="331">
        <f t="shared" si="989"/>
        <v>0</v>
      </c>
      <c r="AQ167" s="330" t="str">
        <f t="shared" ref="AQ167:AS167" si="1093">IF(COUNT(AQ164:AQ166)=0,"",SUM(AQ164:AQ166))</f>
        <v/>
      </c>
      <c r="AR167" s="168" t="str">
        <f t="shared" si="1093"/>
        <v/>
      </c>
      <c r="AS167" s="168" t="str">
        <f t="shared" si="1093"/>
        <v/>
      </c>
      <c r="AT167" s="331" t="str">
        <f t="shared" si="990"/>
        <v/>
      </c>
      <c r="AU167" s="330" t="str">
        <f t="shared" ref="AU167:AW167" si="1094">IF(COUNT(AU164:AU166)=0,"",SUM(AU164:AU166))</f>
        <v/>
      </c>
      <c r="AV167" s="168" t="str">
        <f t="shared" si="1094"/>
        <v/>
      </c>
      <c r="AW167" s="168" t="str">
        <f t="shared" si="1094"/>
        <v/>
      </c>
      <c r="AX167" s="331" t="str">
        <f t="shared" si="991"/>
        <v/>
      </c>
      <c r="AY167" s="332" t="str">
        <f t="shared" ref="AY167:BA167" si="1095">IF(COUNT(AY164:AY166)=0,"",SUM(AY164:AY166))</f>
        <v/>
      </c>
      <c r="AZ167" s="167" t="str">
        <f t="shared" si="1095"/>
        <v/>
      </c>
      <c r="BA167" s="167" t="str">
        <f t="shared" si="1095"/>
        <v/>
      </c>
      <c r="BB167" s="331" t="str">
        <f t="shared" si="993"/>
        <v/>
      </c>
      <c r="BE167" s="378"/>
      <c r="BF167" s="133" t="s">
        <v>28</v>
      </c>
      <c r="BG167" s="330" t="str">
        <f t="shared" ref="BG167:BI167" si="1096">IF(COUNT(BG164:BG166)=0,"",SUM(BG164:BG166))</f>
        <v/>
      </c>
      <c r="BH167" s="168" t="str">
        <f t="shared" si="1096"/>
        <v/>
      </c>
      <c r="BI167" s="168" t="str">
        <f t="shared" si="1096"/>
        <v/>
      </c>
      <c r="BJ167" s="331" t="str">
        <f t="shared" si="995"/>
        <v/>
      </c>
      <c r="BK167" s="330" t="str">
        <f t="shared" ref="BK167:BM167" si="1097">IF(COUNT(BK164:BK166)=0,"",SUM(BK164:BK166))</f>
        <v/>
      </c>
      <c r="BL167" s="168" t="str">
        <f t="shared" si="1097"/>
        <v/>
      </c>
      <c r="BM167" s="168" t="str">
        <f t="shared" si="1097"/>
        <v/>
      </c>
      <c r="BN167" s="331" t="str">
        <f t="shared" si="997"/>
        <v/>
      </c>
      <c r="BO167" s="330" t="str">
        <f t="shared" ref="BO167:BQ167" si="1098">IF(COUNT(BO164:BO166)=0,"",SUM(BO164:BO166))</f>
        <v/>
      </c>
      <c r="BP167" s="168" t="str">
        <f t="shared" si="1098"/>
        <v/>
      </c>
      <c r="BQ167" s="168" t="str">
        <f t="shared" si="1098"/>
        <v/>
      </c>
      <c r="BR167" s="331" t="str">
        <f t="shared" si="999"/>
        <v/>
      </c>
      <c r="BS167" s="330" t="str">
        <f t="shared" ref="BS167:BU167" si="1099">IF(COUNT(BS164:BS166)=0,"",SUM(BS164:BS166))</f>
        <v/>
      </c>
      <c r="BT167" s="168" t="str">
        <f t="shared" si="1099"/>
        <v/>
      </c>
      <c r="BU167" s="168" t="str">
        <f t="shared" si="1099"/>
        <v/>
      </c>
      <c r="BV167" s="331" t="str">
        <f t="shared" si="1001"/>
        <v/>
      </c>
      <c r="BW167" s="330" t="str">
        <f t="shared" ref="BW167:BY167" si="1100">IF(COUNT(BW164:BW166)=0,"",SUM(BW164:BW166))</f>
        <v/>
      </c>
      <c r="BX167" s="168" t="str">
        <f t="shared" si="1100"/>
        <v/>
      </c>
      <c r="BY167" s="168" t="str">
        <f t="shared" si="1100"/>
        <v/>
      </c>
      <c r="BZ167" s="331" t="str">
        <f t="shared" si="1003"/>
        <v/>
      </c>
      <c r="CA167" s="332" t="str">
        <f t="shared" ref="CA167:CC167" si="1101">IF(COUNT(CA164:CA166)=0,"",SUM(CA164:CA166))</f>
        <v/>
      </c>
      <c r="CB167" s="167" t="str">
        <f t="shared" si="1101"/>
        <v/>
      </c>
      <c r="CC167" s="167" t="str">
        <f t="shared" si="1101"/>
        <v/>
      </c>
      <c r="CD167" s="331" t="str">
        <f t="shared" si="1005"/>
        <v/>
      </c>
    </row>
    <row r="168" spans="1:82" ht="14.5" thickBot="1">
      <c r="A168" s="379"/>
      <c r="B168" s="134" t="s">
        <v>55</v>
      </c>
      <c r="C168" s="339">
        <f t="shared" ref="C168:E168" si="1102">SUM(C167,C163,C159,C155)</f>
        <v>6744266.2760001617</v>
      </c>
      <c r="D168" s="181">
        <f t="shared" si="1102"/>
        <v>6251370.4280001167</v>
      </c>
      <c r="E168" s="181">
        <f t="shared" si="1102"/>
        <v>465515.47299999796</v>
      </c>
      <c r="F168" s="340">
        <f t="shared" si="980"/>
        <v>6.902388695069174E-2</v>
      </c>
      <c r="G168" s="339">
        <f t="shared" ref="G168:I168" si="1103">SUM(G167,G163,G159,G155)</f>
        <v>234190.08599999483</v>
      </c>
      <c r="H168" s="181">
        <f t="shared" si="1103"/>
        <v>214388.83099999517</v>
      </c>
      <c r="I168" s="181">
        <f t="shared" si="1103"/>
        <v>19468.352000000014</v>
      </c>
      <c r="J168" s="340">
        <f t="shared" si="981"/>
        <v>8.3130555748634219E-2</v>
      </c>
      <c r="K168" s="339">
        <f t="shared" ref="K168:M168" si="1104">SUM(K167,K163,K159,K155)</f>
        <v>148173.31349999999</v>
      </c>
      <c r="L168" s="181">
        <f t="shared" si="1104"/>
        <v>143019.75699999998</v>
      </c>
      <c r="M168" s="181">
        <f t="shared" si="1104"/>
        <v>7053.7199999999993</v>
      </c>
      <c r="N168" s="340">
        <f t="shared" si="982"/>
        <v>4.7604523604042909E-2</v>
      </c>
      <c r="O168" s="339">
        <f t="shared" ref="O168:Q168" si="1105">SUM(O167,O163,O159,O155)</f>
        <v>395589.41988324968</v>
      </c>
      <c r="P168" s="181">
        <f t="shared" si="1105"/>
        <v>395589.41988324968</v>
      </c>
      <c r="Q168" s="181">
        <f t="shared" si="1105"/>
        <v>0</v>
      </c>
      <c r="R168" s="340">
        <f t="shared" si="983"/>
        <v>0</v>
      </c>
      <c r="S168" s="339">
        <f t="shared" ref="S168:U168" si="1106">SUM(S167,S163,S159,S155)</f>
        <v>321695.32722675003</v>
      </c>
      <c r="T168" s="181">
        <f t="shared" si="1106"/>
        <v>321695.32722675003</v>
      </c>
      <c r="U168" s="181">
        <f t="shared" si="1106"/>
        <v>0</v>
      </c>
      <c r="V168" s="340">
        <f t="shared" si="984"/>
        <v>0</v>
      </c>
      <c r="W168" s="339">
        <f t="shared" ref="W168:Y168" si="1107">SUM(W167,W163,W159,W155)</f>
        <v>6805875.7716101101</v>
      </c>
      <c r="X168" s="181">
        <f t="shared" si="1107"/>
        <v>6412124.398110101</v>
      </c>
      <c r="Y168" s="181">
        <f t="shared" si="1107"/>
        <v>373260.47499999899</v>
      </c>
      <c r="Z168" s="340">
        <f t="shared" si="986"/>
        <v>5.4843856621216928E-2</v>
      </c>
      <c r="AC168" s="379"/>
      <c r="AD168" s="134" t="s">
        <v>55</v>
      </c>
      <c r="AE168" s="339">
        <f t="shared" ref="AE168:AG168" si="1108">SUM(AE167,AE163,AE159,AE155)</f>
        <v>1524190.6499999829</v>
      </c>
      <c r="AF168" s="181">
        <f t="shared" si="1108"/>
        <v>1315552.4969999911</v>
      </c>
      <c r="AG168" s="181">
        <f t="shared" si="1108"/>
        <v>196725.97899999961</v>
      </c>
      <c r="AH168" s="340">
        <f t="shared" si="987"/>
        <v>0.12906914171137437</v>
      </c>
      <c r="AI168" s="339">
        <f t="shared" ref="AI168:AK168" si="1109">SUM(AI167,AI163,AI159,AI155)</f>
        <v>91155.083000000261</v>
      </c>
      <c r="AJ168" s="181">
        <f t="shared" si="1109"/>
        <v>84815.390000000334</v>
      </c>
      <c r="AK168" s="181">
        <f t="shared" si="1109"/>
        <v>5781.9559999999983</v>
      </c>
      <c r="AL168" s="340">
        <f t="shared" si="988"/>
        <v>6.3429880262409297E-2</v>
      </c>
      <c r="AM168" s="339">
        <f t="shared" ref="AM168:AO168" si="1110">SUM(AM167,AM163,AM159,AM155)</f>
        <v>0</v>
      </c>
      <c r="AN168" s="181">
        <f t="shared" si="1110"/>
        <v>0</v>
      </c>
      <c r="AO168" s="181">
        <f t="shared" si="1110"/>
        <v>0</v>
      </c>
      <c r="AP168" s="340">
        <f t="shared" si="989"/>
        <v>0</v>
      </c>
      <c r="AQ168" s="339">
        <f t="shared" ref="AQ168:AS168" si="1111">SUM(AQ167,AQ163,AQ159,AQ155)</f>
        <v>6453.5036579999969</v>
      </c>
      <c r="AR168" s="181">
        <f t="shared" si="1111"/>
        <v>6453.5036579999969</v>
      </c>
      <c r="AS168" s="181">
        <f t="shared" si="1111"/>
        <v>0</v>
      </c>
      <c r="AT168" s="340">
        <f t="shared" si="990"/>
        <v>0</v>
      </c>
      <c r="AU168" s="339">
        <f t="shared" ref="AU168:AW168" si="1112">SUM(AU167,AU163,AU159,AU155)</f>
        <v>153362.72994500006</v>
      </c>
      <c r="AV168" s="181">
        <f t="shared" si="1112"/>
        <v>153362.72994500006</v>
      </c>
      <c r="AW168" s="181">
        <f t="shared" si="1112"/>
        <v>0</v>
      </c>
      <c r="AX168" s="340">
        <f t="shared" si="991"/>
        <v>0</v>
      </c>
      <c r="AY168" s="339">
        <f t="shared" ref="AY168:BA168" si="1113">SUM(AY167,AY163,AY159,AY155)</f>
        <v>1422926.18860299</v>
      </c>
      <c r="AZ168" s="181">
        <f t="shared" si="1113"/>
        <v>1277331.2376029934</v>
      </c>
      <c r="BA168" s="181">
        <f t="shared" si="1113"/>
        <v>137063.08000000019</v>
      </c>
      <c r="BB168" s="340">
        <f t="shared" si="993"/>
        <v>9.6324799626161139E-2</v>
      </c>
      <c r="BE168" s="379"/>
      <c r="BF168" s="134" t="s">
        <v>55</v>
      </c>
      <c r="BG168" s="339">
        <f t="shared" ref="BG168:BI168" si="1114">SUM(BG167,BG163,BG159,BG155)</f>
        <v>8268456.9260001443</v>
      </c>
      <c r="BH168" s="181">
        <f t="shared" si="1114"/>
        <v>7566922.9250001078</v>
      </c>
      <c r="BI168" s="181">
        <f t="shared" si="1114"/>
        <v>662241.4519999976</v>
      </c>
      <c r="BJ168" s="340">
        <f t="shared" si="995"/>
        <v>8.009250794033658E-2</v>
      </c>
      <c r="BK168" s="339">
        <f t="shared" ref="BK168:BM168" si="1115">SUM(BK167,BK163,BK159,BK155)</f>
        <v>325345.1689999951</v>
      </c>
      <c r="BL168" s="181">
        <f t="shared" si="1115"/>
        <v>299204.22099999548</v>
      </c>
      <c r="BM168" s="181">
        <f t="shared" si="1115"/>
        <v>25250.308000000012</v>
      </c>
      <c r="BN168" s="340">
        <f t="shared" si="997"/>
        <v>7.7610828147875136E-2</v>
      </c>
      <c r="BO168" s="339">
        <f t="shared" ref="BO168:BQ168" si="1116">SUM(BO167,BO163,BO159,BO155)</f>
        <v>148173.31349999999</v>
      </c>
      <c r="BP168" s="181">
        <f t="shared" si="1116"/>
        <v>143019.75699999998</v>
      </c>
      <c r="BQ168" s="181">
        <f t="shared" si="1116"/>
        <v>7053.7199999999993</v>
      </c>
      <c r="BR168" s="340">
        <f t="shared" si="999"/>
        <v>4.7604523604042909E-2</v>
      </c>
      <c r="BS168" s="339">
        <f t="shared" ref="BS168:BU168" si="1117">SUM(BS167,BS163,BS159,BS155)</f>
        <v>394750.83542324975</v>
      </c>
      <c r="BT168" s="181">
        <f t="shared" si="1117"/>
        <v>394750.83542324975</v>
      </c>
      <c r="BU168" s="181">
        <f t="shared" si="1117"/>
        <v>0</v>
      </c>
      <c r="BV168" s="340">
        <f t="shared" si="1001"/>
        <v>0</v>
      </c>
      <c r="BW168" s="339">
        <f t="shared" ref="BW168:BY168" si="1118">SUM(BW167,BW163,BW159,BW155)</f>
        <v>424021.12917600002</v>
      </c>
      <c r="BX168" s="181">
        <f t="shared" si="1118"/>
        <v>424021.12917600002</v>
      </c>
      <c r="BY168" s="181">
        <f t="shared" si="1118"/>
        <v>0</v>
      </c>
      <c r="BZ168" s="340">
        <f t="shared" si="1003"/>
        <v>0</v>
      </c>
      <c r="CA168" s="339">
        <f t="shared" ref="CA168:CC168" si="1119">SUM(CA167,CA163,CA159,CA155)</f>
        <v>7525045.7490993477</v>
      </c>
      <c r="CB168" s="181">
        <f t="shared" si="1119"/>
        <v>7014958.8090993464</v>
      </c>
      <c r="CC168" s="181">
        <f t="shared" si="1119"/>
        <v>482172.14549999911</v>
      </c>
      <c r="CD168" s="340">
        <f t="shared" si="1005"/>
        <v>6.4075643069373897E-2</v>
      </c>
    </row>
    <row r="169" spans="1:82">
      <c r="A169" t="s">
        <v>406</v>
      </c>
    </row>
    <row r="170" spans="1:82">
      <c r="A170" s="341" t="s">
        <v>407</v>
      </c>
    </row>
  </sheetData>
  <mergeCells count="192">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352</v>
      </c>
    </row>
    <row r="3" spans="1:1">
      <c r="A3" s="305" t="s">
        <v>369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DD Summary</vt:lpstr>
      <vt:lpstr>DD Perc from 2011 to date</vt:lpstr>
      <vt:lpstr>Regional Wind</vt:lpstr>
      <vt:lpstr>Wind and Solar Monthly Detailed</vt:lpstr>
      <vt:lpstr>All RES DD Monthly Detailed</vt:lpstr>
      <vt:lpstr>Daily Total Charts</vt:lpstr>
      <vt:lpstr>Summary_Prc</vt:lpstr>
      <vt:lpstr>Summary_Prc2023</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2023-08-09T11:49:06Z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